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saban\Desktop\"/>
    </mc:Choice>
  </mc:AlternateContent>
  <xr:revisionPtr revIDLastSave="0" documentId="13_ncr:1_{63B9BB39-ED14-49D3-80D2-C273BE2E186A}" xr6:coauthVersionLast="47" xr6:coauthVersionMax="47" xr10:uidLastSave="{00000000-0000-0000-0000-000000000000}"/>
  <bookViews>
    <workbookView xWindow="2970" yWindow="1635" windowWidth="23040" windowHeight="12915" firstSheet="1" activeTab="2" xr2:uid="{00000000-000D-0000-FFFF-FFFF00000000}"/>
  </bookViews>
  <sheets>
    <sheet name="İş Kanunu 2011-2016 ARASI" sheetId="1" r:id="rId1"/>
    <sheet name="İş Kanunu 2016-2017 ARASI" sheetId="2" r:id="rId2"/>
    <sheet name="İŞ KANUNU -2018-2022 ARASI" sheetId="3" r:id="rId3"/>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3" l="1"/>
  <c r="I36" i="3" l="1"/>
  <c r="J36" i="3" s="1"/>
  <c r="K36" i="3" s="1"/>
  <c r="I35" i="3"/>
  <c r="J35" i="3" s="1"/>
  <c r="K35" i="3" s="1"/>
  <c r="I34" i="3"/>
  <c r="J34" i="3" s="1"/>
  <c r="K34" i="3" s="1"/>
  <c r="I33" i="3"/>
  <c r="J33" i="3" s="1"/>
  <c r="K33" i="3" s="1"/>
  <c r="I32" i="3"/>
  <c r="J32" i="3" s="1"/>
  <c r="K32" i="3" s="1"/>
  <c r="I31" i="3"/>
  <c r="J31" i="3" s="1"/>
  <c r="K31" i="3" s="1"/>
  <c r="I30" i="3"/>
  <c r="J30" i="3" s="1"/>
  <c r="K30" i="3" s="1"/>
  <c r="I29" i="3"/>
  <c r="J29" i="3" s="1"/>
  <c r="K29" i="3" s="1"/>
  <c r="I28" i="3"/>
  <c r="J28" i="3" s="1"/>
  <c r="K28" i="3" s="1"/>
  <c r="I27" i="3"/>
  <c r="J27" i="3" s="1"/>
  <c r="K27" i="3" s="1"/>
  <c r="I26" i="3"/>
  <c r="J26" i="3" s="1"/>
  <c r="K26" i="3" s="1"/>
  <c r="I25" i="3"/>
  <c r="J25" i="3" s="1"/>
  <c r="K25" i="3" s="1"/>
  <c r="I24" i="3"/>
  <c r="J24" i="3" s="1"/>
  <c r="K24" i="3" s="1"/>
  <c r="I23" i="3"/>
  <c r="J23" i="3" s="1"/>
  <c r="K23" i="3" s="1"/>
  <c r="I22" i="3"/>
  <c r="J22" i="3" s="1"/>
  <c r="K22" i="3" s="1"/>
  <c r="I21" i="3"/>
  <c r="J21" i="3" s="1"/>
  <c r="K21" i="3" s="1"/>
  <c r="I20" i="3"/>
  <c r="J20" i="3" s="1"/>
  <c r="K20" i="3" s="1"/>
  <c r="I19" i="3"/>
  <c r="J19" i="3" s="1"/>
  <c r="K19" i="3" s="1"/>
  <c r="I18" i="3"/>
  <c r="J18" i="3" s="1"/>
  <c r="K18" i="3" s="1"/>
  <c r="I17" i="3"/>
  <c r="J17" i="3" s="1"/>
  <c r="K17" i="3" s="1"/>
  <c r="I16" i="3"/>
  <c r="J16" i="3" s="1"/>
  <c r="K16" i="3" s="1"/>
  <c r="I15" i="3"/>
  <c r="J15" i="3" s="1"/>
  <c r="K15" i="3" s="1"/>
  <c r="I14" i="3"/>
  <c r="J14" i="3" s="1"/>
  <c r="K14" i="3" s="1"/>
  <c r="I13" i="3"/>
  <c r="J13" i="3" s="1"/>
  <c r="K13" i="3" s="1"/>
  <c r="I12" i="3"/>
  <c r="J12" i="3" s="1"/>
  <c r="K12" i="3" s="1"/>
  <c r="I11" i="3"/>
  <c r="J11" i="3" s="1"/>
  <c r="K11" i="3" s="1"/>
  <c r="I10" i="3"/>
  <c r="J10" i="3" s="1"/>
  <c r="K10" i="3" s="1"/>
  <c r="I9" i="3"/>
  <c r="J9" i="3" s="1"/>
  <c r="K9" i="3" s="1"/>
  <c r="I8" i="3"/>
  <c r="J8" i="3" s="1"/>
  <c r="K8" i="3" s="1"/>
  <c r="H7" i="3"/>
  <c r="I6" i="3"/>
  <c r="J6" i="3" s="1"/>
  <c r="I5" i="3"/>
  <c r="J5" i="3" s="1"/>
  <c r="K5" i="3" s="1"/>
  <c r="I4" i="3"/>
  <c r="J4" i="3" s="1"/>
  <c r="J35" i="1"/>
  <c r="K35" i="1" s="1"/>
  <c r="L35" i="1" s="1"/>
  <c r="M35" i="1" s="1"/>
  <c r="H35" i="1"/>
  <c r="F35" i="1"/>
  <c r="J34" i="1"/>
  <c r="K34" i="1" s="1"/>
  <c r="L34" i="1" s="1"/>
  <c r="M34" i="1" s="1"/>
  <c r="H34" i="1"/>
  <c r="F34" i="1"/>
  <c r="J33" i="1"/>
  <c r="K33" i="1" s="1"/>
  <c r="L33" i="1" s="1"/>
  <c r="M33" i="1" s="1"/>
  <c r="H33" i="1"/>
  <c r="F33" i="1"/>
  <c r="K32" i="1"/>
  <c r="L32" i="1" s="1"/>
  <c r="M32" i="1" s="1"/>
  <c r="J32" i="1"/>
  <c r="H32" i="1"/>
  <c r="F32" i="1"/>
  <c r="J31" i="1"/>
  <c r="K31" i="1" s="1"/>
  <c r="L31" i="1" s="1"/>
  <c r="M31" i="1" s="1"/>
  <c r="H31" i="1"/>
  <c r="F31" i="1"/>
  <c r="J30" i="1"/>
  <c r="K30" i="1" s="1"/>
  <c r="L30" i="1" s="1"/>
  <c r="M30" i="1" s="1"/>
  <c r="H30" i="1"/>
  <c r="F30" i="1"/>
  <c r="J29" i="1"/>
  <c r="K29" i="1" s="1"/>
  <c r="L29" i="1" s="1"/>
  <c r="M29" i="1" s="1"/>
  <c r="H29" i="1"/>
  <c r="F29" i="1"/>
  <c r="K28" i="1"/>
  <c r="L28" i="1" s="1"/>
  <c r="M28" i="1" s="1"/>
  <c r="J28" i="1"/>
  <c r="H28" i="1"/>
  <c r="F28" i="1"/>
  <c r="J27" i="1"/>
  <c r="K27" i="1" s="1"/>
  <c r="L27" i="1" s="1"/>
  <c r="M27" i="1" s="1"/>
  <c r="H27" i="1"/>
  <c r="F27" i="1"/>
  <c r="J26" i="1"/>
  <c r="K26" i="1" s="1"/>
  <c r="L26" i="1" s="1"/>
  <c r="M26" i="1" s="1"/>
  <c r="H26" i="1"/>
  <c r="F26" i="1"/>
  <c r="J25" i="1"/>
  <c r="K25" i="1" s="1"/>
  <c r="L25" i="1" s="1"/>
  <c r="M25" i="1" s="1"/>
  <c r="H25" i="1"/>
  <c r="F25" i="1"/>
  <c r="K24" i="1"/>
  <c r="L24" i="1" s="1"/>
  <c r="M24" i="1" s="1"/>
  <c r="J24" i="1"/>
  <c r="H24" i="1"/>
  <c r="F24" i="1"/>
  <c r="J23" i="1"/>
  <c r="K23" i="1" s="1"/>
  <c r="L23" i="1" s="1"/>
  <c r="M23" i="1" s="1"/>
  <c r="H23" i="1"/>
  <c r="F23" i="1"/>
  <c r="J22" i="1"/>
  <c r="K22" i="1" s="1"/>
  <c r="L22" i="1" s="1"/>
  <c r="M22" i="1" s="1"/>
  <c r="H22" i="1"/>
  <c r="F22" i="1"/>
  <c r="J21" i="1"/>
  <c r="K21" i="1" s="1"/>
  <c r="L21" i="1" s="1"/>
  <c r="M21" i="1" s="1"/>
  <c r="H21" i="1"/>
  <c r="F21" i="1"/>
  <c r="K20" i="1"/>
  <c r="L20" i="1" s="1"/>
  <c r="M20" i="1" s="1"/>
  <c r="J20" i="1"/>
  <c r="H20" i="1"/>
  <c r="F20" i="1"/>
  <c r="J19" i="1"/>
  <c r="K19" i="1" s="1"/>
  <c r="L19" i="1" s="1"/>
  <c r="M19" i="1" s="1"/>
  <c r="H19" i="1"/>
  <c r="F19" i="1"/>
  <c r="J18" i="1"/>
  <c r="K18" i="1" s="1"/>
  <c r="L18" i="1" s="1"/>
  <c r="M18" i="1" s="1"/>
  <c r="H18" i="1"/>
  <c r="F18" i="1"/>
  <c r="J17" i="1"/>
  <c r="K17" i="1" s="1"/>
  <c r="L17" i="1" s="1"/>
  <c r="M17" i="1" s="1"/>
  <c r="H17" i="1"/>
  <c r="F17" i="1"/>
  <c r="K16" i="1"/>
  <c r="L16" i="1" s="1"/>
  <c r="M16" i="1" s="1"/>
  <c r="J16" i="1"/>
  <c r="H16" i="1"/>
  <c r="F16" i="1"/>
  <c r="J15" i="1"/>
  <c r="K15" i="1" s="1"/>
  <c r="L15" i="1" s="1"/>
  <c r="M15" i="1" s="1"/>
  <c r="H15" i="1"/>
  <c r="F15" i="1"/>
  <c r="J14" i="1"/>
  <c r="K14" i="1" s="1"/>
  <c r="L14" i="1" s="1"/>
  <c r="M14" i="1" s="1"/>
  <c r="H14" i="1"/>
  <c r="F14" i="1"/>
  <c r="J13" i="1"/>
  <c r="K13" i="1" s="1"/>
  <c r="L13" i="1" s="1"/>
  <c r="M13" i="1" s="1"/>
  <c r="H13" i="1"/>
  <c r="J12" i="1"/>
  <c r="K12" i="1" s="1"/>
  <c r="L12" i="1" s="1"/>
  <c r="M12" i="1" s="1"/>
  <c r="H12" i="1"/>
  <c r="J11" i="1"/>
  <c r="K11" i="1" s="1"/>
  <c r="L11" i="1" s="1"/>
  <c r="M11" i="1" s="1"/>
  <c r="H11" i="1"/>
  <c r="F11" i="1"/>
  <c r="J10" i="1"/>
  <c r="K10" i="1" s="1"/>
  <c r="L10" i="1" s="1"/>
  <c r="M10" i="1" s="1"/>
  <c r="H10" i="1"/>
  <c r="F10" i="1"/>
  <c r="K9" i="1"/>
  <c r="L9" i="1" s="1"/>
  <c r="M9" i="1" s="1"/>
  <c r="J9" i="1"/>
  <c r="H9" i="1"/>
  <c r="F9" i="1"/>
  <c r="J8" i="1"/>
  <c r="K8" i="1" s="1"/>
  <c r="L8" i="1" s="1"/>
  <c r="M8" i="1" s="1"/>
  <c r="H8" i="1"/>
  <c r="F8" i="1"/>
  <c r="J7" i="1"/>
  <c r="K7" i="1" s="1"/>
  <c r="L7" i="1" s="1"/>
  <c r="M7" i="1" s="1"/>
  <c r="H7" i="1"/>
  <c r="F7" i="1"/>
  <c r="J6" i="1"/>
  <c r="K6" i="1" s="1"/>
  <c r="L6" i="1" s="1"/>
  <c r="M6" i="1" s="1"/>
  <c r="H6" i="1"/>
  <c r="F6" i="1"/>
  <c r="K5" i="1"/>
  <c r="L5" i="1" s="1"/>
  <c r="M5" i="1" s="1"/>
  <c r="J5" i="1"/>
  <c r="H5" i="1"/>
  <c r="F5" i="1"/>
  <c r="J4" i="1"/>
  <c r="K4" i="1" s="1"/>
  <c r="L4" i="1" s="1"/>
  <c r="M4" i="1" s="1"/>
  <c r="J7" i="3" l="1"/>
  <c r="K6" i="3"/>
  <c r="I7" i="3"/>
  <c r="K7" i="3" l="1"/>
</calcChain>
</file>

<file path=xl/sharedStrings.xml><?xml version="1.0" encoding="utf-8"?>
<sst xmlns="http://schemas.openxmlformats.org/spreadsheetml/2006/main" count="266" uniqueCount="93">
  <si>
    <t>4857 SAYILI İŞ KANUNUNA GÖRE UYGULANACAK İDARİ PARA CEZALARI (TL)</t>
  </si>
  <si>
    <t>Sıra No.</t>
  </si>
  <si>
    <t>Kanun Maddesi</t>
  </si>
  <si>
    <t>Ceza Maddesi</t>
  </si>
  <si>
    <t>Fiil</t>
  </si>
  <si>
    <t>26.05.2008 tarihinden itibaren uygulanacak para cezası miktarı                                                             (5763 sayılı Kanun)</t>
  </si>
  <si>
    <t xml:space="preserve">01.01.2009 tarihinden itibaren uygulanacak para cezası miktarı  (% 12 Yeniden Değerleme Oranı kadar artırılmıştır)        </t>
  </si>
  <si>
    <t>2011 YILINDA UYGULANACAK CEZA MİKTARI (TL)                                        ( Yeniden Değerleme Oranı % 7,7)</t>
  </si>
  <si>
    <t>2012 YILINDA UYGULANACAK CEZA MİKTARI (TL)                                      ( Yeniden Değerleme Oranı % 10.26)</t>
  </si>
  <si>
    <t>26.01.2012 itibarıyla 6270 sayılı kanunun 17.maddesine göre değişenler dahil</t>
  </si>
  <si>
    <t>01.01.2013                YILINDA UYGULANACAK CEZA MİKTARI (TL)                                        ( Yeniden Değerleme Oranı % 7,80)</t>
  </si>
  <si>
    <t>2014  YILINDA UYGULANACAK CEZA MİKTARI (TL)                                                                                                                ( Yeniden Değerleme Oranı %3,93)</t>
  </si>
  <si>
    <t>01.01.2015            YILINDA UYGULANACAK CEZA MİKTARI (TL)                                        ( Yeniden Değerleme Oranı % 10,11)</t>
  </si>
  <si>
    <t>2016 YILINDA UYGULANACAK CEZA MİKTARI (TL)                                                                               (Yeniden Değerleme Oranı % 5,58)</t>
  </si>
  <si>
    <t>2010  YILINDA UYGULANACAK CEZA MİKTARI (TL)                                 (% 2,2 Yeniden Değerleme Oranı kadar artırılmıştır)</t>
  </si>
  <si>
    <t>İşyerini muvazaalı olarak bildirmek</t>
  </si>
  <si>
    <t>100 (*)                                                                                                                                                                                                                                                                                                                                                                                     1.000 (**)                                                                                                   10.000 (***)</t>
  </si>
  <si>
    <t>112 (*)                                                                                                                                                                                                                                                                                                                                                                                     1.120 (**)                                                                                                   11.200 (***)</t>
  </si>
  <si>
    <t>İşyerini muvazaalı olarak bildiren asıl işveren ile alt işveren vekillerine ayrı ayrı.</t>
  </si>
  <si>
    <t>99/a</t>
  </si>
  <si>
    <t>İşçilere eşit davranma ilkesine aykırı davranmak</t>
  </si>
  <si>
    <t>Bu durumdaki her işçi için</t>
  </si>
  <si>
    <t>Geçici İş İlişkisine ilişkin yükümlülüklere uymamak</t>
  </si>
  <si>
    <t>99/b</t>
  </si>
  <si>
    <t>İş sözleşmesinin içeriğini belirtir yazılı belgeyi vermemek</t>
  </si>
  <si>
    <t>99/c</t>
  </si>
  <si>
    <t>İşten ayrılan işçiye Çalışma Belgesi vermemek, belgeye gerçeğe aykırı bilgi yazmak</t>
  </si>
  <si>
    <t>Madde hükmüne aykırı olarak işçi çıkartmak (toplu işçi çıkarma)</t>
  </si>
  <si>
    <t>Engelli ve Eski Hükümlü Çalıştırmamak</t>
  </si>
  <si>
    <t>Çalıştırılmayan her engelli ve eski hükümlü ve çalıştırılmayan her ay için</t>
  </si>
  <si>
    <t>102/a</t>
  </si>
  <si>
    <t>Ücret ile bu kanundan doğan veya TİS'den yada iş sözleşmesinden doğan ücreti kasten ödememek veya eksik ödemek</t>
  </si>
  <si>
    <t>Bu durumda olan her işçi ve her ay için</t>
  </si>
  <si>
    <t>Ücret, pirim, ikramiye ve bu nitelikteki her çeşit istihkakını zorunlu tutulduğu halde özel olarak açılan banka hesabına ödememek</t>
  </si>
  <si>
    <t>102/b</t>
  </si>
  <si>
    <t>Ücret hesap pusulası düzenlememek</t>
  </si>
  <si>
    <t>Yasaya aykırı ücret kesme cezası vermek veya kesintinin sebep ve hesabını bildirmemek</t>
  </si>
  <si>
    <t>Asgari ücreti ödememek veya eksik ödemek</t>
  </si>
  <si>
    <t>Bu durumdaki her işçi ve her ay için</t>
  </si>
  <si>
    <t>102/c</t>
  </si>
  <si>
    <t>Fazla çalışmalara ilişkin ücreti ödememek, işçiye hak ettiği serbest zamanı altı ay zarfında kullandırmamak, fazla saatlerde yapılacak çalışmalar için işçinin onayını almamak.</t>
  </si>
  <si>
    <t>Yüzde ile ilgili belgeyi  temsilciye vermemek</t>
  </si>
  <si>
    <t>Yıllık ücretli izni yasaya aykırı şekilde bölmek,</t>
  </si>
  <si>
    <t>İzin ücretini yasaya aykırı şekilde ödemek veya eksik ödemek</t>
  </si>
  <si>
    <t>Sözleşmesi fesh edilen işçiye yıllık izin ücreti ödememek</t>
  </si>
  <si>
    <t>Yıllık izin yönetmeliğinin esas usullerine aykırı olarak izni kullandırmamak veya eksik kullandırmak</t>
  </si>
  <si>
    <t>Çalışma sürelerine ve buna dair yönetmelik hükümlerine uymamak</t>
  </si>
  <si>
    <t>Telafi çalışması usullerine uymamak</t>
  </si>
  <si>
    <t>Bu durumdaki her işçi İçin</t>
  </si>
  <si>
    <t>Ara dinlenmesini uygulamamak</t>
  </si>
  <si>
    <t>İşçileri geceleri 7.5 saatten fazla çalıştırmak, gece ve gündüz postalarını değiştirmemek</t>
  </si>
  <si>
    <t>Çocukları çalıştırma yaşına ve çalıştırma yasağına aykırı davranmak</t>
  </si>
  <si>
    <t>Yer ve sualtında çalıştırma yasağına uymamak</t>
  </si>
  <si>
    <t>Çocuk ve genç işleri gece çalıştırmak veya ilgili yönetmelik hükümlerine aykırı hareket etmek</t>
  </si>
  <si>
    <t>Doğum öncesi - sonrası sürelerde kadın işçiyi çalıştırmak veya ücretsiz izin vermemek</t>
  </si>
  <si>
    <t>İşçi Özlük dosyasını düzenlememek</t>
  </si>
  <si>
    <t>Çalışma sürelerine ilişkin yönetmeliklere muhalefet etmek</t>
  </si>
  <si>
    <t>92/2</t>
  </si>
  <si>
    <t>107/1-a</t>
  </si>
  <si>
    <t>Çağrıldıkları zaman gelmemek, ifade ve bilgi vermemek, gerekli olan belge ve delilleri getirip göstermemek, İş Müfettişlerinin 92/1.fıkrada yazılı görevlerini yapmak için kendilerine her çeşit kolaylığı  göstermemek ve bu yoldaki emir ve isteklerini geciktirmeksizin yerine getirmemek.</t>
  </si>
  <si>
    <t>96/1</t>
  </si>
  <si>
    <t>107/1-b</t>
  </si>
  <si>
    <t>İfade ve bilgilerine başvurulan işçilere işverenlerce telkinlerde bulunma, gerçeği saklamaya yahut değiştirmeye zorlama veyahut ilgili makamlara ifade vermeleri üzerine onlara karşı kötü davranışlarda bulunmak</t>
  </si>
  <si>
    <t>107/2</t>
  </si>
  <si>
    <t>İş Müfettişlerinin teftiş ve denetim görevlerinin yapılmasını ve sonuçlandırılmasını engellemek.</t>
  </si>
  <si>
    <t>Not:</t>
  </si>
  <si>
    <t>-5083 sayılı T.C. Devletinin Para Birimi Hakkında Kanunun 2. maddesine 21/04/2005 tarihli 5335 sayılı Kanunun 22. maddesi ile eklenen fıkra uyarınca 1 YTL'nin altında kalan tutarlar dikkate alınmamıştır.</t>
  </si>
  <si>
    <t xml:space="preserve">in </t>
  </si>
  <si>
    <t xml:space="preserve"> 20.05.2016 tarihi itibarıyla 6715 sayılı kanunun 4.maddesine göre değişenler dahil uygulanacak ceza miktarı (TL)                                                                          </t>
  </si>
  <si>
    <t>2017 YILINDA UYGULANACAK CEZA MİKTARI (TL)                                                                               (Yeniden Değerleme Oranı % 3,83)</t>
  </si>
  <si>
    <t>99/1-a</t>
  </si>
  <si>
    <t>(*)</t>
  </si>
  <si>
    <t>99/1-b</t>
  </si>
  <si>
    <t>Madde de öngörülen ilke ve yükümlülüklere aykırı olarak geçici işçi çalıştırmak</t>
  </si>
  <si>
    <t>7/2 (f) bendi</t>
  </si>
  <si>
    <t>99/2</t>
  </si>
  <si>
    <t>7. maddenin 2 fıkrasının f bendine aykırı davranmak</t>
  </si>
  <si>
    <t>-</t>
  </si>
  <si>
    <t>99/1-b ceza maddesinin dört katı</t>
  </si>
  <si>
    <t>99/1-c</t>
  </si>
  <si>
    <t>Çağrı üzerine ve uzaktan çalışma hükümlerine aykırı davranmak</t>
  </si>
  <si>
    <t>99/1-d</t>
  </si>
  <si>
    <t>Not:5083 sayılı T.C. Devletinin Para Birimi Hakkında Kanunun 2. maddesine 21/04/2005 tarihli 5335 sayılı Kanunun 22. maddesi ile eklenen fıkra uyarınca 1 YTL'nin altında kalan tutarlar dikkate alınmamıştır.</t>
  </si>
  <si>
    <t xml:space="preserve">(*) 20.05.2016 tarih ve 29717 sayılı Resmi Gazete'de yayımlanarak yürürlüğe giren 6715 sayılı Kanunun 4.maddesi ile 4857 sayılı İş Kanununun 5, 7, 8, 14 ve 28. maddelerinde yer alan idari para cezaları değiştirilmiştir   </t>
  </si>
  <si>
    <t>2018 YILINDA UYGULANACAK CEZA MİKTARI (TL)                                                                               (Yeniden Değerleme Oranı % 14,47)</t>
  </si>
  <si>
    <t>2019 YILINDA UYGULANACAK CEZA MİKTARI (TL)                                                                               (Yeniden Değerleme Oranı % 23,73)</t>
  </si>
  <si>
    <t>2020 YILINDA UYGULANACAK CEZA MİKTARI (TL)                                                                               (Yeniden Değerleme Oranı % 22,58)</t>
  </si>
  <si>
    <t>2021 YILINDA UYGULANACAK CEZA MİKTARI (TL)                                                                               (Yeniden Değerleme Oranı % 9,11)</t>
  </si>
  <si>
    <t>Geçici Madde-10: 7244 sayılı Kanunun 9. maddesiyle 4857 sayılı İş Kanununa geçici 10. madde eklenmiştir. 17.04.2020 tarihinden itibaren geçici 10. madde hükmüne aykırı olarak iş sözleşmesini fesheden işveren veya işveren vekiline sözleşmesi feshedilen her işçi için fiilin işlendiği tarihteki aylık brüt asgari ücret tutarı idari para cezası uygulanır.</t>
  </si>
  <si>
    <t xml:space="preserve"> </t>
  </si>
  <si>
    <t>2022 YILINDA UYGULANACAK CEZA MİKTARI (TL)                                                                               (Yeniden Değerleme Oranı % 36,20)</t>
  </si>
  <si>
    <t>2023 YILINDA UYGULANACAK CEZA MİKTARI (TL)                                                                               (Yeniden Değerleme Oranı %122,93)</t>
  </si>
  <si>
    <t>Not: 5083 sayılı T.C. Devletinin Para Birimi Hakkında Kanunun 2. maddesine 21/04/2005 tarihli 5335 sayılı Kanunun 22. maddesi ile eklenen fıkra uyarınca 1 YTL'nin altında kalan tutarlar dikkate alınmamıştır.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</si>
</sst>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Tur"/>
      <charset val="162"/>
    </font>
    <font>
      <b/>
      <sz val="72"/>
      <name val="Arial"/>
      <family val="2"/>
    </font>
    <font>
      <sz val="9"/>
      <name val="Arial"/>
      <family val="2"/>
    </font>
    <font>
      <b/>
      <sz val="55"/>
      <name val="Arial Narrow"/>
      <family val="2"/>
    </font>
    <font>
      <b/>
      <sz val="55"/>
      <name val="Times New Roman"/>
      <family val="1"/>
      <charset val="162"/>
    </font>
    <font>
      <b/>
      <sz val="40"/>
      <name val="Arial"/>
      <family val="2"/>
    </font>
    <font>
      <b/>
      <sz val="38"/>
      <name val="Arial"/>
      <family val="2"/>
    </font>
    <font>
      <b/>
      <sz val="36"/>
      <name val="Times New Roman"/>
      <family val="1"/>
      <charset val="162"/>
    </font>
    <font>
      <b/>
      <sz val="45"/>
      <name val="Times New Roman"/>
      <family val="1"/>
      <charset val="162"/>
    </font>
    <font>
      <b/>
      <sz val="45"/>
      <name val="Arial Tur"/>
      <family val="2"/>
      <charset val="162"/>
    </font>
    <font>
      <b/>
      <sz val="48"/>
      <name val="Arial"/>
      <family val="2"/>
    </font>
    <font>
      <b/>
      <sz val="48"/>
      <name val="Times New Roman"/>
      <family val="1"/>
      <charset val="162"/>
    </font>
    <font>
      <b/>
      <sz val="45"/>
      <name val="Arial"/>
      <family val="2"/>
      <charset val="162"/>
    </font>
    <font>
      <b/>
      <sz val="60"/>
      <name val="Times New Roman"/>
      <family val="1"/>
      <charset val="162"/>
    </font>
    <font>
      <b/>
      <i/>
      <sz val="48"/>
      <name val="Times New Roman"/>
      <family val="1"/>
      <charset val="162"/>
    </font>
    <font>
      <sz val="45"/>
      <name val="Arial"/>
      <family val="2"/>
    </font>
    <font>
      <b/>
      <i/>
      <sz val="60"/>
      <name val="Times New Roman"/>
      <family val="1"/>
      <charset val="162"/>
    </font>
    <font>
      <sz val="30"/>
      <name val="Arial"/>
      <family val="2"/>
    </font>
    <font>
      <sz val="36"/>
      <name val="Arial"/>
      <family val="2"/>
    </font>
    <font>
      <b/>
      <sz val="45"/>
      <name val="Arial"/>
      <family val="2"/>
    </font>
    <font>
      <b/>
      <sz val="9"/>
      <name val="Arial"/>
      <family val="2"/>
    </font>
    <font>
      <sz val="9"/>
      <name val="Times New Roman"/>
      <family val="1"/>
      <charset val="162"/>
    </font>
    <font>
      <b/>
      <sz val="45"/>
      <color rgb="FFFF0000"/>
      <name val="Times New Roman"/>
      <family val="1"/>
      <charset val="162"/>
    </font>
    <font>
      <sz val="48"/>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64">
    <xf numFmtId="0" fontId="0" fillId="0" borderId="0" xfId="0"/>
    <xf numFmtId="0" fontId="2" fillId="0" borderId="0" xfId="0" applyFont="1"/>
    <xf numFmtId="3" fontId="7" fillId="0" borderId="1" xfId="0" applyNumberFormat="1" applyFont="1" applyBorder="1" applyAlignment="1">
      <alignment horizontal="center" vertical="center" wrapText="1"/>
    </xf>
    <xf numFmtId="3" fontId="8" fillId="0" borderId="6" xfId="0" applyNumberFormat="1" applyFont="1" applyBorder="1" applyAlignment="1">
      <alignment vertical="center" wrapText="1"/>
    </xf>
    <xf numFmtId="3" fontId="9" fillId="0" borderId="0" xfId="0" applyNumberFormat="1" applyFont="1" applyAlignment="1">
      <alignment vertical="center" wrapText="1"/>
    </xf>
    <xf numFmtId="0" fontId="2" fillId="0" borderId="0" xfId="0" applyFont="1" applyAlignment="1">
      <alignment vertical="center"/>
    </xf>
    <xf numFmtId="0" fontId="10" fillId="0" borderId="6" xfId="0" applyFont="1" applyBorder="1" applyAlignment="1">
      <alignment horizontal="center" vertical="center" wrapText="1"/>
    </xf>
    <xf numFmtId="2" fontId="11" fillId="0" borderId="6" xfId="0" applyNumberFormat="1" applyFont="1" applyBorder="1" applyAlignment="1">
      <alignment vertical="center" wrapText="1"/>
    </xf>
    <xf numFmtId="3" fontId="12" fillId="0" borderId="6" xfId="0" quotePrefix="1" applyNumberFormat="1" applyFont="1" applyBorder="1" applyAlignment="1">
      <alignment horizontal="center" vertical="center" wrapText="1"/>
    </xf>
    <xf numFmtId="3" fontId="13" fillId="0" borderId="6" xfId="0" quotePrefix="1" applyNumberFormat="1" applyFont="1" applyBorder="1" applyAlignment="1">
      <alignment horizontal="center" vertical="center" wrapText="1"/>
    </xf>
    <xf numFmtId="2" fontId="14" fillId="0" borderId="6" xfId="0" applyNumberFormat="1" applyFont="1" applyBorder="1" applyAlignment="1">
      <alignment vertical="center" wrapText="1"/>
    </xf>
    <xf numFmtId="0" fontId="15" fillId="0" borderId="0" xfId="0" applyFont="1"/>
    <xf numFmtId="0" fontId="11" fillId="0" borderId="6" xfId="0" applyFont="1" applyBorder="1" applyAlignment="1">
      <alignment vertical="center" wrapText="1"/>
    </xf>
    <xf numFmtId="3" fontId="12" fillId="0" borderId="6" xfId="0" applyNumberFormat="1" applyFont="1" applyBorder="1" applyAlignment="1">
      <alignment horizontal="center" vertical="center" wrapText="1"/>
    </xf>
    <xf numFmtId="3" fontId="13" fillId="0" borderId="6" xfId="0" applyNumberFormat="1" applyFont="1" applyBorder="1" applyAlignment="1">
      <alignment horizontal="center" vertical="center" wrapText="1"/>
    </xf>
    <xf numFmtId="0" fontId="16" fillId="0" borderId="6" xfId="0" applyFont="1" applyBorder="1" applyAlignment="1">
      <alignment vertical="center" wrapText="1"/>
    </xf>
    <xf numFmtId="2" fontId="12" fillId="0" borderId="0" xfId="0" quotePrefix="1" applyNumberFormat="1" applyFont="1" applyAlignment="1">
      <alignment vertical="center"/>
    </xf>
    <xf numFmtId="2" fontId="15" fillId="0" borderId="0" xfId="0" applyNumberFormat="1" applyFont="1" applyAlignment="1">
      <alignment vertical="center"/>
    </xf>
    <xf numFmtId="0" fontId="15" fillId="0" borderId="0" xfId="0" applyFont="1" applyAlignment="1">
      <alignment vertical="top"/>
    </xf>
    <xf numFmtId="0" fontId="17" fillId="0" borderId="0" xfId="0" applyFont="1" applyAlignment="1">
      <alignment vertical="top"/>
    </xf>
    <xf numFmtId="0" fontId="18" fillId="0" borderId="0" xfId="0" applyFont="1" applyAlignment="1">
      <alignment vertical="top"/>
    </xf>
    <xf numFmtId="2" fontId="12" fillId="0" borderId="0" xfId="0" quotePrefix="1" applyNumberFormat="1" applyFont="1" applyAlignment="1">
      <alignment horizontal="justify" vertical="top" wrapText="1"/>
    </xf>
    <xf numFmtId="0" fontId="17" fillId="0" borderId="0" xfId="0" applyFont="1"/>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alignment wrapText="1"/>
    </xf>
    <xf numFmtId="0" fontId="2" fillId="0" borderId="0" xfId="0" applyFont="1" applyAlignment="1">
      <alignment wrapText="1"/>
    </xf>
    <xf numFmtId="3" fontId="13" fillId="0" borderId="1" xfId="0" quotePrefix="1" applyNumberFormat="1" applyFont="1" applyBorder="1" applyAlignment="1">
      <alignment horizontal="center" vertical="center" wrapText="1"/>
    </xf>
    <xf numFmtId="3" fontId="13" fillId="0" borderId="10" xfId="0" quotePrefix="1" applyNumberFormat="1" applyFont="1" applyBorder="1" applyAlignment="1">
      <alignment horizontal="center" vertical="center" wrapText="1"/>
    </xf>
    <xf numFmtId="0" fontId="11" fillId="0" borderId="6"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2" fillId="0" borderId="3" xfId="0" applyFont="1" applyBorder="1" applyAlignment="1">
      <alignment horizontal="justify" vertical="top" wrapText="1"/>
    </xf>
    <xf numFmtId="2" fontId="12" fillId="0" borderId="0" xfId="0" quotePrefix="1" applyNumberFormat="1" applyFont="1" applyAlignment="1">
      <alignment horizontal="left" vertical="top" wrapText="1"/>
    </xf>
    <xf numFmtId="0" fontId="19" fillId="0" borderId="0" xfId="0" applyFont="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2" fontId="12" fillId="0" borderId="0" xfId="0" quotePrefix="1" applyNumberFormat="1" applyFont="1" applyAlignment="1">
      <alignment horizontal="left" vertical="center" wrapText="1"/>
    </xf>
    <xf numFmtId="3" fontId="13" fillId="0" borderId="1" xfId="0" quotePrefix="1" applyNumberFormat="1" applyFont="1" applyBorder="1" applyAlignment="1">
      <alignment horizontal="center" vertical="center" wrapText="1"/>
    </xf>
    <xf numFmtId="3" fontId="13" fillId="0" borderId="10" xfId="0" quotePrefix="1" applyNumberFormat="1" applyFont="1" applyBorder="1" applyAlignment="1">
      <alignment horizontal="center" vertical="center" wrapText="1"/>
    </xf>
    <xf numFmtId="2" fontId="12" fillId="0" borderId="3" xfId="0" quotePrefix="1" applyNumberFormat="1" applyFont="1" applyBorder="1" applyAlignment="1">
      <alignment horizontal="left" vertical="center" wrapText="1"/>
    </xf>
    <xf numFmtId="3" fontId="7" fillId="0" borderId="1"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11" xfId="0" quotePrefix="1" applyNumberFormat="1" applyFont="1" applyBorder="1" applyAlignment="1">
      <alignment horizontal="center" vertical="center" wrapText="1"/>
    </xf>
    <xf numFmtId="3" fontId="13" fillId="0" borderId="9" xfId="0" quotePrefix="1" applyNumberFormat="1" applyFont="1" applyBorder="1" applyAlignment="1">
      <alignment horizontal="center" vertical="center" wrapText="1"/>
    </xf>
    <xf numFmtId="0" fontId="19" fillId="0" borderId="0" xfId="0" applyFont="1" applyAlignment="1">
      <alignment horizontal="left" vertical="top" wrapText="1"/>
    </xf>
    <xf numFmtId="4" fontId="22" fillId="0" borderId="6" xfId="0" applyNumberFormat="1" applyFont="1" applyBorder="1" applyAlignment="1">
      <alignment vertical="center" wrapText="1"/>
    </xf>
    <xf numFmtId="1" fontId="23" fillId="0" borderId="0" xfId="0" applyNumberFormat="1" applyFont="1"/>
    <xf numFmtId="1" fontId="2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0"/>
  <sheetViews>
    <sheetView topLeftCell="D1" zoomScale="30" zoomScaleNormal="30" workbookViewId="0">
      <selection activeCell="D8" sqref="D8"/>
    </sheetView>
  </sheetViews>
  <sheetFormatPr defaultRowHeight="12" x14ac:dyDescent="0.2"/>
  <cols>
    <col min="1" max="1" width="26.85546875" style="23" customWidth="1"/>
    <col min="2" max="2" width="44" style="23" customWidth="1"/>
    <col min="3" max="3" width="45.140625" style="24" customWidth="1"/>
    <col min="4" max="4" width="255.85546875" style="25" customWidth="1"/>
    <col min="5" max="5" width="12.42578125" style="26" hidden="1" customWidth="1"/>
    <col min="6" max="6" width="21.42578125" style="26" hidden="1" customWidth="1"/>
    <col min="7" max="13" width="77.7109375" style="25" customWidth="1"/>
    <col min="14" max="14" width="197.85546875" style="25" customWidth="1"/>
    <col min="15" max="15" width="17.85546875" style="1" bestFit="1" customWidth="1"/>
    <col min="16" max="16384" width="9.140625" style="1"/>
  </cols>
  <sheetData>
    <row r="1" spans="1:15" ht="150.75" customHeight="1" x14ac:dyDescent="0.2">
      <c r="A1" s="35" t="s">
        <v>0</v>
      </c>
      <c r="B1" s="36"/>
      <c r="C1" s="36"/>
      <c r="D1" s="36"/>
      <c r="E1" s="36"/>
      <c r="F1" s="36"/>
      <c r="G1" s="36"/>
      <c r="H1" s="37"/>
      <c r="I1" s="37"/>
      <c r="J1" s="37"/>
      <c r="K1" s="37"/>
      <c r="L1" s="37"/>
      <c r="M1" s="37"/>
      <c r="N1" s="38"/>
    </row>
    <row r="2" spans="1:15" s="5" customFormat="1" ht="384" customHeight="1" x14ac:dyDescent="0.2">
      <c r="A2" s="39" t="s">
        <v>1</v>
      </c>
      <c r="B2" s="41" t="s">
        <v>2</v>
      </c>
      <c r="C2" s="39" t="s">
        <v>3</v>
      </c>
      <c r="D2" s="43" t="s">
        <v>4</v>
      </c>
      <c r="E2" s="45" t="s">
        <v>5</v>
      </c>
      <c r="F2" s="47" t="s">
        <v>6</v>
      </c>
      <c r="G2" s="2" t="s">
        <v>7</v>
      </c>
      <c r="H2" s="2" t="s">
        <v>8</v>
      </c>
      <c r="I2" s="2" t="s">
        <v>9</v>
      </c>
      <c r="J2" s="2" t="s">
        <v>10</v>
      </c>
      <c r="K2" s="2" t="s">
        <v>11</v>
      </c>
      <c r="L2" s="2" t="s">
        <v>12</v>
      </c>
      <c r="M2" s="2" t="s">
        <v>13</v>
      </c>
      <c r="N2" s="3"/>
      <c r="O2" s="4"/>
    </row>
    <row r="3" spans="1:15" ht="3" hidden="1" customHeight="1" x14ac:dyDescent="0.2">
      <c r="A3" s="40"/>
      <c r="B3" s="42"/>
      <c r="C3" s="40"/>
      <c r="D3" s="44"/>
      <c r="E3" s="46"/>
      <c r="F3" s="48"/>
      <c r="G3" s="49" t="s">
        <v>14</v>
      </c>
      <c r="H3" s="50"/>
      <c r="I3" s="50"/>
      <c r="J3" s="50"/>
      <c r="K3" s="50"/>
      <c r="L3" s="50"/>
      <c r="M3" s="50"/>
      <c r="N3" s="50"/>
      <c r="O3" s="51"/>
    </row>
    <row r="4" spans="1:15" ht="153" customHeight="1" x14ac:dyDescent="0.7">
      <c r="A4" s="6">
        <v>1</v>
      </c>
      <c r="B4" s="6">
        <v>3</v>
      </c>
      <c r="C4" s="6">
        <v>98</v>
      </c>
      <c r="D4" s="7" t="s">
        <v>15</v>
      </c>
      <c r="E4" s="8" t="s">
        <v>16</v>
      </c>
      <c r="F4" s="8" t="s">
        <v>17</v>
      </c>
      <c r="G4" s="9">
        <v>12327</v>
      </c>
      <c r="H4" s="9">
        <v>13591</v>
      </c>
      <c r="I4" s="9">
        <v>13591</v>
      </c>
      <c r="J4" s="9">
        <f>ROUNDDOWN(I4*1.078,0)</f>
        <v>14651</v>
      </c>
      <c r="K4" s="9">
        <f>TRUNC(J4*1.0393,0)</f>
        <v>15226</v>
      </c>
      <c r="L4" s="9">
        <f>ROUNDDOWN(K4*1.1011,0)</f>
        <v>16765</v>
      </c>
      <c r="M4" s="9">
        <f>ROUNDDOWN(L4*1.0558,0)</f>
        <v>17700</v>
      </c>
      <c r="N4" s="10" t="s">
        <v>18</v>
      </c>
      <c r="O4" s="11"/>
    </row>
    <row r="5" spans="1:15" ht="141" customHeight="1" x14ac:dyDescent="0.7">
      <c r="A5" s="6">
        <v>2</v>
      </c>
      <c r="B5" s="6">
        <v>5</v>
      </c>
      <c r="C5" s="6" t="s">
        <v>19</v>
      </c>
      <c r="D5" s="12" t="s">
        <v>20</v>
      </c>
      <c r="E5" s="13">
        <v>88</v>
      </c>
      <c r="F5" s="13">
        <f t="shared" ref="F5:F11" si="0">ROUNDDOWN(E5*1.12,0)</f>
        <v>98</v>
      </c>
      <c r="G5" s="14">
        <v>107</v>
      </c>
      <c r="H5" s="9">
        <f>TRUNC(G5*1.1026,0)</f>
        <v>117</v>
      </c>
      <c r="I5" s="9">
        <v>110</v>
      </c>
      <c r="J5" s="9">
        <f>ROUNDDOWN(I5*1.078,0)</f>
        <v>118</v>
      </c>
      <c r="K5" s="9">
        <f t="shared" ref="K5:K35" si="1">TRUNC(J5*1.0393,0)</f>
        <v>122</v>
      </c>
      <c r="L5" s="9">
        <f>ROUNDDOWN(K5*1.1011,0)</f>
        <v>134</v>
      </c>
      <c r="M5" s="9">
        <f t="shared" ref="M5:M35" si="2">ROUNDDOWN(L5*1.0558,0)</f>
        <v>141</v>
      </c>
      <c r="N5" s="15" t="s">
        <v>21</v>
      </c>
      <c r="O5" s="11"/>
    </row>
    <row r="6" spans="1:15" ht="108.75" customHeight="1" x14ac:dyDescent="0.7">
      <c r="A6" s="6">
        <v>3</v>
      </c>
      <c r="B6" s="6">
        <v>7</v>
      </c>
      <c r="C6" s="6" t="s">
        <v>19</v>
      </c>
      <c r="D6" s="12" t="s">
        <v>22</v>
      </c>
      <c r="E6" s="13">
        <v>88</v>
      </c>
      <c r="F6" s="13">
        <f t="shared" si="0"/>
        <v>98</v>
      </c>
      <c r="G6" s="14">
        <v>107</v>
      </c>
      <c r="H6" s="9">
        <f t="shared" ref="H6:H35" si="3">TRUNC(G6*1.1026,0)</f>
        <v>117</v>
      </c>
      <c r="I6" s="9">
        <v>110</v>
      </c>
      <c r="J6" s="9">
        <f t="shared" ref="J6:J35" si="4">ROUNDDOWN(I6*1.078,0)</f>
        <v>118</v>
      </c>
      <c r="K6" s="9">
        <f t="shared" si="1"/>
        <v>122</v>
      </c>
      <c r="L6" s="9">
        <f t="shared" ref="L6:L35" si="5">ROUNDDOWN(K6*1.1011,0)</f>
        <v>134</v>
      </c>
      <c r="M6" s="9">
        <f t="shared" si="2"/>
        <v>141</v>
      </c>
      <c r="N6" s="15" t="s">
        <v>21</v>
      </c>
      <c r="O6" s="11"/>
    </row>
    <row r="7" spans="1:15" ht="111" customHeight="1" x14ac:dyDescent="0.7">
      <c r="A7" s="6">
        <v>4</v>
      </c>
      <c r="B7" s="6">
        <v>8</v>
      </c>
      <c r="C7" s="6" t="s">
        <v>23</v>
      </c>
      <c r="D7" s="12" t="s">
        <v>24</v>
      </c>
      <c r="E7" s="13">
        <v>88</v>
      </c>
      <c r="F7" s="13">
        <f t="shared" si="0"/>
        <v>98</v>
      </c>
      <c r="G7" s="14">
        <v>107</v>
      </c>
      <c r="H7" s="9">
        <f t="shared" si="3"/>
        <v>117</v>
      </c>
      <c r="I7" s="9">
        <v>110</v>
      </c>
      <c r="J7" s="9">
        <f t="shared" si="4"/>
        <v>118</v>
      </c>
      <c r="K7" s="9">
        <f t="shared" si="1"/>
        <v>122</v>
      </c>
      <c r="L7" s="9">
        <f t="shared" si="5"/>
        <v>134</v>
      </c>
      <c r="M7" s="9">
        <f t="shared" si="2"/>
        <v>141</v>
      </c>
      <c r="N7" s="15" t="s">
        <v>21</v>
      </c>
      <c r="O7" s="11"/>
    </row>
    <row r="8" spans="1:15" ht="120.75" customHeight="1" x14ac:dyDescent="0.7">
      <c r="A8" s="6">
        <v>5</v>
      </c>
      <c r="B8" s="6">
        <v>14</v>
      </c>
      <c r="C8" s="6" t="s">
        <v>23</v>
      </c>
      <c r="D8" s="12" t="s">
        <v>89</v>
      </c>
      <c r="E8" s="13">
        <v>88</v>
      </c>
      <c r="F8" s="13">
        <f t="shared" si="0"/>
        <v>98</v>
      </c>
      <c r="G8" s="14">
        <v>107</v>
      </c>
      <c r="H8" s="9">
        <f t="shared" si="3"/>
        <v>117</v>
      </c>
      <c r="I8" s="9">
        <v>110</v>
      </c>
      <c r="J8" s="9">
        <f t="shared" si="4"/>
        <v>118</v>
      </c>
      <c r="K8" s="9">
        <f t="shared" si="1"/>
        <v>122</v>
      </c>
      <c r="L8" s="9">
        <f t="shared" si="5"/>
        <v>134</v>
      </c>
      <c r="M8" s="9">
        <f t="shared" si="2"/>
        <v>141</v>
      </c>
      <c r="N8" s="15" t="s">
        <v>21</v>
      </c>
      <c r="O8" s="11"/>
    </row>
    <row r="9" spans="1:15" ht="134.25" customHeight="1" x14ac:dyDescent="0.7">
      <c r="A9" s="6">
        <v>6</v>
      </c>
      <c r="B9" s="6">
        <v>28</v>
      </c>
      <c r="C9" s="6" t="s">
        <v>25</v>
      </c>
      <c r="D9" s="12" t="s">
        <v>26</v>
      </c>
      <c r="E9" s="13">
        <v>88</v>
      </c>
      <c r="F9" s="13">
        <f t="shared" si="0"/>
        <v>98</v>
      </c>
      <c r="G9" s="14">
        <v>107</v>
      </c>
      <c r="H9" s="9">
        <f t="shared" si="3"/>
        <v>117</v>
      </c>
      <c r="I9" s="9">
        <v>110</v>
      </c>
      <c r="J9" s="9">
        <f t="shared" si="4"/>
        <v>118</v>
      </c>
      <c r="K9" s="9">
        <f t="shared" si="1"/>
        <v>122</v>
      </c>
      <c r="L9" s="9">
        <f t="shared" si="5"/>
        <v>134</v>
      </c>
      <c r="M9" s="9">
        <f t="shared" si="2"/>
        <v>141</v>
      </c>
      <c r="N9" s="15" t="s">
        <v>21</v>
      </c>
      <c r="O9" s="11"/>
    </row>
    <row r="10" spans="1:15" ht="136.5" customHeight="1" x14ac:dyDescent="0.7">
      <c r="A10" s="6">
        <v>7</v>
      </c>
      <c r="B10" s="6">
        <v>29</v>
      </c>
      <c r="C10" s="6">
        <v>100</v>
      </c>
      <c r="D10" s="12" t="s">
        <v>27</v>
      </c>
      <c r="E10" s="13">
        <v>360</v>
      </c>
      <c r="F10" s="13">
        <f t="shared" si="0"/>
        <v>403</v>
      </c>
      <c r="G10" s="14">
        <v>442</v>
      </c>
      <c r="H10" s="9">
        <f t="shared" si="3"/>
        <v>487</v>
      </c>
      <c r="I10" s="9">
        <v>450</v>
      </c>
      <c r="J10" s="9">
        <f t="shared" si="4"/>
        <v>485</v>
      </c>
      <c r="K10" s="9">
        <f t="shared" si="1"/>
        <v>504</v>
      </c>
      <c r="L10" s="9">
        <f t="shared" si="5"/>
        <v>554</v>
      </c>
      <c r="M10" s="9">
        <f t="shared" si="2"/>
        <v>584</v>
      </c>
      <c r="N10" s="15" t="s">
        <v>21</v>
      </c>
      <c r="O10" s="11"/>
    </row>
    <row r="11" spans="1:15" ht="128.25" customHeight="1" x14ac:dyDescent="0.2">
      <c r="A11" s="6">
        <v>8</v>
      </c>
      <c r="B11" s="6">
        <v>30</v>
      </c>
      <c r="C11" s="6">
        <v>101</v>
      </c>
      <c r="D11" s="12" t="s">
        <v>28</v>
      </c>
      <c r="E11" s="13">
        <v>1357</v>
      </c>
      <c r="F11" s="13">
        <f t="shared" si="0"/>
        <v>1519</v>
      </c>
      <c r="G11" s="14">
        <v>1671</v>
      </c>
      <c r="H11" s="9">
        <f t="shared" si="3"/>
        <v>1842</v>
      </c>
      <c r="I11" s="9">
        <v>1700</v>
      </c>
      <c r="J11" s="9">
        <f t="shared" si="4"/>
        <v>1832</v>
      </c>
      <c r="K11" s="9">
        <f t="shared" si="1"/>
        <v>1903</v>
      </c>
      <c r="L11" s="9">
        <f>ROUNDDOWN(K11*1.1011,0)</f>
        <v>2095</v>
      </c>
      <c r="M11" s="9">
        <f t="shared" si="2"/>
        <v>2211</v>
      </c>
      <c r="N11" s="15" t="s">
        <v>29</v>
      </c>
      <c r="O11" s="16"/>
    </row>
    <row r="12" spans="1:15" ht="153.75" customHeight="1" x14ac:dyDescent="0.2">
      <c r="A12" s="6">
        <v>9</v>
      </c>
      <c r="B12" s="6">
        <v>32</v>
      </c>
      <c r="C12" s="6" t="s">
        <v>30</v>
      </c>
      <c r="D12" s="12" t="s">
        <v>31</v>
      </c>
      <c r="E12" s="13">
        <v>100</v>
      </c>
      <c r="F12" s="13">
        <v>112</v>
      </c>
      <c r="G12" s="14">
        <v>122</v>
      </c>
      <c r="H12" s="9">
        <f t="shared" si="3"/>
        <v>134</v>
      </c>
      <c r="I12" s="9">
        <v>125</v>
      </c>
      <c r="J12" s="9">
        <f t="shared" si="4"/>
        <v>134</v>
      </c>
      <c r="K12" s="9">
        <f t="shared" si="1"/>
        <v>139</v>
      </c>
      <c r="L12" s="9">
        <f t="shared" si="5"/>
        <v>153</v>
      </c>
      <c r="M12" s="9">
        <f t="shared" si="2"/>
        <v>161</v>
      </c>
      <c r="N12" s="15" t="s">
        <v>32</v>
      </c>
      <c r="O12" s="16"/>
    </row>
    <row r="13" spans="1:15" ht="183.75" customHeight="1" x14ac:dyDescent="0.2">
      <c r="A13" s="6">
        <v>10</v>
      </c>
      <c r="B13" s="6">
        <v>32</v>
      </c>
      <c r="C13" s="6" t="s">
        <v>30</v>
      </c>
      <c r="D13" s="12" t="s">
        <v>33</v>
      </c>
      <c r="E13" s="13">
        <v>100</v>
      </c>
      <c r="F13" s="13">
        <v>112</v>
      </c>
      <c r="G13" s="14">
        <v>122</v>
      </c>
      <c r="H13" s="9">
        <f t="shared" si="3"/>
        <v>134</v>
      </c>
      <c r="I13" s="9">
        <v>125</v>
      </c>
      <c r="J13" s="9">
        <f t="shared" si="4"/>
        <v>134</v>
      </c>
      <c r="K13" s="9">
        <f t="shared" si="1"/>
        <v>139</v>
      </c>
      <c r="L13" s="9">
        <f t="shared" si="5"/>
        <v>153</v>
      </c>
      <c r="M13" s="9">
        <f t="shared" si="2"/>
        <v>161</v>
      </c>
      <c r="N13" s="15" t="s">
        <v>32</v>
      </c>
      <c r="O13" s="16"/>
    </row>
    <row r="14" spans="1:15" ht="99.75" customHeight="1" x14ac:dyDescent="0.2">
      <c r="A14" s="6">
        <v>11</v>
      </c>
      <c r="B14" s="6">
        <v>37</v>
      </c>
      <c r="C14" s="6" t="s">
        <v>34</v>
      </c>
      <c r="D14" s="12" t="s">
        <v>35</v>
      </c>
      <c r="E14" s="13">
        <v>360</v>
      </c>
      <c r="F14" s="13">
        <f t="shared" ref="F14:F32" si="6">ROUNDDOWN(E14*1.12,0)</f>
        <v>403</v>
      </c>
      <c r="G14" s="14">
        <v>442</v>
      </c>
      <c r="H14" s="9">
        <f t="shared" si="3"/>
        <v>487</v>
      </c>
      <c r="I14" s="9">
        <v>450</v>
      </c>
      <c r="J14" s="9">
        <f t="shared" si="4"/>
        <v>485</v>
      </c>
      <c r="K14" s="9">
        <f t="shared" si="1"/>
        <v>504</v>
      </c>
      <c r="L14" s="9">
        <f t="shared" si="5"/>
        <v>554</v>
      </c>
      <c r="M14" s="9">
        <f t="shared" si="2"/>
        <v>584</v>
      </c>
      <c r="N14" s="15"/>
      <c r="O14" s="17"/>
    </row>
    <row r="15" spans="1:15" ht="140.25" customHeight="1" x14ac:dyDescent="0.2">
      <c r="A15" s="6">
        <v>12</v>
      </c>
      <c r="B15" s="6">
        <v>38</v>
      </c>
      <c r="C15" s="6" t="s">
        <v>34</v>
      </c>
      <c r="D15" s="12" t="s">
        <v>36</v>
      </c>
      <c r="E15" s="13">
        <v>360</v>
      </c>
      <c r="F15" s="13">
        <f t="shared" si="6"/>
        <v>403</v>
      </c>
      <c r="G15" s="14">
        <v>442</v>
      </c>
      <c r="H15" s="9">
        <f t="shared" si="3"/>
        <v>487</v>
      </c>
      <c r="I15" s="9">
        <v>450</v>
      </c>
      <c r="J15" s="9">
        <f t="shared" si="4"/>
        <v>485</v>
      </c>
      <c r="K15" s="9">
        <f t="shared" si="1"/>
        <v>504</v>
      </c>
      <c r="L15" s="9">
        <f t="shared" si="5"/>
        <v>554</v>
      </c>
      <c r="M15" s="9">
        <f t="shared" si="2"/>
        <v>584</v>
      </c>
      <c r="N15" s="15"/>
      <c r="O15" s="17"/>
    </row>
    <row r="16" spans="1:15" ht="106.5" customHeight="1" x14ac:dyDescent="0.2">
      <c r="A16" s="6">
        <v>13</v>
      </c>
      <c r="B16" s="6">
        <v>39</v>
      </c>
      <c r="C16" s="6" t="s">
        <v>30</v>
      </c>
      <c r="D16" s="12" t="s">
        <v>37</v>
      </c>
      <c r="E16" s="13">
        <v>100</v>
      </c>
      <c r="F16" s="13">
        <f t="shared" si="6"/>
        <v>112</v>
      </c>
      <c r="G16" s="14">
        <v>122</v>
      </c>
      <c r="H16" s="9">
        <f t="shared" si="3"/>
        <v>134</v>
      </c>
      <c r="I16" s="9">
        <v>125</v>
      </c>
      <c r="J16" s="9">
        <f t="shared" si="4"/>
        <v>134</v>
      </c>
      <c r="K16" s="9">
        <f t="shared" si="1"/>
        <v>139</v>
      </c>
      <c r="L16" s="9">
        <f t="shared" si="5"/>
        <v>153</v>
      </c>
      <c r="M16" s="9">
        <f t="shared" si="2"/>
        <v>161</v>
      </c>
      <c r="N16" s="15" t="s">
        <v>38</v>
      </c>
      <c r="O16" s="16"/>
    </row>
    <row r="17" spans="1:15" ht="222" customHeight="1" x14ac:dyDescent="0.7">
      <c r="A17" s="6">
        <v>14</v>
      </c>
      <c r="B17" s="6">
        <v>41</v>
      </c>
      <c r="C17" s="6" t="s">
        <v>39</v>
      </c>
      <c r="D17" s="12" t="s">
        <v>40</v>
      </c>
      <c r="E17" s="13">
        <v>179</v>
      </c>
      <c r="F17" s="13">
        <f t="shared" si="6"/>
        <v>200</v>
      </c>
      <c r="G17" s="14">
        <v>219</v>
      </c>
      <c r="H17" s="9">
        <f t="shared" si="3"/>
        <v>241</v>
      </c>
      <c r="I17" s="9">
        <v>220</v>
      </c>
      <c r="J17" s="9">
        <f t="shared" si="4"/>
        <v>237</v>
      </c>
      <c r="K17" s="9">
        <f t="shared" si="1"/>
        <v>246</v>
      </c>
      <c r="L17" s="9">
        <f t="shared" si="5"/>
        <v>270</v>
      </c>
      <c r="M17" s="9">
        <f t="shared" si="2"/>
        <v>285</v>
      </c>
      <c r="N17" s="15" t="s">
        <v>21</v>
      </c>
      <c r="O17" s="11"/>
    </row>
    <row r="18" spans="1:15" ht="126" customHeight="1" x14ac:dyDescent="0.7">
      <c r="A18" s="6">
        <v>15</v>
      </c>
      <c r="B18" s="6">
        <v>52</v>
      </c>
      <c r="C18" s="6" t="s">
        <v>34</v>
      </c>
      <c r="D18" s="12" t="s">
        <v>41</v>
      </c>
      <c r="E18" s="13">
        <v>360</v>
      </c>
      <c r="F18" s="13">
        <f t="shared" si="6"/>
        <v>403</v>
      </c>
      <c r="G18" s="14">
        <v>442</v>
      </c>
      <c r="H18" s="9">
        <f t="shared" si="3"/>
        <v>487</v>
      </c>
      <c r="I18" s="9">
        <v>450</v>
      </c>
      <c r="J18" s="9">
        <f t="shared" si="4"/>
        <v>485</v>
      </c>
      <c r="K18" s="9">
        <f t="shared" si="1"/>
        <v>504</v>
      </c>
      <c r="L18" s="9">
        <f t="shared" si="5"/>
        <v>554</v>
      </c>
      <c r="M18" s="9">
        <f t="shared" si="2"/>
        <v>584</v>
      </c>
      <c r="N18" s="15"/>
      <c r="O18" s="11"/>
    </row>
    <row r="19" spans="1:15" ht="91.5" customHeight="1" x14ac:dyDescent="0.7">
      <c r="A19" s="6">
        <v>16</v>
      </c>
      <c r="B19" s="6">
        <v>56</v>
      </c>
      <c r="C19" s="6">
        <v>103</v>
      </c>
      <c r="D19" s="12" t="s">
        <v>42</v>
      </c>
      <c r="E19" s="13">
        <v>179</v>
      </c>
      <c r="F19" s="13">
        <f t="shared" si="6"/>
        <v>200</v>
      </c>
      <c r="G19" s="14">
        <v>219</v>
      </c>
      <c r="H19" s="9">
        <f t="shared" si="3"/>
        <v>241</v>
      </c>
      <c r="I19" s="9">
        <v>220</v>
      </c>
      <c r="J19" s="9">
        <f t="shared" si="4"/>
        <v>237</v>
      </c>
      <c r="K19" s="9">
        <f t="shared" si="1"/>
        <v>246</v>
      </c>
      <c r="L19" s="9">
        <f t="shared" si="5"/>
        <v>270</v>
      </c>
      <c r="M19" s="9">
        <f t="shared" si="2"/>
        <v>285</v>
      </c>
      <c r="N19" s="15" t="s">
        <v>21</v>
      </c>
      <c r="O19" s="11"/>
    </row>
    <row r="20" spans="1:15" ht="95.25" customHeight="1" x14ac:dyDescent="0.7">
      <c r="A20" s="6">
        <v>17</v>
      </c>
      <c r="B20" s="6">
        <v>57</v>
      </c>
      <c r="C20" s="6">
        <v>103</v>
      </c>
      <c r="D20" s="12" t="s">
        <v>43</v>
      </c>
      <c r="E20" s="13">
        <v>179</v>
      </c>
      <c r="F20" s="13">
        <f t="shared" si="6"/>
        <v>200</v>
      </c>
      <c r="G20" s="14">
        <v>219</v>
      </c>
      <c r="H20" s="9">
        <f t="shared" si="3"/>
        <v>241</v>
      </c>
      <c r="I20" s="9">
        <v>220</v>
      </c>
      <c r="J20" s="9">
        <f t="shared" si="4"/>
        <v>237</v>
      </c>
      <c r="K20" s="9">
        <f t="shared" si="1"/>
        <v>246</v>
      </c>
      <c r="L20" s="9">
        <f t="shared" si="5"/>
        <v>270</v>
      </c>
      <c r="M20" s="9">
        <f t="shared" si="2"/>
        <v>285</v>
      </c>
      <c r="N20" s="15" t="s">
        <v>21</v>
      </c>
      <c r="O20" s="11"/>
    </row>
    <row r="21" spans="1:15" ht="104.25" customHeight="1" x14ac:dyDescent="0.7">
      <c r="A21" s="6">
        <v>18</v>
      </c>
      <c r="B21" s="6">
        <v>59</v>
      </c>
      <c r="C21" s="6">
        <v>103</v>
      </c>
      <c r="D21" s="12" t="s">
        <v>44</v>
      </c>
      <c r="E21" s="13">
        <v>179</v>
      </c>
      <c r="F21" s="13">
        <f t="shared" si="6"/>
        <v>200</v>
      </c>
      <c r="G21" s="14">
        <v>219</v>
      </c>
      <c r="H21" s="9">
        <f t="shared" si="3"/>
        <v>241</v>
      </c>
      <c r="I21" s="9">
        <v>220</v>
      </c>
      <c r="J21" s="9">
        <f t="shared" si="4"/>
        <v>237</v>
      </c>
      <c r="K21" s="9">
        <f t="shared" si="1"/>
        <v>246</v>
      </c>
      <c r="L21" s="9">
        <f t="shared" si="5"/>
        <v>270</v>
      </c>
      <c r="M21" s="9">
        <f t="shared" si="2"/>
        <v>285</v>
      </c>
      <c r="N21" s="15" t="s">
        <v>21</v>
      </c>
      <c r="O21" s="11"/>
    </row>
    <row r="22" spans="1:15" ht="124.5" customHeight="1" x14ac:dyDescent="0.7">
      <c r="A22" s="6">
        <v>19</v>
      </c>
      <c r="B22" s="6">
        <v>60</v>
      </c>
      <c r="C22" s="6">
        <v>103</v>
      </c>
      <c r="D22" s="12" t="s">
        <v>45</v>
      </c>
      <c r="E22" s="13">
        <v>179</v>
      </c>
      <c r="F22" s="13">
        <f t="shared" si="6"/>
        <v>200</v>
      </c>
      <c r="G22" s="14">
        <v>219</v>
      </c>
      <c r="H22" s="9">
        <f t="shared" si="3"/>
        <v>241</v>
      </c>
      <c r="I22" s="9">
        <v>220</v>
      </c>
      <c r="J22" s="9">
        <f t="shared" si="4"/>
        <v>237</v>
      </c>
      <c r="K22" s="9">
        <f t="shared" si="1"/>
        <v>246</v>
      </c>
      <c r="L22" s="9">
        <f t="shared" si="5"/>
        <v>270</v>
      </c>
      <c r="M22" s="9">
        <f t="shared" si="2"/>
        <v>285</v>
      </c>
      <c r="N22" s="15" t="s">
        <v>21</v>
      </c>
      <c r="O22" s="11"/>
    </row>
    <row r="23" spans="1:15" ht="105" customHeight="1" x14ac:dyDescent="0.7">
      <c r="A23" s="6">
        <v>20</v>
      </c>
      <c r="B23" s="6">
        <v>63</v>
      </c>
      <c r="C23" s="6">
        <v>104</v>
      </c>
      <c r="D23" s="12" t="s">
        <v>46</v>
      </c>
      <c r="E23" s="13">
        <v>904</v>
      </c>
      <c r="F23" s="13">
        <f t="shared" si="6"/>
        <v>1012</v>
      </c>
      <c r="G23" s="14">
        <v>1113</v>
      </c>
      <c r="H23" s="9">
        <f t="shared" si="3"/>
        <v>1227</v>
      </c>
      <c r="I23" s="9">
        <v>1200</v>
      </c>
      <c r="J23" s="9">
        <f t="shared" si="4"/>
        <v>1293</v>
      </c>
      <c r="K23" s="9">
        <f t="shared" si="1"/>
        <v>1343</v>
      </c>
      <c r="L23" s="9">
        <f t="shared" si="5"/>
        <v>1478</v>
      </c>
      <c r="M23" s="9">
        <f t="shared" si="2"/>
        <v>1560</v>
      </c>
      <c r="N23" s="15"/>
      <c r="O23" s="11"/>
    </row>
    <row r="24" spans="1:15" ht="93.75" customHeight="1" x14ac:dyDescent="0.7">
      <c r="A24" s="6">
        <v>21</v>
      </c>
      <c r="B24" s="6">
        <v>64</v>
      </c>
      <c r="C24" s="6">
        <v>104</v>
      </c>
      <c r="D24" s="12" t="s">
        <v>47</v>
      </c>
      <c r="E24" s="13">
        <v>179</v>
      </c>
      <c r="F24" s="13">
        <f t="shared" si="6"/>
        <v>200</v>
      </c>
      <c r="G24" s="14">
        <v>219</v>
      </c>
      <c r="H24" s="9">
        <f t="shared" si="3"/>
        <v>241</v>
      </c>
      <c r="I24" s="9">
        <v>220</v>
      </c>
      <c r="J24" s="9">
        <f t="shared" si="4"/>
        <v>237</v>
      </c>
      <c r="K24" s="9">
        <f t="shared" si="1"/>
        <v>246</v>
      </c>
      <c r="L24" s="9">
        <f t="shared" si="5"/>
        <v>270</v>
      </c>
      <c r="M24" s="9">
        <f t="shared" si="2"/>
        <v>285</v>
      </c>
      <c r="N24" s="15" t="s">
        <v>48</v>
      </c>
      <c r="O24" s="11"/>
    </row>
    <row r="25" spans="1:15" ht="100.5" customHeight="1" x14ac:dyDescent="0.7">
      <c r="A25" s="6">
        <v>22</v>
      </c>
      <c r="B25" s="6">
        <v>68</v>
      </c>
      <c r="C25" s="6">
        <v>104</v>
      </c>
      <c r="D25" s="12" t="s">
        <v>49</v>
      </c>
      <c r="E25" s="13">
        <v>904</v>
      </c>
      <c r="F25" s="13">
        <f t="shared" si="6"/>
        <v>1012</v>
      </c>
      <c r="G25" s="14">
        <v>1113</v>
      </c>
      <c r="H25" s="9">
        <f t="shared" si="3"/>
        <v>1227</v>
      </c>
      <c r="I25" s="9">
        <v>1200</v>
      </c>
      <c r="J25" s="9">
        <f t="shared" si="4"/>
        <v>1293</v>
      </c>
      <c r="K25" s="9">
        <f t="shared" si="1"/>
        <v>1343</v>
      </c>
      <c r="L25" s="9">
        <f t="shared" si="5"/>
        <v>1478</v>
      </c>
      <c r="M25" s="9">
        <f t="shared" si="2"/>
        <v>1560</v>
      </c>
      <c r="N25" s="15"/>
      <c r="O25" s="11"/>
    </row>
    <row r="26" spans="1:15" ht="125.25" customHeight="1" x14ac:dyDescent="0.7">
      <c r="A26" s="6">
        <v>23</v>
      </c>
      <c r="B26" s="6">
        <v>69</v>
      </c>
      <c r="C26" s="6">
        <v>104</v>
      </c>
      <c r="D26" s="12" t="s">
        <v>50</v>
      </c>
      <c r="E26" s="13">
        <v>904</v>
      </c>
      <c r="F26" s="13">
        <f t="shared" si="6"/>
        <v>1012</v>
      </c>
      <c r="G26" s="14">
        <v>1113</v>
      </c>
      <c r="H26" s="9">
        <f t="shared" si="3"/>
        <v>1227</v>
      </c>
      <c r="I26" s="9">
        <v>1200</v>
      </c>
      <c r="J26" s="9">
        <f t="shared" si="4"/>
        <v>1293</v>
      </c>
      <c r="K26" s="9">
        <f t="shared" si="1"/>
        <v>1343</v>
      </c>
      <c r="L26" s="9">
        <f t="shared" si="5"/>
        <v>1478</v>
      </c>
      <c r="M26" s="9">
        <f t="shared" si="2"/>
        <v>1560</v>
      </c>
      <c r="N26" s="15"/>
      <c r="O26" s="11"/>
    </row>
    <row r="27" spans="1:15" ht="155.25" customHeight="1" x14ac:dyDescent="0.7">
      <c r="A27" s="6">
        <v>24</v>
      </c>
      <c r="B27" s="6">
        <v>71</v>
      </c>
      <c r="C27" s="6">
        <v>104</v>
      </c>
      <c r="D27" s="12" t="s">
        <v>51</v>
      </c>
      <c r="E27" s="13">
        <v>904</v>
      </c>
      <c r="F27" s="13">
        <f t="shared" si="6"/>
        <v>1012</v>
      </c>
      <c r="G27" s="14">
        <v>1113</v>
      </c>
      <c r="H27" s="9">
        <f t="shared" si="3"/>
        <v>1227</v>
      </c>
      <c r="I27" s="9">
        <v>1200</v>
      </c>
      <c r="J27" s="9">
        <f t="shared" si="4"/>
        <v>1293</v>
      </c>
      <c r="K27" s="9">
        <f t="shared" si="1"/>
        <v>1343</v>
      </c>
      <c r="L27" s="9">
        <f t="shared" si="5"/>
        <v>1478</v>
      </c>
      <c r="M27" s="9">
        <f t="shared" si="2"/>
        <v>1560</v>
      </c>
      <c r="N27" s="15"/>
      <c r="O27" s="11"/>
    </row>
    <row r="28" spans="1:15" ht="107.25" customHeight="1" x14ac:dyDescent="0.7">
      <c r="A28" s="6">
        <v>25</v>
      </c>
      <c r="B28" s="6">
        <v>72</v>
      </c>
      <c r="C28" s="6">
        <v>104</v>
      </c>
      <c r="D28" s="12" t="s">
        <v>52</v>
      </c>
      <c r="E28" s="13">
        <v>904</v>
      </c>
      <c r="F28" s="13">
        <f t="shared" si="6"/>
        <v>1012</v>
      </c>
      <c r="G28" s="14">
        <v>1113</v>
      </c>
      <c r="H28" s="9">
        <f t="shared" si="3"/>
        <v>1227</v>
      </c>
      <c r="I28" s="9">
        <v>1200</v>
      </c>
      <c r="J28" s="9">
        <f t="shared" si="4"/>
        <v>1293</v>
      </c>
      <c r="K28" s="9">
        <f t="shared" si="1"/>
        <v>1343</v>
      </c>
      <c r="L28" s="9">
        <f t="shared" si="5"/>
        <v>1478</v>
      </c>
      <c r="M28" s="9">
        <f t="shared" si="2"/>
        <v>1560</v>
      </c>
      <c r="N28" s="15"/>
      <c r="O28" s="11"/>
    </row>
    <row r="29" spans="1:15" ht="121.5" customHeight="1" x14ac:dyDescent="0.7">
      <c r="A29" s="6">
        <v>26</v>
      </c>
      <c r="B29" s="6">
        <v>73</v>
      </c>
      <c r="C29" s="6">
        <v>104</v>
      </c>
      <c r="D29" s="12" t="s">
        <v>53</v>
      </c>
      <c r="E29" s="13">
        <v>904</v>
      </c>
      <c r="F29" s="13">
        <f t="shared" si="6"/>
        <v>1012</v>
      </c>
      <c r="G29" s="14">
        <v>1113</v>
      </c>
      <c r="H29" s="9">
        <f t="shared" si="3"/>
        <v>1227</v>
      </c>
      <c r="I29" s="9">
        <v>1200</v>
      </c>
      <c r="J29" s="9">
        <f t="shared" si="4"/>
        <v>1293</v>
      </c>
      <c r="K29" s="9">
        <f t="shared" si="1"/>
        <v>1343</v>
      </c>
      <c r="L29" s="9">
        <f t="shared" si="5"/>
        <v>1478</v>
      </c>
      <c r="M29" s="9">
        <f t="shared" si="2"/>
        <v>1560</v>
      </c>
      <c r="N29" s="15"/>
      <c r="O29" s="11"/>
    </row>
    <row r="30" spans="1:15" ht="126" customHeight="1" x14ac:dyDescent="0.7">
      <c r="A30" s="6">
        <v>27</v>
      </c>
      <c r="B30" s="6">
        <v>74</v>
      </c>
      <c r="C30" s="6">
        <v>104</v>
      </c>
      <c r="D30" s="12" t="s">
        <v>54</v>
      </c>
      <c r="E30" s="13">
        <v>904</v>
      </c>
      <c r="F30" s="13">
        <f t="shared" si="6"/>
        <v>1012</v>
      </c>
      <c r="G30" s="14">
        <v>1113</v>
      </c>
      <c r="H30" s="9">
        <f t="shared" si="3"/>
        <v>1227</v>
      </c>
      <c r="I30" s="9">
        <v>1200</v>
      </c>
      <c r="J30" s="9">
        <f t="shared" si="4"/>
        <v>1293</v>
      </c>
      <c r="K30" s="9">
        <f t="shared" si="1"/>
        <v>1343</v>
      </c>
      <c r="L30" s="9">
        <f t="shared" si="5"/>
        <v>1478</v>
      </c>
      <c r="M30" s="9">
        <f t="shared" si="2"/>
        <v>1560</v>
      </c>
      <c r="N30" s="15"/>
      <c r="O30" s="11"/>
    </row>
    <row r="31" spans="1:15" ht="124.5" customHeight="1" x14ac:dyDescent="0.7">
      <c r="A31" s="6">
        <v>28</v>
      </c>
      <c r="B31" s="6">
        <v>75</v>
      </c>
      <c r="C31" s="6">
        <v>104</v>
      </c>
      <c r="D31" s="12" t="s">
        <v>55</v>
      </c>
      <c r="E31" s="13">
        <v>904</v>
      </c>
      <c r="F31" s="13">
        <f t="shared" si="6"/>
        <v>1012</v>
      </c>
      <c r="G31" s="14">
        <v>1113</v>
      </c>
      <c r="H31" s="9">
        <f t="shared" si="3"/>
        <v>1227</v>
      </c>
      <c r="I31" s="9">
        <v>1200</v>
      </c>
      <c r="J31" s="9">
        <f t="shared" si="4"/>
        <v>1293</v>
      </c>
      <c r="K31" s="9">
        <f t="shared" si="1"/>
        <v>1343</v>
      </c>
      <c r="L31" s="9">
        <f t="shared" si="5"/>
        <v>1478</v>
      </c>
      <c r="M31" s="9">
        <f t="shared" si="2"/>
        <v>1560</v>
      </c>
      <c r="N31" s="15"/>
      <c r="O31" s="11"/>
    </row>
    <row r="32" spans="1:15" ht="113.25" customHeight="1" x14ac:dyDescent="0.7">
      <c r="A32" s="6">
        <v>29</v>
      </c>
      <c r="B32" s="6">
        <v>76</v>
      </c>
      <c r="C32" s="6">
        <v>104</v>
      </c>
      <c r="D32" s="12" t="s">
        <v>56</v>
      </c>
      <c r="E32" s="13">
        <v>904</v>
      </c>
      <c r="F32" s="13">
        <f t="shared" si="6"/>
        <v>1012</v>
      </c>
      <c r="G32" s="14">
        <v>1113</v>
      </c>
      <c r="H32" s="9">
        <f t="shared" si="3"/>
        <v>1227</v>
      </c>
      <c r="I32" s="9">
        <v>1200</v>
      </c>
      <c r="J32" s="9">
        <f t="shared" si="4"/>
        <v>1293</v>
      </c>
      <c r="K32" s="9">
        <f t="shared" si="1"/>
        <v>1343</v>
      </c>
      <c r="L32" s="9">
        <f t="shared" si="5"/>
        <v>1478</v>
      </c>
      <c r="M32" s="9">
        <f t="shared" si="2"/>
        <v>1560</v>
      </c>
      <c r="N32" s="15"/>
      <c r="O32" s="11"/>
    </row>
    <row r="33" spans="1:16" ht="306.75" customHeight="1" x14ac:dyDescent="0.7">
      <c r="A33" s="6">
        <v>30</v>
      </c>
      <c r="B33" s="6" t="s">
        <v>57</v>
      </c>
      <c r="C33" s="6" t="s">
        <v>58</v>
      </c>
      <c r="D33" s="12" t="s">
        <v>59</v>
      </c>
      <c r="E33" s="13">
        <v>8000</v>
      </c>
      <c r="F33" s="13">
        <f>ROUNDDOWN(E33*1.12,0)</f>
        <v>8960</v>
      </c>
      <c r="G33" s="14">
        <v>9862</v>
      </c>
      <c r="H33" s="9">
        <f t="shared" si="3"/>
        <v>10873</v>
      </c>
      <c r="I33" s="9">
        <v>10873</v>
      </c>
      <c r="J33" s="9">
        <f t="shared" si="4"/>
        <v>11721</v>
      </c>
      <c r="K33" s="9">
        <f t="shared" si="1"/>
        <v>12181</v>
      </c>
      <c r="L33" s="9">
        <f t="shared" si="5"/>
        <v>13412</v>
      </c>
      <c r="M33" s="9">
        <f t="shared" si="2"/>
        <v>14160</v>
      </c>
      <c r="N33" s="15"/>
      <c r="O33" s="11"/>
    </row>
    <row r="34" spans="1:16" ht="250.5" customHeight="1" x14ac:dyDescent="0.7">
      <c r="A34" s="6">
        <v>31</v>
      </c>
      <c r="B34" s="6" t="s">
        <v>60</v>
      </c>
      <c r="C34" s="6" t="s">
        <v>61</v>
      </c>
      <c r="D34" s="12" t="s">
        <v>62</v>
      </c>
      <c r="E34" s="13">
        <v>8000</v>
      </c>
      <c r="F34" s="13">
        <f>ROUNDDOWN(E34*1.12,0)</f>
        <v>8960</v>
      </c>
      <c r="G34" s="14">
        <v>9862</v>
      </c>
      <c r="H34" s="9">
        <f t="shared" si="3"/>
        <v>10873</v>
      </c>
      <c r="I34" s="9">
        <v>10873</v>
      </c>
      <c r="J34" s="9">
        <f t="shared" si="4"/>
        <v>11721</v>
      </c>
      <c r="K34" s="9">
        <f t="shared" si="1"/>
        <v>12181</v>
      </c>
      <c r="L34" s="9">
        <f t="shared" si="5"/>
        <v>13412</v>
      </c>
      <c r="M34" s="9">
        <f t="shared" si="2"/>
        <v>14160</v>
      </c>
      <c r="N34" s="15"/>
      <c r="O34" s="11"/>
    </row>
    <row r="35" spans="1:16" ht="137.25" customHeight="1" x14ac:dyDescent="0.7">
      <c r="A35" s="6">
        <v>32</v>
      </c>
      <c r="B35" s="30" t="s">
        <v>63</v>
      </c>
      <c r="C35" s="31"/>
      <c r="D35" s="12" t="s">
        <v>64</v>
      </c>
      <c r="E35" s="13">
        <v>8000</v>
      </c>
      <c r="F35" s="13">
        <f>ROUNDDOWN(E35*1.12,0)</f>
        <v>8960</v>
      </c>
      <c r="G35" s="14">
        <v>9862</v>
      </c>
      <c r="H35" s="9">
        <f t="shared" si="3"/>
        <v>10873</v>
      </c>
      <c r="I35" s="9">
        <v>10873</v>
      </c>
      <c r="J35" s="9">
        <f t="shared" si="4"/>
        <v>11721</v>
      </c>
      <c r="K35" s="9">
        <f t="shared" si="1"/>
        <v>12181</v>
      </c>
      <c r="L35" s="9">
        <f t="shared" si="5"/>
        <v>13412</v>
      </c>
      <c r="M35" s="9">
        <f t="shared" si="2"/>
        <v>14160</v>
      </c>
      <c r="N35" s="15"/>
      <c r="O35" s="11"/>
    </row>
    <row r="36" spans="1:16" s="20" customFormat="1" ht="50.25" customHeight="1" x14ac:dyDescent="0.2">
      <c r="A36" s="32" t="s">
        <v>65</v>
      </c>
      <c r="B36" s="32"/>
      <c r="C36" s="32"/>
      <c r="D36" s="32"/>
      <c r="E36" s="32"/>
      <c r="F36" s="32"/>
      <c r="G36" s="32"/>
      <c r="H36" s="32"/>
      <c r="I36" s="32"/>
      <c r="J36" s="32"/>
      <c r="K36" s="32"/>
      <c r="L36" s="32"/>
      <c r="M36" s="32"/>
      <c r="N36" s="32"/>
      <c r="O36" s="18"/>
      <c r="P36" s="19"/>
    </row>
    <row r="37" spans="1:16" ht="75.75" customHeight="1" x14ac:dyDescent="0.5">
      <c r="A37" s="33" t="s">
        <v>66</v>
      </c>
      <c r="B37" s="33"/>
      <c r="C37" s="33"/>
      <c r="D37" s="33"/>
      <c r="E37" s="33"/>
      <c r="F37" s="33"/>
      <c r="G37" s="33"/>
      <c r="H37" s="33"/>
      <c r="I37" s="33"/>
      <c r="J37" s="33"/>
      <c r="K37" s="33"/>
      <c r="L37" s="33"/>
      <c r="M37" s="33"/>
      <c r="N37" s="33"/>
      <c r="O37" s="21"/>
      <c r="P37" s="22"/>
    </row>
    <row r="38" spans="1:16" ht="51.75" customHeight="1" x14ac:dyDescent="0.75">
      <c r="A38" s="34"/>
      <c r="B38" s="34"/>
      <c r="C38" s="34"/>
      <c r="D38" s="34"/>
      <c r="E38" s="34"/>
      <c r="F38" s="34"/>
      <c r="G38" s="34"/>
      <c r="H38" s="34"/>
      <c r="I38" s="34"/>
      <c r="J38" s="34"/>
      <c r="K38" s="34"/>
      <c r="L38" s="34"/>
      <c r="M38" s="34"/>
      <c r="N38" s="34"/>
    </row>
    <row r="39" spans="1:16" ht="18" customHeight="1" x14ac:dyDescent="0.2"/>
    <row r="40" spans="1:16" x14ac:dyDescent="0.2">
      <c r="D40" s="25" t="s">
        <v>67</v>
      </c>
    </row>
  </sheetData>
  <mergeCells count="12">
    <mergeCell ref="B35:C35"/>
    <mergeCell ref="A36:N36"/>
    <mergeCell ref="A37:N37"/>
    <mergeCell ref="A38:N38"/>
    <mergeCell ref="A1:N1"/>
    <mergeCell ref="A2:A3"/>
    <mergeCell ref="B2:B3"/>
    <mergeCell ref="C2:C3"/>
    <mergeCell ref="D2:D3"/>
    <mergeCell ref="E2:E3"/>
    <mergeCell ref="F2:F3"/>
    <mergeCell ref="G3:O3"/>
  </mergeCells>
  <pageMargins left="0.23622047244094499" right="0.23622047244094499" top="0.74803149606299202" bottom="0.74803149606299202" header="0.31496062992126" footer="0.31496062992126"/>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zoomScale="20" zoomScaleNormal="20" workbookViewId="0">
      <selection activeCell="G5" sqref="G5"/>
    </sheetView>
  </sheetViews>
  <sheetFormatPr defaultRowHeight="12" x14ac:dyDescent="0.2"/>
  <cols>
    <col min="1" max="1" width="26.85546875" style="23" customWidth="1"/>
    <col min="2" max="2" width="43.5703125" style="23" customWidth="1"/>
    <col min="3" max="3" width="42.28515625" style="24" customWidth="1"/>
    <col min="4" max="4" width="255.85546875" style="25" customWidth="1"/>
    <col min="5" max="6" width="52.42578125" style="26" hidden="1" customWidth="1"/>
    <col min="7" max="7" width="45.85546875" style="25" customWidth="1"/>
    <col min="8" max="8" width="18.140625" style="25" customWidth="1"/>
    <col min="9" max="9" width="66.28515625" style="25" customWidth="1"/>
    <col min="10" max="10" width="197.85546875" style="25" customWidth="1"/>
    <col min="11" max="11" width="17.85546875" style="1" bestFit="1" customWidth="1"/>
    <col min="12" max="16384" width="9.140625" style="1"/>
  </cols>
  <sheetData>
    <row r="1" spans="1:11" ht="150.75" customHeight="1" x14ac:dyDescent="0.2">
      <c r="A1" s="35" t="s">
        <v>0</v>
      </c>
      <c r="B1" s="36"/>
      <c r="C1" s="36"/>
      <c r="D1" s="36"/>
      <c r="E1" s="36"/>
      <c r="F1" s="36"/>
      <c r="G1" s="37"/>
      <c r="H1" s="37"/>
      <c r="I1" s="37"/>
      <c r="J1" s="38"/>
    </row>
    <row r="2" spans="1:11" s="5" customFormat="1" ht="409.6" customHeight="1" x14ac:dyDescent="0.2">
      <c r="A2" s="39" t="s">
        <v>1</v>
      </c>
      <c r="B2" s="41" t="s">
        <v>2</v>
      </c>
      <c r="C2" s="39" t="s">
        <v>3</v>
      </c>
      <c r="D2" s="43" t="s">
        <v>4</v>
      </c>
      <c r="E2" s="45" t="s">
        <v>5</v>
      </c>
      <c r="F2" s="47" t="s">
        <v>6</v>
      </c>
      <c r="G2" s="56" t="s">
        <v>68</v>
      </c>
      <c r="H2" s="57"/>
      <c r="I2" s="2" t="s">
        <v>69</v>
      </c>
      <c r="J2" s="3"/>
      <c r="K2" s="4"/>
    </row>
    <row r="3" spans="1:11" ht="3" hidden="1" customHeight="1" x14ac:dyDescent="0.2">
      <c r="A3" s="40"/>
      <c r="B3" s="42"/>
      <c r="C3" s="40"/>
      <c r="D3" s="44"/>
      <c r="E3" s="46"/>
      <c r="F3" s="48"/>
      <c r="G3" s="50"/>
      <c r="H3" s="50"/>
      <c r="I3" s="50"/>
      <c r="J3" s="50"/>
      <c r="K3" s="51"/>
    </row>
    <row r="4" spans="1:11" ht="190.5" customHeight="1" x14ac:dyDescent="0.7">
      <c r="A4" s="6">
        <v>1</v>
      </c>
      <c r="B4" s="6">
        <v>3</v>
      </c>
      <c r="C4" s="6">
        <v>98</v>
      </c>
      <c r="D4" s="7" t="s">
        <v>15</v>
      </c>
      <c r="E4" s="8" t="s">
        <v>16</v>
      </c>
      <c r="F4" s="8" t="s">
        <v>17</v>
      </c>
      <c r="G4" s="53">
        <v>17700</v>
      </c>
      <c r="H4" s="54"/>
      <c r="I4" s="9">
        <v>18377</v>
      </c>
      <c r="J4" s="10" t="s">
        <v>18</v>
      </c>
      <c r="K4" s="11"/>
    </row>
    <row r="5" spans="1:11" ht="141" customHeight="1" x14ac:dyDescent="0.7">
      <c r="A5" s="6">
        <v>2</v>
      </c>
      <c r="B5" s="6">
        <v>5</v>
      </c>
      <c r="C5" s="6" t="s">
        <v>70</v>
      </c>
      <c r="D5" s="12" t="s">
        <v>20</v>
      </c>
      <c r="E5" s="13">
        <v>88</v>
      </c>
      <c r="F5" s="13">
        <v>98</v>
      </c>
      <c r="G5" s="27">
        <v>150</v>
      </c>
      <c r="H5" s="28" t="s">
        <v>71</v>
      </c>
      <c r="I5" s="9">
        <v>155</v>
      </c>
      <c r="J5" s="15" t="s">
        <v>21</v>
      </c>
      <c r="K5" s="11"/>
    </row>
    <row r="6" spans="1:11" ht="153.75" customHeight="1" x14ac:dyDescent="0.7">
      <c r="A6" s="6">
        <v>3</v>
      </c>
      <c r="B6" s="6">
        <v>7</v>
      </c>
      <c r="C6" s="6" t="s">
        <v>72</v>
      </c>
      <c r="D6" s="12" t="s">
        <v>73</v>
      </c>
      <c r="E6" s="13">
        <v>88</v>
      </c>
      <c r="F6" s="13">
        <v>98</v>
      </c>
      <c r="G6" s="27">
        <v>250</v>
      </c>
      <c r="H6" s="28" t="s">
        <v>71</v>
      </c>
      <c r="I6" s="9">
        <v>259</v>
      </c>
      <c r="J6" s="15" t="s">
        <v>21</v>
      </c>
      <c r="K6" s="11"/>
    </row>
    <row r="7" spans="1:11" ht="126.75" customHeight="1" x14ac:dyDescent="0.7">
      <c r="A7" s="6">
        <v>4</v>
      </c>
      <c r="B7" s="6" t="s">
        <v>74</v>
      </c>
      <c r="C7" s="6" t="s">
        <v>75</v>
      </c>
      <c r="D7" s="29" t="s">
        <v>76</v>
      </c>
      <c r="E7" s="13" t="s">
        <v>77</v>
      </c>
      <c r="F7" s="13" t="s">
        <v>77</v>
      </c>
      <c r="G7" s="27">
        <v>1000</v>
      </c>
      <c r="H7" s="28" t="s">
        <v>71</v>
      </c>
      <c r="I7" s="9">
        <v>1036</v>
      </c>
      <c r="J7" s="15" t="s">
        <v>78</v>
      </c>
      <c r="K7" s="11"/>
    </row>
    <row r="8" spans="1:11" ht="111" customHeight="1" x14ac:dyDescent="0.7">
      <c r="A8" s="6">
        <v>5</v>
      </c>
      <c r="B8" s="6">
        <v>8</v>
      </c>
      <c r="C8" s="6" t="s">
        <v>79</v>
      </c>
      <c r="D8" s="12" t="s">
        <v>24</v>
      </c>
      <c r="E8" s="13">
        <v>88</v>
      </c>
      <c r="F8" s="13">
        <v>98</v>
      </c>
      <c r="G8" s="27">
        <v>150</v>
      </c>
      <c r="H8" s="28" t="s">
        <v>71</v>
      </c>
      <c r="I8" s="9">
        <v>155</v>
      </c>
      <c r="J8" s="15" t="s">
        <v>21</v>
      </c>
      <c r="K8" s="11"/>
    </row>
    <row r="9" spans="1:11" ht="120.75" customHeight="1" x14ac:dyDescent="0.7">
      <c r="A9" s="6">
        <v>6</v>
      </c>
      <c r="B9" s="6">
        <v>14</v>
      </c>
      <c r="C9" s="6" t="s">
        <v>79</v>
      </c>
      <c r="D9" s="12" t="s">
        <v>80</v>
      </c>
      <c r="E9" s="13">
        <v>88</v>
      </c>
      <c r="F9" s="13">
        <v>98</v>
      </c>
      <c r="G9" s="27">
        <v>150</v>
      </c>
      <c r="H9" s="28" t="s">
        <v>71</v>
      </c>
      <c r="I9" s="9">
        <v>155</v>
      </c>
      <c r="J9" s="15" t="s">
        <v>21</v>
      </c>
      <c r="K9" s="11"/>
    </row>
    <row r="10" spans="1:11" ht="134.25" customHeight="1" x14ac:dyDescent="0.7">
      <c r="A10" s="6">
        <v>7</v>
      </c>
      <c r="B10" s="6">
        <v>28</v>
      </c>
      <c r="C10" s="6" t="s">
        <v>81</v>
      </c>
      <c r="D10" s="12" t="s">
        <v>26</v>
      </c>
      <c r="E10" s="13">
        <v>88</v>
      </c>
      <c r="F10" s="13">
        <v>98</v>
      </c>
      <c r="G10" s="27">
        <v>150</v>
      </c>
      <c r="H10" s="28" t="s">
        <v>71</v>
      </c>
      <c r="I10" s="9">
        <v>155</v>
      </c>
      <c r="J10" s="15" t="s">
        <v>21</v>
      </c>
      <c r="K10" s="11"/>
    </row>
    <row r="11" spans="1:11" ht="135" customHeight="1" x14ac:dyDescent="0.7">
      <c r="A11" s="6">
        <v>8</v>
      </c>
      <c r="B11" s="6">
        <v>29</v>
      </c>
      <c r="C11" s="6">
        <v>100</v>
      </c>
      <c r="D11" s="12" t="s">
        <v>27</v>
      </c>
      <c r="E11" s="13">
        <v>360</v>
      </c>
      <c r="F11" s="13">
        <v>403</v>
      </c>
      <c r="G11" s="58">
        <v>584</v>
      </c>
      <c r="H11" s="59"/>
      <c r="I11" s="9">
        <v>606</v>
      </c>
      <c r="J11" s="15" t="s">
        <v>21</v>
      </c>
      <c r="K11" s="11"/>
    </row>
    <row r="12" spans="1:11" ht="150.75" customHeight="1" x14ac:dyDescent="0.2">
      <c r="A12" s="6">
        <v>9</v>
      </c>
      <c r="B12" s="6">
        <v>30</v>
      </c>
      <c r="C12" s="6">
        <v>101</v>
      </c>
      <c r="D12" s="12" t="s">
        <v>28</v>
      </c>
      <c r="E12" s="13">
        <v>1357</v>
      </c>
      <c r="F12" s="13">
        <v>1519</v>
      </c>
      <c r="G12" s="53">
        <v>2211</v>
      </c>
      <c r="H12" s="54"/>
      <c r="I12" s="9">
        <v>2295</v>
      </c>
      <c r="J12" s="15" t="s">
        <v>29</v>
      </c>
      <c r="K12" s="16"/>
    </row>
    <row r="13" spans="1:11" ht="153.75" customHeight="1" x14ac:dyDescent="0.2">
      <c r="A13" s="6">
        <v>10</v>
      </c>
      <c r="B13" s="6">
        <v>32</v>
      </c>
      <c r="C13" s="6" t="s">
        <v>30</v>
      </c>
      <c r="D13" s="12" t="s">
        <v>31</v>
      </c>
      <c r="E13" s="13">
        <v>100</v>
      </c>
      <c r="F13" s="13">
        <v>112</v>
      </c>
      <c r="G13" s="53">
        <v>161</v>
      </c>
      <c r="H13" s="54"/>
      <c r="I13" s="9">
        <v>167</v>
      </c>
      <c r="J13" s="15" t="s">
        <v>32</v>
      </c>
      <c r="K13" s="16"/>
    </row>
    <row r="14" spans="1:11" ht="183.75" customHeight="1" x14ac:dyDescent="0.2">
      <c r="A14" s="6">
        <v>11</v>
      </c>
      <c r="B14" s="6">
        <v>32</v>
      </c>
      <c r="C14" s="6" t="s">
        <v>30</v>
      </c>
      <c r="D14" s="12" t="s">
        <v>33</v>
      </c>
      <c r="E14" s="13">
        <v>100</v>
      </c>
      <c r="F14" s="13">
        <v>112</v>
      </c>
      <c r="G14" s="53">
        <v>161</v>
      </c>
      <c r="H14" s="54"/>
      <c r="I14" s="9">
        <v>167</v>
      </c>
      <c r="J14" s="15" t="s">
        <v>32</v>
      </c>
      <c r="K14" s="16"/>
    </row>
    <row r="15" spans="1:11" ht="99.75" customHeight="1" x14ac:dyDescent="0.2">
      <c r="A15" s="6">
        <v>12</v>
      </c>
      <c r="B15" s="6">
        <v>37</v>
      </c>
      <c r="C15" s="6" t="s">
        <v>34</v>
      </c>
      <c r="D15" s="12" t="s">
        <v>35</v>
      </c>
      <c r="E15" s="13">
        <v>360</v>
      </c>
      <c r="F15" s="13">
        <v>403</v>
      </c>
      <c r="G15" s="53">
        <v>584</v>
      </c>
      <c r="H15" s="54"/>
      <c r="I15" s="9">
        <v>606</v>
      </c>
      <c r="J15" s="15"/>
      <c r="K15" s="17"/>
    </row>
    <row r="16" spans="1:11" ht="140.25" customHeight="1" x14ac:dyDescent="0.2">
      <c r="A16" s="6">
        <v>13</v>
      </c>
      <c r="B16" s="6">
        <v>38</v>
      </c>
      <c r="C16" s="6" t="s">
        <v>34</v>
      </c>
      <c r="D16" s="12" t="s">
        <v>36</v>
      </c>
      <c r="E16" s="13">
        <v>360</v>
      </c>
      <c r="F16" s="13">
        <v>403</v>
      </c>
      <c r="G16" s="53">
        <v>584</v>
      </c>
      <c r="H16" s="54"/>
      <c r="I16" s="9">
        <v>606</v>
      </c>
      <c r="J16" s="15"/>
      <c r="K16" s="17"/>
    </row>
    <row r="17" spans="1:11" ht="106.5" customHeight="1" x14ac:dyDescent="0.2">
      <c r="A17" s="6">
        <v>14</v>
      </c>
      <c r="B17" s="6">
        <v>39</v>
      </c>
      <c r="C17" s="6" t="s">
        <v>30</v>
      </c>
      <c r="D17" s="12" t="s">
        <v>37</v>
      </c>
      <c r="E17" s="13">
        <v>100</v>
      </c>
      <c r="F17" s="13">
        <v>112</v>
      </c>
      <c r="G17" s="53">
        <v>161</v>
      </c>
      <c r="H17" s="54"/>
      <c r="I17" s="9">
        <v>167</v>
      </c>
      <c r="J17" s="15" t="s">
        <v>38</v>
      </c>
      <c r="K17" s="16"/>
    </row>
    <row r="18" spans="1:11" ht="222" customHeight="1" x14ac:dyDescent="0.7">
      <c r="A18" s="6">
        <v>15</v>
      </c>
      <c r="B18" s="6">
        <v>41</v>
      </c>
      <c r="C18" s="6" t="s">
        <v>39</v>
      </c>
      <c r="D18" s="12" t="s">
        <v>40</v>
      </c>
      <c r="E18" s="13">
        <v>179</v>
      </c>
      <c r="F18" s="13">
        <v>200</v>
      </c>
      <c r="G18" s="53">
        <v>285</v>
      </c>
      <c r="H18" s="54"/>
      <c r="I18" s="9">
        <v>295</v>
      </c>
      <c r="J18" s="15" t="s">
        <v>21</v>
      </c>
      <c r="K18" s="11"/>
    </row>
    <row r="19" spans="1:11" ht="126" customHeight="1" x14ac:dyDescent="0.7">
      <c r="A19" s="6">
        <v>16</v>
      </c>
      <c r="B19" s="6">
        <v>52</v>
      </c>
      <c r="C19" s="6" t="s">
        <v>34</v>
      </c>
      <c r="D19" s="12" t="s">
        <v>41</v>
      </c>
      <c r="E19" s="13">
        <v>360</v>
      </c>
      <c r="F19" s="13">
        <v>403</v>
      </c>
      <c r="G19" s="53">
        <v>584</v>
      </c>
      <c r="H19" s="54"/>
      <c r="I19" s="9">
        <v>606</v>
      </c>
      <c r="J19" s="15"/>
      <c r="K19" s="11"/>
    </row>
    <row r="20" spans="1:11" ht="91.5" customHeight="1" x14ac:dyDescent="0.7">
      <c r="A20" s="6">
        <v>17</v>
      </c>
      <c r="B20" s="6">
        <v>56</v>
      </c>
      <c r="C20" s="6">
        <v>103</v>
      </c>
      <c r="D20" s="12" t="s">
        <v>42</v>
      </c>
      <c r="E20" s="13">
        <v>179</v>
      </c>
      <c r="F20" s="13">
        <v>200</v>
      </c>
      <c r="G20" s="53">
        <v>285</v>
      </c>
      <c r="H20" s="54"/>
      <c r="I20" s="9">
        <v>295</v>
      </c>
      <c r="J20" s="15" t="s">
        <v>21</v>
      </c>
      <c r="K20" s="11"/>
    </row>
    <row r="21" spans="1:11" ht="95.25" customHeight="1" x14ac:dyDescent="0.7">
      <c r="A21" s="6">
        <v>18</v>
      </c>
      <c r="B21" s="6">
        <v>57</v>
      </c>
      <c r="C21" s="6">
        <v>103</v>
      </c>
      <c r="D21" s="12" t="s">
        <v>43</v>
      </c>
      <c r="E21" s="13">
        <v>179</v>
      </c>
      <c r="F21" s="13">
        <v>200</v>
      </c>
      <c r="G21" s="53">
        <v>285</v>
      </c>
      <c r="H21" s="54"/>
      <c r="I21" s="9">
        <v>295</v>
      </c>
      <c r="J21" s="15" t="s">
        <v>21</v>
      </c>
      <c r="K21" s="11"/>
    </row>
    <row r="22" spans="1:11" ht="104.25" customHeight="1" x14ac:dyDescent="0.7">
      <c r="A22" s="6">
        <v>19</v>
      </c>
      <c r="B22" s="6">
        <v>59</v>
      </c>
      <c r="C22" s="6">
        <v>103</v>
      </c>
      <c r="D22" s="12" t="s">
        <v>44</v>
      </c>
      <c r="E22" s="13">
        <v>179</v>
      </c>
      <c r="F22" s="13">
        <v>200</v>
      </c>
      <c r="G22" s="53">
        <v>285</v>
      </c>
      <c r="H22" s="54"/>
      <c r="I22" s="9">
        <v>295</v>
      </c>
      <c r="J22" s="15" t="s">
        <v>21</v>
      </c>
      <c r="K22" s="11"/>
    </row>
    <row r="23" spans="1:11" ht="158.25" customHeight="1" x14ac:dyDescent="0.7">
      <c r="A23" s="6">
        <v>20</v>
      </c>
      <c r="B23" s="6">
        <v>60</v>
      </c>
      <c r="C23" s="6">
        <v>103</v>
      </c>
      <c r="D23" s="12" t="s">
        <v>45</v>
      </c>
      <c r="E23" s="13">
        <v>179</v>
      </c>
      <c r="F23" s="13">
        <v>200</v>
      </c>
      <c r="G23" s="53">
        <v>285</v>
      </c>
      <c r="H23" s="54"/>
      <c r="I23" s="9">
        <v>295</v>
      </c>
      <c r="J23" s="15" t="s">
        <v>21</v>
      </c>
      <c r="K23" s="11"/>
    </row>
    <row r="24" spans="1:11" ht="131.25" customHeight="1" x14ac:dyDescent="0.7">
      <c r="A24" s="6">
        <v>21</v>
      </c>
      <c r="B24" s="6">
        <v>63</v>
      </c>
      <c r="C24" s="6">
        <v>104</v>
      </c>
      <c r="D24" s="12" t="s">
        <v>46</v>
      </c>
      <c r="E24" s="13">
        <v>904</v>
      </c>
      <c r="F24" s="13">
        <v>1012</v>
      </c>
      <c r="G24" s="53">
        <v>1560</v>
      </c>
      <c r="H24" s="54"/>
      <c r="I24" s="9">
        <v>1619</v>
      </c>
      <c r="J24" s="15"/>
      <c r="K24" s="11"/>
    </row>
    <row r="25" spans="1:11" ht="93.75" customHeight="1" x14ac:dyDescent="0.7">
      <c r="A25" s="6">
        <v>22</v>
      </c>
      <c r="B25" s="6">
        <v>64</v>
      </c>
      <c r="C25" s="6">
        <v>104</v>
      </c>
      <c r="D25" s="12" t="s">
        <v>47</v>
      </c>
      <c r="E25" s="13">
        <v>179</v>
      </c>
      <c r="F25" s="13">
        <v>200</v>
      </c>
      <c r="G25" s="53">
        <v>285</v>
      </c>
      <c r="H25" s="54"/>
      <c r="I25" s="9">
        <v>295</v>
      </c>
      <c r="J25" s="15" t="s">
        <v>48</v>
      </c>
      <c r="K25" s="11"/>
    </row>
    <row r="26" spans="1:11" ht="100.5" customHeight="1" x14ac:dyDescent="0.7">
      <c r="A26" s="6">
        <v>23</v>
      </c>
      <c r="B26" s="6">
        <v>68</v>
      </c>
      <c r="C26" s="6">
        <v>104</v>
      </c>
      <c r="D26" s="12" t="s">
        <v>49</v>
      </c>
      <c r="E26" s="13">
        <v>904</v>
      </c>
      <c r="F26" s="13">
        <v>1012</v>
      </c>
      <c r="G26" s="53">
        <v>1560</v>
      </c>
      <c r="H26" s="54"/>
      <c r="I26" s="9">
        <v>1619</v>
      </c>
      <c r="J26" s="15"/>
      <c r="K26" s="11"/>
    </row>
    <row r="27" spans="1:11" ht="125.25" customHeight="1" x14ac:dyDescent="0.7">
      <c r="A27" s="6">
        <v>24</v>
      </c>
      <c r="B27" s="6">
        <v>69</v>
      </c>
      <c r="C27" s="6">
        <v>104</v>
      </c>
      <c r="D27" s="12" t="s">
        <v>50</v>
      </c>
      <c r="E27" s="13">
        <v>904</v>
      </c>
      <c r="F27" s="13">
        <v>1012</v>
      </c>
      <c r="G27" s="53">
        <v>1560</v>
      </c>
      <c r="H27" s="54"/>
      <c r="I27" s="9">
        <v>1619</v>
      </c>
      <c r="J27" s="15"/>
      <c r="K27" s="11"/>
    </row>
    <row r="28" spans="1:11" ht="155.25" customHeight="1" x14ac:dyDescent="0.7">
      <c r="A28" s="6">
        <v>25</v>
      </c>
      <c r="B28" s="6">
        <v>71</v>
      </c>
      <c r="C28" s="6">
        <v>104</v>
      </c>
      <c r="D28" s="12" t="s">
        <v>51</v>
      </c>
      <c r="E28" s="13">
        <v>904</v>
      </c>
      <c r="F28" s="13">
        <v>1012</v>
      </c>
      <c r="G28" s="53">
        <v>1560</v>
      </c>
      <c r="H28" s="54"/>
      <c r="I28" s="9">
        <v>1619</v>
      </c>
      <c r="J28" s="15"/>
      <c r="K28" s="11"/>
    </row>
    <row r="29" spans="1:11" ht="107.25" customHeight="1" x14ac:dyDescent="0.7">
      <c r="A29" s="6">
        <v>26</v>
      </c>
      <c r="B29" s="6">
        <v>72</v>
      </c>
      <c r="C29" s="6">
        <v>104</v>
      </c>
      <c r="D29" s="12" t="s">
        <v>52</v>
      </c>
      <c r="E29" s="13">
        <v>904</v>
      </c>
      <c r="F29" s="13">
        <v>1012</v>
      </c>
      <c r="G29" s="53">
        <v>1560</v>
      </c>
      <c r="H29" s="54"/>
      <c r="I29" s="9">
        <v>1619</v>
      </c>
      <c r="J29" s="15"/>
      <c r="K29" s="11"/>
    </row>
    <row r="30" spans="1:11" ht="121.5" customHeight="1" x14ac:dyDescent="0.7">
      <c r="A30" s="6">
        <v>27</v>
      </c>
      <c r="B30" s="6">
        <v>73</v>
      </c>
      <c r="C30" s="6">
        <v>104</v>
      </c>
      <c r="D30" s="12" t="s">
        <v>53</v>
      </c>
      <c r="E30" s="13">
        <v>904</v>
      </c>
      <c r="F30" s="13">
        <v>1012</v>
      </c>
      <c r="G30" s="53">
        <v>1560</v>
      </c>
      <c r="H30" s="54"/>
      <c r="I30" s="9">
        <v>1619</v>
      </c>
      <c r="J30" s="15"/>
      <c r="K30" s="11"/>
    </row>
    <row r="31" spans="1:11" ht="126" customHeight="1" x14ac:dyDescent="0.7">
      <c r="A31" s="6">
        <v>28</v>
      </c>
      <c r="B31" s="6">
        <v>74</v>
      </c>
      <c r="C31" s="6">
        <v>104</v>
      </c>
      <c r="D31" s="12" t="s">
        <v>54</v>
      </c>
      <c r="E31" s="13">
        <v>904</v>
      </c>
      <c r="F31" s="13">
        <v>1012</v>
      </c>
      <c r="G31" s="53">
        <v>1560</v>
      </c>
      <c r="H31" s="54"/>
      <c r="I31" s="9">
        <v>1619</v>
      </c>
      <c r="J31" s="15"/>
      <c r="K31" s="11"/>
    </row>
    <row r="32" spans="1:11" ht="124.5" customHeight="1" x14ac:dyDescent="0.7">
      <c r="A32" s="6">
        <v>29</v>
      </c>
      <c r="B32" s="6">
        <v>75</v>
      </c>
      <c r="C32" s="6">
        <v>104</v>
      </c>
      <c r="D32" s="12" t="s">
        <v>55</v>
      </c>
      <c r="E32" s="13">
        <v>904</v>
      </c>
      <c r="F32" s="13">
        <v>1012</v>
      </c>
      <c r="G32" s="53">
        <v>1560</v>
      </c>
      <c r="H32" s="54"/>
      <c r="I32" s="9">
        <v>1619</v>
      </c>
      <c r="J32" s="15"/>
      <c r="K32" s="11"/>
    </row>
    <row r="33" spans="1:11" ht="113.25" customHeight="1" x14ac:dyDescent="0.7">
      <c r="A33" s="6">
        <v>30</v>
      </c>
      <c r="B33" s="6">
        <v>76</v>
      </c>
      <c r="C33" s="6">
        <v>104</v>
      </c>
      <c r="D33" s="12" t="s">
        <v>56</v>
      </c>
      <c r="E33" s="13">
        <v>904</v>
      </c>
      <c r="F33" s="13">
        <v>1012</v>
      </c>
      <c r="G33" s="53">
        <v>1560</v>
      </c>
      <c r="H33" s="54"/>
      <c r="I33" s="9">
        <v>1619</v>
      </c>
      <c r="J33" s="15"/>
      <c r="K33" s="11"/>
    </row>
    <row r="34" spans="1:11" ht="304.5" customHeight="1" x14ac:dyDescent="0.7">
      <c r="A34" s="6">
        <v>31</v>
      </c>
      <c r="B34" s="6" t="s">
        <v>57</v>
      </c>
      <c r="C34" s="6" t="s">
        <v>58</v>
      </c>
      <c r="D34" s="12" t="s">
        <v>59</v>
      </c>
      <c r="E34" s="13">
        <v>8000</v>
      </c>
      <c r="F34" s="13">
        <v>8960</v>
      </c>
      <c r="G34" s="53">
        <v>14160</v>
      </c>
      <c r="H34" s="54"/>
      <c r="I34" s="9">
        <v>14702</v>
      </c>
      <c r="J34" s="15"/>
      <c r="K34" s="11"/>
    </row>
    <row r="35" spans="1:11" ht="274.5" customHeight="1" x14ac:dyDescent="0.7">
      <c r="A35" s="6">
        <v>32</v>
      </c>
      <c r="B35" s="6" t="s">
        <v>60</v>
      </c>
      <c r="C35" s="6" t="s">
        <v>61</v>
      </c>
      <c r="D35" s="12" t="s">
        <v>62</v>
      </c>
      <c r="E35" s="13">
        <v>8000</v>
      </c>
      <c r="F35" s="13">
        <v>8960</v>
      </c>
      <c r="G35" s="53">
        <v>14160</v>
      </c>
      <c r="H35" s="54"/>
      <c r="I35" s="9">
        <v>14702</v>
      </c>
      <c r="J35" s="15"/>
      <c r="K35" s="11"/>
    </row>
    <row r="36" spans="1:11" ht="135.75" customHeight="1" x14ac:dyDescent="0.7">
      <c r="A36" s="6">
        <v>33</v>
      </c>
      <c r="B36" s="30" t="s">
        <v>63</v>
      </c>
      <c r="C36" s="31"/>
      <c r="D36" s="12" t="s">
        <v>64</v>
      </c>
      <c r="E36" s="13">
        <v>8000</v>
      </c>
      <c r="F36" s="13">
        <v>8960</v>
      </c>
      <c r="G36" s="53">
        <v>14160</v>
      </c>
      <c r="H36" s="54"/>
      <c r="I36" s="9">
        <v>14702</v>
      </c>
      <c r="J36" s="15"/>
      <c r="K36" s="11"/>
    </row>
    <row r="37" spans="1:11" ht="124.5" customHeight="1" x14ac:dyDescent="0.2">
      <c r="A37" s="55" t="s">
        <v>82</v>
      </c>
      <c r="B37" s="55"/>
      <c r="C37" s="55"/>
      <c r="D37" s="55"/>
      <c r="E37" s="55"/>
      <c r="F37" s="55"/>
      <c r="G37" s="55"/>
      <c r="H37" s="55"/>
      <c r="I37" s="55"/>
      <c r="J37" s="55"/>
    </row>
    <row r="38" spans="1:11" ht="122.25" customHeight="1" x14ac:dyDescent="0.2">
      <c r="A38" s="52" t="s">
        <v>83</v>
      </c>
      <c r="B38" s="52"/>
      <c r="C38" s="52"/>
      <c r="D38" s="52"/>
      <c r="E38" s="52"/>
      <c r="F38" s="52"/>
      <c r="G38" s="52"/>
      <c r="H38" s="52"/>
      <c r="I38" s="52"/>
      <c r="J38" s="52"/>
    </row>
  </sheetData>
  <mergeCells count="39">
    <mergeCell ref="G15:H15"/>
    <mergeCell ref="A1:J1"/>
    <mergeCell ref="A2:A3"/>
    <mergeCell ref="B2:B3"/>
    <mergeCell ref="C2:C3"/>
    <mergeCell ref="D2:D3"/>
    <mergeCell ref="E2:E3"/>
    <mergeCell ref="F2:F3"/>
    <mergeCell ref="G2:H2"/>
    <mergeCell ref="G3:K3"/>
    <mergeCell ref="G4:H4"/>
    <mergeCell ref="G11:H11"/>
    <mergeCell ref="G12:H12"/>
    <mergeCell ref="G13:H13"/>
    <mergeCell ref="G14:H14"/>
    <mergeCell ref="G27:H27"/>
    <mergeCell ref="G16:H16"/>
    <mergeCell ref="G17:H17"/>
    <mergeCell ref="G18:H18"/>
    <mergeCell ref="G19:H19"/>
    <mergeCell ref="G20:H20"/>
    <mergeCell ref="G21:H21"/>
    <mergeCell ref="G22:H22"/>
    <mergeCell ref="G23:H23"/>
    <mergeCell ref="G24:H24"/>
    <mergeCell ref="G25:H25"/>
    <mergeCell ref="G26:H26"/>
    <mergeCell ref="A38:J38"/>
    <mergeCell ref="G28:H28"/>
    <mergeCell ref="G29:H29"/>
    <mergeCell ref="G30:H30"/>
    <mergeCell ref="G31:H31"/>
    <mergeCell ref="G32:H32"/>
    <mergeCell ref="G33:H33"/>
    <mergeCell ref="G34:H34"/>
    <mergeCell ref="G35:H35"/>
    <mergeCell ref="B36:C36"/>
    <mergeCell ref="G36:H36"/>
    <mergeCell ref="A37:J37"/>
  </mergeCells>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8"/>
  <sheetViews>
    <sheetView tabSelected="1" topLeftCell="D1" zoomScale="25" zoomScaleNormal="25" workbookViewId="0">
      <selection activeCell="L7" sqref="L7"/>
    </sheetView>
  </sheetViews>
  <sheetFormatPr defaultRowHeight="59.25" x14ac:dyDescent="0.75"/>
  <cols>
    <col min="1" max="1" width="22.5703125" style="23" customWidth="1"/>
    <col min="2" max="2" width="43.5703125" style="23" customWidth="1"/>
    <col min="3" max="3" width="42.28515625" style="24" customWidth="1"/>
    <col min="4" max="4" width="255.85546875" style="25" customWidth="1"/>
    <col min="5" max="5" width="52.42578125" style="26" hidden="1" customWidth="1"/>
    <col min="6" max="6" width="10.7109375" style="26" hidden="1" customWidth="1"/>
    <col min="7" max="7" width="58" style="25" customWidth="1"/>
    <col min="8" max="8" width="61.5703125" style="25" customWidth="1"/>
    <col min="9" max="9" width="66.28515625" style="25" customWidth="1"/>
    <col min="10" max="12" width="57" style="25" customWidth="1"/>
    <col min="13" max="13" width="197.85546875" style="25" customWidth="1"/>
    <col min="14" max="14" width="17.85546875" style="1" bestFit="1" customWidth="1"/>
    <col min="15" max="15" width="63" style="62" bestFit="1" customWidth="1"/>
    <col min="16" max="16384" width="9.140625" style="1"/>
  </cols>
  <sheetData>
    <row r="1" spans="1:15" ht="150.75" customHeight="1" x14ac:dyDescent="0.75">
      <c r="A1" s="35" t="s">
        <v>0</v>
      </c>
      <c r="B1" s="36"/>
      <c r="C1" s="36"/>
      <c r="D1" s="36"/>
      <c r="E1" s="36"/>
      <c r="F1" s="36"/>
      <c r="G1" s="37"/>
      <c r="H1" s="37"/>
      <c r="I1" s="37"/>
      <c r="J1" s="37"/>
      <c r="K1" s="37"/>
      <c r="L1" s="37"/>
      <c r="M1" s="38"/>
    </row>
    <row r="2" spans="1:15" s="5" customFormat="1" ht="409.6" customHeight="1" x14ac:dyDescent="0.2">
      <c r="A2" s="39" t="s">
        <v>1</v>
      </c>
      <c r="B2" s="41" t="s">
        <v>2</v>
      </c>
      <c r="C2" s="39" t="s">
        <v>3</v>
      </c>
      <c r="D2" s="43" t="s">
        <v>4</v>
      </c>
      <c r="E2" s="45" t="s">
        <v>5</v>
      </c>
      <c r="F2" s="47" t="s">
        <v>6</v>
      </c>
      <c r="G2" s="2" t="s">
        <v>84</v>
      </c>
      <c r="H2" s="2" t="s">
        <v>85</v>
      </c>
      <c r="I2" s="2" t="s">
        <v>86</v>
      </c>
      <c r="J2" s="2" t="s">
        <v>87</v>
      </c>
      <c r="K2" s="2" t="s">
        <v>90</v>
      </c>
      <c r="L2" s="2" t="s">
        <v>91</v>
      </c>
      <c r="M2" s="61"/>
      <c r="N2" s="4"/>
      <c r="O2" s="63"/>
    </row>
    <row r="3" spans="1:15" ht="3" hidden="1" customHeight="1" x14ac:dyDescent="0.75">
      <c r="A3" s="40"/>
      <c r="B3" s="42"/>
      <c r="C3" s="40"/>
      <c r="D3" s="44"/>
      <c r="E3" s="46"/>
      <c r="F3" s="48"/>
      <c r="G3" s="50"/>
      <c r="H3" s="50"/>
      <c r="I3" s="50"/>
      <c r="J3" s="50"/>
      <c r="K3" s="50"/>
      <c r="L3" s="50"/>
      <c r="M3" s="50"/>
      <c r="N3" s="51"/>
    </row>
    <row r="4" spans="1:15" ht="190.5" customHeight="1" x14ac:dyDescent="0.75">
      <c r="A4" s="6">
        <v>1</v>
      </c>
      <c r="B4" s="6">
        <v>3</v>
      </c>
      <c r="C4" s="6">
        <v>98</v>
      </c>
      <c r="D4" s="7" t="s">
        <v>15</v>
      </c>
      <c r="E4" s="8" t="s">
        <v>16</v>
      </c>
      <c r="F4" s="8" t="s">
        <v>17</v>
      </c>
      <c r="G4" s="9">
        <v>21036</v>
      </c>
      <c r="H4" s="9">
        <v>26027</v>
      </c>
      <c r="I4" s="9">
        <f>TRUNC(H4*1.2258,0)</f>
        <v>31903</v>
      </c>
      <c r="J4" s="9">
        <f>TRUNC(I4*1.0911,0)</f>
        <v>34809</v>
      </c>
      <c r="K4" s="9">
        <f>TRUNC(J4*1.362,0)</f>
        <v>47409</v>
      </c>
      <c r="L4" s="9">
        <v>105689</v>
      </c>
      <c r="M4" s="10" t="s">
        <v>18</v>
      </c>
      <c r="N4" s="11"/>
    </row>
    <row r="5" spans="1:15" ht="141" customHeight="1" x14ac:dyDescent="0.75">
      <c r="A5" s="6">
        <v>2</v>
      </c>
      <c r="B5" s="6">
        <v>5</v>
      </c>
      <c r="C5" s="6" t="s">
        <v>70</v>
      </c>
      <c r="D5" s="12" t="s">
        <v>20</v>
      </c>
      <c r="E5" s="13">
        <v>88</v>
      </c>
      <c r="F5" s="13">
        <v>98</v>
      </c>
      <c r="G5" s="9">
        <v>177</v>
      </c>
      <c r="H5" s="9">
        <v>219</v>
      </c>
      <c r="I5" s="9">
        <f>TRUNC(H5*1.2258,0)</f>
        <v>268</v>
      </c>
      <c r="J5" s="9">
        <f>TRUNC(I5*1.0911,0)</f>
        <v>292</v>
      </c>
      <c r="K5" s="9">
        <f>TRUNC(J5*1.362,0)</f>
        <v>397</v>
      </c>
      <c r="L5" s="9">
        <v>885</v>
      </c>
      <c r="M5" s="15" t="s">
        <v>21</v>
      </c>
      <c r="N5" s="11"/>
    </row>
    <row r="6" spans="1:15" ht="153.75" customHeight="1" x14ac:dyDescent="0.75">
      <c r="A6" s="6">
        <v>3</v>
      </c>
      <c r="B6" s="6">
        <v>7</v>
      </c>
      <c r="C6" s="6" t="s">
        <v>72</v>
      </c>
      <c r="D6" s="12" t="s">
        <v>73</v>
      </c>
      <c r="E6" s="13">
        <v>88</v>
      </c>
      <c r="F6" s="13">
        <v>98</v>
      </c>
      <c r="G6" s="9">
        <v>296</v>
      </c>
      <c r="H6" s="9">
        <v>366</v>
      </c>
      <c r="I6" s="9">
        <f>TRUNC(H6*1.2258,0)</f>
        <v>448</v>
      </c>
      <c r="J6" s="9">
        <f>TRUNC(I6*1.0911,0)</f>
        <v>488</v>
      </c>
      <c r="K6" s="9">
        <f>TRUNC(J6*1.362,0)</f>
        <v>664</v>
      </c>
      <c r="L6" s="9">
        <v>1480</v>
      </c>
      <c r="M6" s="15" t="s">
        <v>21</v>
      </c>
      <c r="N6" s="11"/>
    </row>
    <row r="7" spans="1:15" ht="126.75" customHeight="1" x14ac:dyDescent="0.75">
      <c r="A7" s="6">
        <v>4</v>
      </c>
      <c r="B7" s="6" t="s">
        <v>74</v>
      </c>
      <c r="C7" s="6" t="s">
        <v>75</v>
      </c>
      <c r="D7" s="29" t="s">
        <v>76</v>
      </c>
      <c r="E7" s="13" t="s">
        <v>77</v>
      </c>
      <c r="F7" s="13" t="s">
        <v>77</v>
      </c>
      <c r="G7" s="9">
        <v>1184</v>
      </c>
      <c r="H7" s="9">
        <f>H6*4</f>
        <v>1464</v>
      </c>
      <c r="I7" s="9">
        <f>I6*4</f>
        <v>1792</v>
      </c>
      <c r="J7" s="9">
        <f>J6*4</f>
        <v>1952</v>
      </c>
      <c r="K7" s="9">
        <f>K6*4</f>
        <v>2656</v>
      </c>
      <c r="L7" s="9">
        <v>5921</v>
      </c>
      <c r="M7" s="15" t="s">
        <v>78</v>
      </c>
      <c r="N7" s="11"/>
    </row>
    <row r="8" spans="1:15" ht="111" customHeight="1" x14ac:dyDescent="0.75">
      <c r="A8" s="6">
        <v>5</v>
      </c>
      <c r="B8" s="6">
        <v>8</v>
      </c>
      <c r="C8" s="6" t="s">
        <v>79</v>
      </c>
      <c r="D8" s="12" t="s">
        <v>24</v>
      </c>
      <c r="E8" s="13">
        <v>88</v>
      </c>
      <c r="F8" s="13">
        <v>98</v>
      </c>
      <c r="G8" s="9">
        <v>177</v>
      </c>
      <c r="H8" s="9">
        <v>219</v>
      </c>
      <c r="I8" s="9">
        <f t="shared" ref="I8:I36" si="0">TRUNC(H8*1.2258,0)</f>
        <v>268</v>
      </c>
      <c r="J8" s="9">
        <f t="shared" ref="J8:J36" si="1">TRUNC(I8*1.0911,0)</f>
        <v>292</v>
      </c>
      <c r="K8" s="9">
        <f t="shared" ref="K8:K36" si="2">TRUNC(J8*1.362,0)</f>
        <v>397</v>
      </c>
      <c r="L8" s="9">
        <v>885</v>
      </c>
      <c r="M8" s="15" t="s">
        <v>21</v>
      </c>
      <c r="N8" s="11"/>
    </row>
    <row r="9" spans="1:15" ht="120.75" customHeight="1" x14ac:dyDescent="0.75">
      <c r="A9" s="6">
        <v>6</v>
      </c>
      <c r="B9" s="6">
        <v>14</v>
      </c>
      <c r="C9" s="6" t="s">
        <v>79</v>
      </c>
      <c r="D9" s="12" t="s">
        <v>80</v>
      </c>
      <c r="E9" s="13">
        <v>88</v>
      </c>
      <c r="F9" s="13">
        <v>98</v>
      </c>
      <c r="G9" s="9">
        <v>177</v>
      </c>
      <c r="H9" s="9">
        <v>219</v>
      </c>
      <c r="I9" s="9">
        <f t="shared" si="0"/>
        <v>268</v>
      </c>
      <c r="J9" s="9">
        <f t="shared" si="1"/>
        <v>292</v>
      </c>
      <c r="K9" s="9">
        <f t="shared" si="2"/>
        <v>397</v>
      </c>
      <c r="L9" s="9">
        <v>885</v>
      </c>
      <c r="M9" s="15" t="s">
        <v>21</v>
      </c>
      <c r="N9" s="11"/>
    </row>
    <row r="10" spans="1:15" ht="134.25" customHeight="1" x14ac:dyDescent="0.75">
      <c r="A10" s="6">
        <v>7</v>
      </c>
      <c r="B10" s="6">
        <v>28</v>
      </c>
      <c r="C10" s="6" t="s">
        <v>81</v>
      </c>
      <c r="D10" s="12" t="s">
        <v>26</v>
      </c>
      <c r="E10" s="13">
        <v>88</v>
      </c>
      <c r="F10" s="13">
        <v>98</v>
      </c>
      <c r="G10" s="9">
        <v>177</v>
      </c>
      <c r="H10" s="9">
        <v>219</v>
      </c>
      <c r="I10" s="9">
        <f t="shared" si="0"/>
        <v>268</v>
      </c>
      <c r="J10" s="9">
        <f t="shared" si="1"/>
        <v>292</v>
      </c>
      <c r="K10" s="9">
        <f t="shared" si="2"/>
        <v>397</v>
      </c>
      <c r="L10" s="9">
        <v>885</v>
      </c>
      <c r="M10" s="15" t="s">
        <v>21</v>
      </c>
      <c r="N10" s="11"/>
    </row>
    <row r="11" spans="1:15" ht="135" customHeight="1" x14ac:dyDescent="0.75">
      <c r="A11" s="6">
        <v>8</v>
      </c>
      <c r="B11" s="6">
        <v>29</v>
      </c>
      <c r="C11" s="6">
        <v>100</v>
      </c>
      <c r="D11" s="12" t="s">
        <v>27</v>
      </c>
      <c r="E11" s="13">
        <v>360</v>
      </c>
      <c r="F11" s="13">
        <v>403</v>
      </c>
      <c r="G11" s="9">
        <v>693</v>
      </c>
      <c r="H11" s="9">
        <v>857</v>
      </c>
      <c r="I11" s="9">
        <f t="shared" si="0"/>
        <v>1050</v>
      </c>
      <c r="J11" s="9">
        <f t="shared" si="1"/>
        <v>1145</v>
      </c>
      <c r="K11" s="9">
        <f t="shared" si="2"/>
        <v>1559</v>
      </c>
      <c r="L11" s="9">
        <v>3475</v>
      </c>
      <c r="M11" s="15" t="s">
        <v>21</v>
      </c>
      <c r="N11" s="11"/>
    </row>
    <row r="12" spans="1:15" ht="150.75" customHeight="1" x14ac:dyDescent="0.75">
      <c r="A12" s="6">
        <v>9</v>
      </c>
      <c r="B12" s="6">
        <v>30</v>
      </c>
      <c r="C12" s="6">
        <v>101</v>
      </c>
      <c r="D12" s="12" t="s">
        <v>28</v>
      </c>
      <c r="E12" s="13">
        <v>1357</v>
      </c>
      <c r="F12" s="13">
        <v>1519</v>
      </c>
      <c r="G12" s="9">
        <v>2627</v>
      </c>
      <c r="H12" s="9">
        <v>3250</v>
      </c>
      <c r="I12" s="9">
        <f t="shared" si="0"/>
        <v>3983</v>
      </c>
      <c r="J12" s="9">
        <f t="shared" si="1"/>
        <v>4345</v>
      </c>
      <c r="K12" s="9">
        <f t="shared" si="2"/>
        <v>5917</v>
      </c>
      <c r="L12" s="9">
        <v>13598</v>
      </c>
      <c r="M12" s="15" t="s">
        <v>29</v>
      </c>
      <c r="N12" s="16"/>
    </row>
    <row r="13" spans="1:15" ht="153.75" customHeight="1" x14ac:dyDescent="0.75">
      <c r="A13" s="6">
        <v>10</v>
      </c>
      <c r="B13" s="6">
        <v>32</v>
      </c>
      <c r="C13" s="6" t="s">
        <v>30</v>
      </c>
      <c r="D13" s="12" t="s">
        <v>31</v>
      </c>
      <c r="E13" s="13">
        <v>100</v>
      </c>
      <c r="F13" s="13">
        <v>112</v>
      </c>
      <c r="G13" s="9">
        <v>191</v>
      </c>
      <c r="H13" s="9">
        <v>236</v>
      </c>
      <c r="I13" s="9">
        <f t="shared" si="0"/>
        <v>289</v>
      </c>
      <c r="J13" s="9">
        <f t="shared" si="1"/>
        <v>315</v>
      </c>
      <c r="K13" s="9">
        <f t="shared" si="2"/>
        <v>429</v>
      </c>
      <c r="L13" s="9">
        <v>956</v>
      </c>
      <c r="M13" s="15" t="s">
        <v>32</v>
      </c>
      <c r="N13" s="16"/>
    </row>
    <row r="14" spans="1:15" ht="183.75" customHeight="1" x14ac:dyDescent="0.75">
      <c r="A14" s="6">
        <v>11</v>
      </c>
      <c r="B14" s="6">
        <v>32</v>
      </c>
      <c r="C14" s="6" t="s">
        <v>30</v>
      </c>
      <c r="D14" s="12" t="s">
        <v>33</v>
      </c>
      <c r="E14" s="13">
        <v>100</v>
      </c>
      <c r="F14" s="13">
        <v>112</v>
      </c>
      <c r="G14" s="9">
        <v>191</v>
      </c>
      <c r="H14" s="9">
        <v>236</v>
      </c>
      <c r="I14" s="9">
        <f t="shared" si="0"/>
        <v>289</v>
      </c>
      <c r="J14" s="9">
        <f t="shared" si="1"/>
        <v>315</v>
      </c>
      <c r="K14" s="9">
        <f t="shared" si="2"/>
        <v>429</v>
      </c>
      <c r="L14" s="9">
        <v>956</v>
      </c>
      <c r="M14" s="15" t="s">
        <v>32</v>
      </c>
      <c r="N14" s="16"/>
    </row>
    <row r="15" spans="1:15" ht="99.75" customHeight="1" x14ac:dyDescent="0.75">
      <c r="A15" s="6">
        <v>12</v>
      </c>
      <c r="B15" s="6">
        <v>37</v>
      </c>
      <c r="C15" s="6" t="s">
        <v>34</v>
      </c>
      <c r="D15" s="12" t="s">
        <v>35</v>
      </c>
      <c r="E15" s="13">
        <v>360</v>
      </c>
      <c r="F15" s="13">
        <v>403</v>
      </c>
      <c r="G15" s="9">
        <v>693</v>
      </c>
      <c r="H15" s="9">
        <v>857</v>
      </c>
      <c r="I15" s="9">
        <f t="shared" si="0"/>
        <v>1050</v>
      </c>
      <c r="J15" s="9">
        <f t="shared" si="1"/>
        <v>1145</v>
      </c>
      <c r="K15" s="9">
        <f t="shared" si="2"/>
        <v>1559</v>
      </c>
      <c r="L15" s="9">
        <v>3475</v>
      </c>
      <c r="M15" s="15"/>
      <c r="N15" s="17"/>
    </row>
    <row r="16" spans="1:15" ht="140.25" customHeight="1" x14ac:dyDescent="0.75">
      <c r="A16" s="6">
        <v>13</v>
      </c>
      <c r="B16" s="6">
        <v>38</v>
      </c>
      <c r="C16" s="6" t="s">
        <v>34</v>
      </c>
      <c r="D16" s="12" t="s">
        <v>36</v>
      </c>
      <c r="E16" s="13">
        <v>360</v>
      </c>
      <c r="F16" s="13">
        <v>403</v>
      </c>
      <c r="G16" s="9">
        <v>693</v>
      </c>
      <c r="H16" s="9">
        <v>857</v>
      </c>
      <c r="I16" s="9">
        <f t="shared" si="0"/>
        <v>1050</v>
      </c>
      <c r="J16" s="9">
        <f t="shared" si="1"/>
        <v>1145</v>
      </c>
      <c r="K16" s="9">
        <f t="shared" si="2"/>
        <v>1559</v>
      </c>
      <c r="L16" s="9">
        <v>3475</v>
      </c>
      <c r="M16" s="15"/>
      <c r="N16" s="17"/>
    </row>
    <row r="17" spans="1:14" ht="106.5" customHeight="1" x14ac:dyDescent="0.75">
      <c r="A17" s="6">
        <v>14</v>
      </c>
      <c r="B17" s="6">
        <v>39</v>
      </c>
      <c r="C17" s="6" t="s">
        <v>30</v>
      </c>
      <c r="D17" s="12" t="s">
        <v>37</v>
      </c>
      <c r="E17" s="13">
        <v>100</v>
      </c>
      <c r="F17" s="13">
        <v>112</v>
      </c>
      <c r="G17" s="9">
        <v>191</v>
      </c>
      <c r="H17" s="9">
        <v>236</v>
      </c>
      <c r="I17" s="9">
        <f t="shared" si="0"/>
        <v>289</v>
      </c>
      <c r="J17" s="9">
        <f t="shared" si="1"/>
        <v>315</v>
      </c>
      <c r="K17" s="9">
        <f t="shared" si="2"/>
        <v>429</v>
      </c>
      <c r="L17" s="9">
        <v>956</v>
      </c>
      <c r="M17" s="15" t="s">
        <v>38</v>
      </c>
      <c r="N17" s="16"/>
    </row>
    <row r="18" spans="1:14" ht="222" customHeight="1" x14ac:dyDescent="0.75">
      <c r="A18" s="6">
        <v>15</v>
      </c>
      <c r="B18" s="6">
        <v>41</v>
      </c>
      <c r="C18" s="6" t="s">
        <v>39</v>
      </c>
      <c r="D18" s="12" t="s">
        <v>40</v>
      </c>
      <c r="E18" s="13">
        <v>179</v>
      </c>
      <c r="F18" s="13">
        <v>200</v>
      </c>
      <c r="G18" s="9">
        <v>337</v>
      </c>
      <c r="H18" s="9">
        <v>416</v>
      </c>
      <c r="I18" s="9">
        <f t="shared" si="0"/>
        <v>509</v>
      </c>
      <c r="J18" s="9">
        <f t="shared" si="1"/>
        <v>555</v>
      </c>
      <c r="K18" s="9">
        <f t="shared" si="2"/>
        <v>755</v>
      </c>
      <c r="L18" s="9">
        <v>1683</v>
      </c>
      <c r="M18" s="15" t="s">
        <v>21</v>
      </c>
      <c r="N18" s="11"/>
    </row>
    <row r="19" spans="1:14" ht="126" customHeight="1" x14ac:dyDescent="0.75">
      <c r="A19" s="6">
        <v>16</v>
      </c>
      <c r="B19" s="6">
        <v>52</v>
      </c>
      <c r="C19" s="6" t="s">
        <v>34</v>
      </c>
      <c r="D19" s="12" t="s">
        <v>41</v>
      </c>
      <c r="E19" s="13">
        <v>360</v>
      </c>
      <c r="F19" s="13">
        <v>403</v>
      </c>
      <c r="G19" s="9">
        <v>693</v>
      </c>
      <c r="H19" s="9">
        <v>857</v>
      </c>
      <c r="I19" s="9">
        <f t="shared" si="0"/>
        <v>1050</v>
      </c>
      <c r="J19" s="9">
        <f t="shared" si="1"/>
        <v>1145</v>
      </c>
      <c r="K19" s="9">
        <f t="shared" si="2"/>
        <v>1559</v>
      </c>
      <c r="L19" s="9">
        <v>3475</v>
      </c>
      <c r="M19" s="15"/>
      <c r="N19" s="11"/>
    </row>
    <row r="20" spans="1:14" ht="91.5" customHeight="1" x14ac:dyDescent="0.75">
      <c r="A20" s="6">
        <v>17</v>
      </c>
      <c r="B20" s="6">
        <v>56</v>
      </c>
      <c r="C20" s="6">
        <v>103</v>
      </c>
      <c r="D20" s="12" t="s">
        <v>42</v>
      </c>
      <c r="E20" s="13">
        <v>179</v>
      </c>
      <c r="F20" s="13">
        <v>200</v>
      </c>
      <c r="G20" s="9">
        <v>337</v>
      </c>
      <c r="H20" s="9">
        <v>416</v>
      </c>
      <c r="I20" s="9">
        <f t="shared" si="0"/>
        <v>509</v>
      </c>
      <c r="J20" s="9">
        <f t="shared" si="1"/>
        <v>555</v>
      </c>
      <c r="K20" s="9">
        <f t="shared" si="2"/>
        <v>755</v>
      </c>
      <c r="L20" s="9">
        <v>1683</v>
      </c>
      <c r="M20" s="15" t="s">
        <v>21</v>
      </c>
      <c r="N20" s="11"/>
    </row>
    <row r="21" spans="1:14" ht="95.25" customHeight="1" x14ac:dyDescent="0.75">
      <c r="A21" s="6">
        <v>18</v>
      </c>
      <c r="B21" s="6">
        <v>57</v>
      </c>
      <c r="C21" s="6">
        <v>103</v>
      </c>
      <c r="D21" s="12" t="s">
        <v>43</v>
      </c>
      <c r="E21" s="13">
        <v>179</v>
      </c>
      <c r="F21" s="13">
        <v>200</v>
      </c>
      <c r="G21" s="9">
        <v>337</v>
      </c>
      <c r="H21" s="9">
        <v>416</v>
      </c>
      <c r="I21" s="9">
        <f t="shared" si="0"/>
        <v>509</v>
      </c>
      <c r="J21" s="9">
        <f t="shared" si="1"/>
        <v>555</v>
      </c>
      <c r="K21" s="9">
        <f t="shared" si="2"/>
        <v>755</v>
      </c>
      <c r="L21" s="9">
        <v>1683</v>
      </c>
      <c r="M21" s="15" t="s">
        <v>21</v>
      </c>
      <c r="N21" s="11"/>
    </row>
    <row r="22" spans="1:14" ht="104.25" customHeight="1" x14ac:dyDescent="0.75">
      <c r="A22" s="6">
        <v>19</v>
      </c>
      <c r="B22" s="6">
        <v>59</v>
      </c>
      <c r="C22" s="6">
        <v>103</v>
      </c>
      <c r="D22" s="12" t="s">
        <v>44</v>
      </c>
      <c r="E22" s="13">
        <v>179</v>
      </c>
      <c r="F22" s="13">
        <v>200</v>
      </c>
      <c r="G22" s="9">
        <v>337</v>
      </c>
      <c r="H22" s="9">
        <v>416</v>
      </c>
      <c r="I22" s="9">
        <f t="shared" si="0"/>
        <v>509</v>
      </c>
      <c r="J22" s="9">
        <f t="shared" si="1"/>
        <v>555</v>
      </c>
      <c r="K22" s="9">
        <f t="shared" si="2"/>
        <v>755</v>
      </c>
      <c r="L22" s="9">
        <v>1683</v>
      </c>
      <c r="M22" s="15" t="s">
        <v>21</v>
      </c>
      <c r="N22" s="11"/>
    </row>
    <row r="23" spans="1:14" ht="158.25" customHeight="1" x14ac:dyDescent="0.75">
      <c r="A23" s="6">
        <v>20</v>
      </c>
      <c r="B23" s="6">
        <v>60</v>
      </c>
      <c r="C23" s="6">
        <v>103</v>
      </c>
      <c r="D23" s="12" t="s">
        <v>45</v>
      </c>
      <c r="E23" s="13">
        <v>179</v>
      </c>
      <c r="F23" s="13">
        <v>200</v>
      </c>
      <c r="G23" s="9">
        <v>337</v>
      </c>
      <c r="H23" s="9">
        <v>416</v>
      </c>
      <c r="I23" s="9">
        <f t="shared" si="0"/>
        <v>509</v>
      </c>
      <c r="J23" s="9">
        <f t="shared" si="1"/>
        <v>555</v>
      </c>
      <c r="K23" s="9">
        <f t="shared" si="2"/>
        <v>755</v>
      </c>
      <c r="L23" s="9">
        <v>1683</v>
      </c>
      <c r="M23" s="15" t="s">
        <v>21</v>
      </c>
      <c r="N23" s="11"/>
    </row>
    <row r="24" spans="1:14" ht="131.25" customHeight="1" x14ac:dyDescent="0.75">
      <c r="A24" s="6">
        <v>21</v>
      </c>
      <c r="B24" s="6">
        <v>63</v>
      </c>
      <c r="C24" s="6">
        <v>104</v>
      </c>
      <c r="D24" s="12" t="s">
        <v>46</v>
      </c>
      <c r="E24" s="13">
        <v>904</v>
      </c>
      <c r="F24" s="13">
        <v>1012</v>
      </c>
      <c r="G24" s="9">
        <v>1853</v>
      </c>
      <c r="H24" s="9">
        <v>2292</v>
      </c>
      <c r="I24" s="9">
        <f t="shared" si="0"/>
        <v>2809</v>
      </c>
      <c r="J24" s="9">
        <f t="shared" si="1"/>
        <v>3064</v>
      </c>
      <c r="K24" s="9">
        <f t="shared" si="2"/>
        <v>4173</v>
      </c>
      <c r="L24" s="9">
        <v>9303</v>
      </c>
      <c r="M24" s="15"/>
      <c r="N24" s="11"/>
    </row>
    <row r="25" spans="1:14" ht="93.75" customHeight="1" x14ac:dyDescent="0.75">
      <c r="A25" s="6">
        <v>22</v>
      </c>
      <c r="B25" s="6">
        <v>64</v>
      </c>
      <c r="C25" s="6">
        <v>104</v>
      </c>
      <c r="D25" s="12" t="s">
        <v>47</v>
      </c>
      <c r="E25" s="13">
        <v>179</v>
      </c>
      <c r="F25" s="13">
        <v>200</v>
      </c>
      <c r="G25" s="9">
        <v>337</v>
      </c>
      <c r="H25" s="9">
        <v>416</v>
      </c>
      <c r="I25" s="9">
        <f t="shared" si="0"/>
        <v>509</v>
      </c>
      <c r="J25" s="9">
        <f t="shared" si="1"/>
        <v>555</v>
      </c>
      <c r="K25" s="9">
        <f t="shared" si="2"/>
        <v>755</v>
      </c>
      <c r="L25" s="9">
        <v>1683</v>
      </c>
      <c r="M25" s="15" t="s">
        <v>48</v>
      </c>
      <c r="N25" s="11"/>
    </row>
    <row r="26" spans="1:14" ht="100.5" customHeight="1" x14ac:dyDescent="0.75">
      <c r="A26" s="6">
        <v>23</v>
      </c>
      <c r="B26" s="6">
        <v>68</v>
      </c>
      <c r="C26" s="6">
        <v>104</v>
      </c>
      <c r="D26" s="12" t="s">
        <v>49</v>
      </c>
      <c r="E26" s="13">
        <v>904</v>
      </c>
      <c r="F26" s="13">
        <v>1012</v>
      </c>
      <c r="G26" s="9">
        <v>1853</v>
      </c>
      <c r="H26" s="9">
        <v>2292</v>
      </c>
      <c r="I26" s="9">
        <f t="shared" si="0"/>
        <v>2809</v>
      </c>
      <c r="J26" s="9">
        <f t="shared" si="1"/>
        <v>3064</v>
      </c>
      <c r="K26" s="9">
        <f t="shared" si="2"/>
        <v>4173</v>
      </c>
      <c r="L26" s="9">
        <v>9303</v>
      </c>
      <c r="M26" s="15"/>
      <c r="N26" s="11"/>
    </row>
    <row r="27" spans="1:14" ht="125.25" customHeight="1" x14ac:dyDescent="0.75">
      <c r="A27" s="6">
        <v>24</v>
      </c>
      <c r="B27" s="6">
        <v>69</v>
      </c>
      <c r="C27" s="6">
        <v>104</v>
      </c>
      <c r="D27" s="12" t="s">
        <v>50</v>
      </c>
      <c r="E27" s="13">
        <v>904</v>
      </c>
      <c r="F27" s="13">
        <v>1012</v>
      </c>
      <c r="G27" s="9">
        <v>1853</v>
      </c>
      <c r="H27" s="9">
        <v>2292</v>
      </c>
      <c r="I27" s="9">
        <f t="shared" si="0"/>
        <v>2809</v>
      </c>
      <c r="J27" s="9">
        <f t="shared" si="1"/>
        <v>3064</v>
      </c>
      <c r="K27" s="9">
        <f t="shared" si="2"/>
        <v>4173</v>
      </c>
      <c r="L27" s="9">
        <v>9303</v>
      </c>
      <c r="M27" s="15"/>
      <c r="N27" s="11"/>
    </row>
    <row r="28" spans="1:14" ht="155.25" customHeight="1" x14ac:dyDescent="0.75">
      <c r="A28" s="6">
        <v>25</v>
      </c>
      <c r="B28" s="6">
        <v>71</v>
      </c>
      <c r="C28" s="6">
        <v>104</v>
      </c>
      <c r="D28" s="12" t="s">
        <v>51</v>
      </c>
      <c r="E28" s="13">
        <v>904</v>
      </c>
      <c r="F28" s="13">
        <v>1012</v>
      </c>
      <c r="G28" s="9">
        <v>1853</v>
      </c>
      <c r="H28" s="9">
        <v>2292</v>
      </c>
      <c r="I28" s="9">
        <f t="shared" si="0"/>
        <v>2809</v>
      </c>
      <c r="J28" s="9">
        <f t="shared" si="1"/>
        <v>3064</v>
      </c>
      <c r="K28" s="9">
        <f t="shared" si="2"/>
        <v>4173</v>
      </c>
      <c r="L28" s="9">
        <v>9303</v>
      </c>
      <c r="M28" s="15"/>
      <c r="N28" s="11"/>
    </row>
    <row r="29" spans="1:14" ht="107.25" customHeight="1" x14ac:dyDescent="0.75">
      <c r="A29" s="6">
        <v>26</v>
      </c>
      <c r="B29" s="6">
        <v>72</v>
      </c>
      <c r="C29" s="6">
        <v>104</v>
      </c>
      <c r="D29" s="12" t="s">
        <v>52</v>
      </c>
      <c r="E29" s="13">
        <v>904</v>
      </c>
      <c r="F29" s="13">
        <v>1012</v>
      </c>
      <c r="G29" s="9">
        <v>1853</v>
      </c>
      <c r="H29" s="9">
        <v>2292</v>
      </c>
      <c r="I29" s="9">
        <f t="shared" si="0"/>
        <v>2809</v>
      </c>
      <c r="J29" s="9">
        <f t="shared" si="1"/>
        <v>3064</v>
      </c>
      <c r="K29" s="9">
        <f t="shared" si="2"/>
        <v>4173</v>
      </c>
      <c r="L29" s="9">
        <v>9303</v>
      </c>
      <c r="M29" s="15"/>
      <c r="N29" s="11"/>
    </row>
    <row r="30" spans="1:14" ht="121.5" customHeight="1" x14ac:dyDescent="0.75">
      <c r="A30" s="6">
        <v>27</v>
      </c>
      <c r="B30" s="6">
        <v>73</v>
      </c>
      <c r="C30" s="6">
        <v>104</v>
      </c>
      <c r="D30" s="12" t="s">
        <v>53</v>
      </c>
      <c r="E30" s="13">
        <v>904</v>
      </c>
      <c r="F30" s="13">
        <v>1012</v>
      </c>
      <c r="G30" s="9">
        <v>1853</v>
      </c>
      <c r="H30" s="9">
        <v>2292</v>
      </c>
      <c r="I30" s="9">
        <f t="shared" si="0"/>
        <v>2809</v>
      </c>
      <c r="J30" s="9">
        <f t="shared" si="1"/>
        <v>3064</v>
      </c>
      <c r="K30" s="9">
        <f t="shared" si="2"/>
        <v>4173</v>
      </c>
      <c r="L30" s="9">
        <v>9303</v>
      </c>
      <c r="M30" s="15"/>
      <c r="N30" s="11"/>
    </row>
    <row r="31" spans="1:14" ht="126" customHeight="1" x14ac:dyDescent="0.75">
      <c r="A31" s="6">
        <v>28</v>
      </c>
      <c r="B31" s="6">
        <v>74</v>
      </c>
      <c r="C31" s="6">
        <v>104</v>
      </c>
      <c r="D31" s="12" t="s">
        <v>54</v>
      </c>
      <c r="E31" s="13">
        <v>904</v>
      </c>
      <c r="F31" s="13">
        <v>1012</v>
      </c>
      <c r="G31" s="9">
        <v>1853</v>
      </c>
      <c r="H31" s="9">
        <v>2292</v>
      </c>
      <c r="I31" s="9">
        <f t="shared" si="0"/>
        <v>2809</v>
      </c>
      <c r="J31" s="9">
        <f t="shared" si="1"/>
        <v>3064</v>
      </c>
      <c r="K31" s="9">
        <f t="shared" si="2"/>
        <v>4173</v>
      </c>
      <c r="L31" s="9">
        <v>9303</v>
      </c>
      <c r="M31" s="15"/>
      <c r="N31" s="11"/>
    </row>
    <row r="32" spans="1:14" ht="124.5" customHeight="1" x14ac:dyDescent="0.75">
      <c r="A32" s="6">
        <v>29</v>
      </c>
      <c r="B32" s="6">
        <v>75</v>
      </c>
      <c r="C32" s="6">
        <v>104</v>
      </c>
      <c r="D32" s="12" t="s">
        <v>55</v>
      </c>
      <c r="E32" s="13">
        <v>904</v>
      </c>
      <c r="F32" s="13">
        <v>1012</v>
      </c>
      <c r="G32" s="9">
        <v>1853</v>
      </c>
      <c r="H32" s="9">
        <v>2292</v>
      </c>
      <c r="I32" s="9">
        <f t="shared" si="0"/>
        <v>2809</v>
      </c>
      <c r="J32" s="9">
        <f t="shared" si="1"/>
        <v>3064</v>
      </c>
      <c r="K32" s="9">
        <f t="shared" si="2"/>
        <v>4173</v>
      </c>
      <c r="L32" s="9">
        <v>9303</v>
      </c>
      <c r="M32" s="15"/>
      <c r="N32" s="11"/>
    </row>
    <row r="33" spans="1:14" ht="113.25" customHeight="1" x14ac:dyDescent="0.75">
      <c r="A33" s="6">
        <v>30</v>
      </c>
      <c r="B33" s="6">
        <v>76</v>
      </c>
      <c r="C33" s="6">
        <v>104</v>
      </c>
      <c r="D33" s="12" t="s">
        <v>56</v>
      </c>
      <c r="E33" s="13">
        <v>904</v>
      </c>
      <c r="F33" s="13">
        <v>1012</v>
      </c>
      <c r="G33" s="9">
        <v>1853</v>
      </c>
      <c r="H33" s="9">
        <v>2292</v>
      </c>
      <c r="I33" s="9">
        <f t="shared" si="0"/>
        <v>2809</v>
      </c>
      <c r="J33" s="9">
        <f t="shared" si="1"/>
        <v>3064</v>
      </c>
      <c r="K33" s="9">
        <f t="shared" si="2"/>
        <v>4173</v>
      </c>
      <c r="L33" s="9">
        <v>9303</v>
      </c>
      <c r="M33" s="15"/>
      <c r="N33" s="11"/>
    </row>
    <row r="34" spans="1:14" ht="304.5" customHeight="1" x14ac:dyDescent="0.75">
      <c r="A34" s="6">
        <v>31</v>
      </c>
      <c r="B34" s="6" t="s">
        <v>57</v>
      </c>
      <c r="C34" s="6" t="s">
        <v>58</v>
      </c>
      <c r="D34" s="12" t="s">
        <v>59</v>
      </c>
      <c r="E34" s="13">
        <v>8000</v>
      </c>
      <c r="F34" s="13">
        <v>8960</v>
      </c>
      <c r="G34" s="9">
        <v>16829</v>
      </c>
      <c r="H34" s="9">
        <v>20822</v>
      </c>
      <c r="I34" s="9">
        <f t="shared" si="0"/>
        <v>25523</v>
      </c>
      <c r="J34" s="9">
        <f t="shared" si="1"/>
        <v>27848</v>
      </c>
      <c r="K34" s="9">
        <f t="shared" si="2"/>
        <v>37928</v>
      </c>
      <c r="L34" s="9">
        <v>84553</v>
      </c>
      <c r="M34" s="15"/>
      <c r="N34" s="11"/>
    </row>
    <row r="35" spans="1:14" ht="274.5" customHeight="1" x14ac:dyDescent="0.75">
      <c r="A35" s="6">
        <v>32</v>
      </c>
      <c r="B35" s="6" t="s">
        <v>60</v>
      </c>
      <c r="C35" s="6" t="s">
        <v>61</v>
      </c>
      <c r="D35" s="12" t="s">
        <v>62</v>
      </c>
      <c r="E35" s="13">
        <v>8000</v>
      </c>
      <c r="F35" s="13">
        <v>8960</v>
      </c>
      <c r="G35" s="9">
        <v>16829</v>
      </c>
      <c r="H35" s="9">
        <v>20822</v>
      </c>
      <c r="I35" s="9">
        <f t="shared" si="0"/>
        <v>25523</v>
      </c>
      <c r="J35" s="9">
        <f t="shared" si="1"/>
        <v>27848</v>
      </c>
      <c r="K35" s="9">
        <f t="shared" si="2"/>
        <v>37928</v>
      </c>
      <c r="L35" s="9">
        <v>84553</v>
      </c>
      <c r="M35" s="15"/>
      <c r="N35" s="11"/>
    </row>
    <row r="36" spans="1:14" ht="135.75" customHeight="1" x14ac:dyDescent="0.75">
      <c r="A36" s="6">
        <v>33</v>
      </c>
      <c r="B36" s="30" t="s">
        <v>63</v>
      </c>
      <c r="C36" s="31"/>
      <c r="D36" s="12" t="s">
        <v>64</v>
      </c>
      <c r="E36" s="13">
        <v>8000</v>
      </c>
      <c r="F36" s="13">
        <v>8960</v>
      </c>
      <c r="G36" s="9">
        <v>16829</v>
      </c>
      <c r="H36" s="9">
        <v>20822</v>
      </c>
      <c r="I36" s="9">
        <f t="shared" si="0"/>
        <v>25523</v>
      </c>
      <c r="J36" s="9">
        <f t="shared" si="1"/>
        <v>27848</v>
      </c>
      <c r="K36" s="9">
        <f t="shared" si="2"/>
        <v>37928</v>
      </c>
      <c r="L36" s="9">
        <v>84553</v>
      </c>
      <c r="M36" s="15"/>
      <c r="N36" s="11"/>
    </row>
    <row r="37" spans="1:14" ht="124.5" customHeight="1" x14ac:dyDescent="0.75">
      <c r="A37" s="55" t="s">
        <v>92</v>
      </c>
      <c r="B37" s="55"/>
      <c r="C37" s="55"/>
      <c r="D37" s="55"/>
      <c r="E37" s="55"/>
      <c r="F37" s="55"/>
      <c r="G37" s="55"/>
      <c r="H37" s="55"/>
      <c r="I37" s="55"/>
      <c r="J37" s="55"/>
      <c r="K37" s="55"/>
      <c r="L37" s="55"/>
      <c r="M37" s="55"/>
    </row>
    <row r="38" spans="1:14" ht="134.25" customHeight="1" x14ac:dyDescent="0.75">
      <c r="A38" s="60" t="s">
        <v>88</v>
      </c>
      <c r="B38" s="60"/>
      <c r="C38" s="60"/>
      <c r="D38" s="60"/>
      <c r="E38" s="60"/>
      <c r="F38" s="60"/>
      <c r="G38" s="60"/>
      <c r="H38" s="60"/>
      <c r="I38" s="60"/>
      <c r="J38" s="60"/>
      <c r="K38" s="60"/>
      <c r="L38" s="60"/>
      <c r="M38" s="60"/>
    </row>
  </sheetData>
  <mergeCells count="11">
    <mergeCell ref="B36:C36"/>
    <mergeCell ref="A37:M37"/>
    <mergeCell ref="A38:M38"/>
    <mergeCell ref="A1:M1"/>
    <mergeCell ref="A2:A3"/>
    <mergeCell ref="B2:B3"/>
    <mergeCell ref="C2:C3"/>
    <mergeCell ref="D2:D3"/>
    <mergeCell ref="E2:E3"/>
    <mergeCell ref="F2:F3"/>
    <mergeCell ref="G3:N3"/>
  </mergeCells>
  <pageMargins left="0.70866141732283472" right="0.70866141732283472" top="0.74803149606299213" bottom="0.74803149606299213" header="0.31496062992125984" footer="0.31496062992125984"/>
  <pageSetup paperSize="9" scale="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İş Kanunu 2011-2016 ARASI</vt:lpstr>
      <vt:lpstr>İş Kanunu 2016-2017 ARASI</vt:lpstr>
      <vt:lpstr>İŞ KANUNU -2018-2022 ARASI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Şaban ABACI</cp:lastModifiedBy>
  <dcterms:created xsi:type="dcterms:W3CDTF">2021-01-14T13:35:23Z</dcterms:created>
  <dcterms:modified xsi:type="dcterms:W3CDTF">2022-12-25T14:40:42Z</dcterms:modified>
</cp:coreProperties>
</file>