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SGB00FLSRV01\Çalışma Genel Müdürlüğü\CIDB\6. Kitap Çalışması\2024\İnternet Kitap 2024\"/>
    </mc:Choice>
  </mc:AlternateContent>
  <bookViews>
    <workbookView xWindow="-120" yWindow="-120" windowWidth="29040" windowHeight="15840"/>
  </bookViews>
  <sheets>
    <sheet name="1" sheetId="22" r:id="rId1"/>
    <sheet name="2" sheetId="11" r:id="rId2"/>
    <sheet name="3" sheetId="12" r:id="rId3"/>
    <sheet name="4" sheetId="1" r:id="rId4"/>
  </sheets>
  <definedNames>
    <definedName name="_xlnm._FilterDatabase" localSheetId="0" hidden="1">'1'!$C$1:$C$529</definedName>
    <definedName name="_xlnm._FilterDatabase" localSheetId="2" hidden="1">'3'!$A$47:$O$81</definedName>
    <definedName name="Ad">#REF!</definedName>
    <definedName name="BaslaSatir">#REF!</definedName>
    <definedName name="Baslik">#REF!</definedName>
    <definedName name="ButceAy">#REF!</definedName>
    <definedName name="ButceTur">#REF!</definedName>
    <definedName name="ButceTuru">#REF!</definedName>
    <definedName name="ButceYil">#REF!</definedName>
    <definedName name="Derece">#REF!</definedName>
    <definedName name="Donem">#REF!</definedName>
    <definedName name="DonemAd">#REF!</definedName>
    <definedName name="Hizmet">#REF!</definedName>
    <definedName name="Il">#REF!</definedName>
    <definedName name="Istihdam">#REF!</definedName>
    <definedName name="Kod">#REF!</definedName>
    <definedName name="Kurum">#REF!</definedName>
    <definedName name="KurumAd">#REF!</definedName>
    <definedName name="KurumKod">#REF!</definedName>
    <definedName name="SatirBaslik">#REF!</definedName>
    <definedName name="SatirBaslik1">#REF!</definedName>
    <definedName name="SatirBaslik2">#REF!</definedName>
    <definedName name="SatirBaslik3">#REF!</definedName>
    <definedName name="Sozlesme">#REF!</definedName>
    <definedName name="SutunBaslik">#REF!</definedName>
    <definedName name="SutunBaslik1">#REF!</definedName>
    <definedName name="SutunBaslik2">#REF!</definedName>
    <definedName name="SutunBaslik3">#REF!</definedName>
    <definedName name="Teskilat">#REF!</definedName>
    <definedName name="Unvan">#REF!</definedName>
    <definedName name="Yil">#REF!</definedName>
  </definedNames>
  <calcPr calcId="162913"/>
</workbook>
</file>

<file path=xl/calcChain.xml><?xml version="1.0" encoding="utf-8"?>
<calcChain xmlns="http://schemas.openxmlformats.org/spreadsheetml/2006/main">
  <c r="E26" i="11" l="1"/>
  <c r="F298" i="22"/>
  <c r="F506" i="22"/>
  <c r="F505" i="22"/>
  <c r="F504" i="22"/>
  <c r="F503" i="22"/>
  <c r="F502" i="22"/>
  <c r="F501" i="22"/>
  <c r="F460" i="22"/>
  <c r="F459" i="22"/>
  <c r="F458" i="22"/>
  <c r="F457" i="22"/>
  <c r="F419" i="22"/>
  <c r="F421" i="22"/>
  <c r="F422" i="22"/>
  <c r="F420" i="22"/>
  <c r="F381" i="22"/>
  <c r="F382" i="22"/>
  <c r="F380" i="22"/>
  <c r="F379" i="22"/>
  <c r="F328" i="22"/>
  <c r="F329" i="22"/>
  <c r="F327" i="22"/>
  <c r="F326" i="22"/>
  <c r="F325" i="22"/>
  <c r="F324" i="22"/>
  <c r="F323" i="22"/>
  <c r="F322" i="22"/>
  <c r="F321" i="22"/>
  <c r="F320" i="22"/>
  <c r="F319" i="22"/>
  <c r="F318" i="22"/>
  <c r="F317" i="22"/>
  <c r="F316" i="22"/>
  <c r="F301" i="22"/>
  <c r="F300" i="22"/>
  <c r="F296" i="22"/>
  <c r="F294" i="22"/>
  <c r="F253" i="22"/>
  <c r="F254" i="22"/>
  <c r="F255" i="22"/>
  <c r="F256" i="22"/>
  <c r="F257" i="22"/>
  <c r="F258" i="22"/>
  <c r="F224" i="22"/>
  <c r="F223" i="22"/>
  <c r="F222" i="22"/>
  <c r="F221" i="22"/>
  <c r="F220" i="22"/>
  <c r="F219" i="22"/>
  <c r="F218" i="22"/>
  <c r="F217" i="22"/>
  <c r="F216" i="22"/>
  <c r="F215" i="22"/>
  <c r="F214" i="22"/>
  <c r="F213" i="22"/>
  <c r="F212" i="22"/>
  <c r="F211" i="22"/>
  <c r="F210" i="22"/>
  <c r="F209" i="22"/>
  <c r="F208" i="22"/>
  <c r="F207" i="22"/>
  <c r="F206" i="22"/>
  <c r="F205" i="22"/>
  <c r="F225" i="22"/>
  <c r="F98" i="22" l="1"/>
  <c r="F97" i="22"/>
  <c r="F58" i="22"/>
  <c r="F57" i="22"/>
  <c r="F18" i="22"/>
  <c r="F17" i="22"/>
  <c r="F48" i="22" l="1"/>
  <c r="F47" i="22"/>
  <c r="F46" i="22"/>
  <c r="F45" i="22"/>
  <c r="F44" i="22"/>
  <c r="F43" i="22"/>
  <c r="F42" i="22"/>
  <c r="F41" i="22"/>
  <c r="F40" i="22"/>
  <c r="F39" i="22"/>
  <c r="F38" i="22"/>
  <c r="F37" i="22"/>
  <c r="F36" i="22"/>
  <c r="F35" i="22"/>
  <c r="F351" i="22" l="1"/>
  <c r="F352" i="22"/>
  <c r="F353" i="22"/>
  <c r="F354" i="22"/>
  <c r="F355" i="22"/>
  <c r="F356" i="22"/>
  <c r="F357" i="22"/>
  <c r="F358" i="22"/>
  <c r="F359" i="22"/>
  <c r="F360" i="22"/>
  <c r="F361" i="22"/>
  <c r="F362" i="22"/>
  <c r="F363" i="22"/>
  <c r="F364" i="22"/>
  <c r="F365" i="22"/>
  <c r="F366" i="22"/>
  <c r="F367" i="22"/>
  <c r="F368" i="22"/>
  <c r="F369" i="22"/>
  <c r="F370" i="22"/>
  <c r="F371" i="22"/>
  <c r="F372" i="22"/>
  <c r="F373" i="22"/>
  <c r="F374" i="22"/>
  <c r="F375" i="22"/>
  <c r="F376" i="22"/>
  <c r="F377" i="22"/>
  <c r="F378" i="22"/>
  <c r="F387" i="22"/>
  <c r="F388" i="22"/>
  <c r="F389" i="22"/>
  <c r="F390" i="22"/>
  <c r="F391" i="22"/>
  <c r="F392" i="22"/>
  <c r="F393" i="22"/>
  <c r="F394" i="22"/>
  <c r="F395" i="22"/>
  <c r="F396" i="22"/>
  <c r="F397" i="22"/>
  <c r="F398" i="22"/>
  <c r="F399" i="22"/>
  <c r="F400" i="22"/>
  <c r="F401" i="22"/>
  <c r="F402" i="22"/>
  <c r="F403" i="22"/>
  <c r="F404" i="22"/>
  <c r="F405" i="22"/>
  <c r="F406" i="22"/>
  <c r="F407" i="22"/>
  <c r="F408" i="22"/>
  <c r="F409" i="22"/>
  <c r="F410" i="22"/>
  <c r="F411" i="22"/>
  <c r="F412" i="22"/>
  <c r="F413" i="22"/>
  <c r="F414" i="22"/>
  <c r="F415" i="22"/>
  <c r="F416" i="22"/>
  <c r="F417" i="22"/>
  <c r="F418" i="22"/>
  <c r="F350" i="22"/>
  <c r="F349" i="22"/>
  <c r="F347" i="22"/>
  <c r="F348" i="22"/>
  <c r="F341" i="22"/>
  <c r="F342" i="22"/>
  <c r="F343" i="22"/>
  <c r="F344" i="22"/>
  <c r="F345" i="22"/>
  <c r="F346" i="22"/>
  <c r="F337" i="22"/>
  <c r="F338" i="22"/>
  <c r="F339" i="22"/>
  <c r="F340" i="22"/>
  <c r="F335" i="22"/>
  <c r="F304" i="22"/>
  <c r="F336" i="22"/>
  <c r="F284" i="22"/>
  <c r="F285" i="22"/>
  <c r="F283" i="22"/>
  <c r="F282" i="22"/>
  <c r="F159" i="22"/>
  <c r="F158" i="22"/>
  <c r="F145" i="22"/>
  <c r="F144" i="22"/>
  <c r="F96" i="22"/>
  <c r="F95" i="22"/>
  <c r="F33" i="22"/>
  <c r="F423" i="22" l="1"/>
  <c r="J101" i="12"/>
  <c r="E102" i="12"/>
  <c r="D26" i="11"/>
  <c r="E507" i="22"/>
  <c r="F453" i="22"/>
  <c r="F454" i="22"/>
  <c r="F455" i="22"/>
  <c r="F456" i="22"/>
  <c r="F280" i="22"/>
  <c r="F281" i="22"/>
  <c r="F125" i="22"/>
  <c r="F126" i="22"/>
  <c r="F93" i="22"/>
  <c r="F94" i="22"/>
  <c r="F11" i="22"/>
  <c r="F12" i="22"/>
  <c r="F13" i="22"/>
  <c r="F14" i="22"/>
  <c r="F15" i="22"/>
  <c r="F16" i="22"/>
  <c r="F494" i="22" l="1"/>
  <c r="F493" i="22"/>
  <c r="F492" i="22"/>
  <c r="F491" i="22"/>
  <c r="F490" i="22"/>
  <c r="F489" i="22"/>
  <c r="F488" i="22"/>
  <c r="F487" i="22"/>
  <c r="F286" i="22"/>
  <c r="F287" i="22"/>
  <c r="F278" i="22"/>
  <c r="F279" i="22"/>
  <c r="F276" i="22"/>
  <c r="F277" i="22"/>
  <c r="F274" i="22"/>
  <c r="F275" i="22"/>
  <c r="F237" i="22"/>
  <c r="F238" i="22"/>
  <c r="F142" i="22"/>
  <c r="F143" i="22"/>
  <c r="F129" i="22"/>
  <c r="F130" i="22"/>
  <c r="F99" i="22"/>
  <c r="F100" i="22"/>
  <c r="F91" i="22"/>
  <c r="F92" i="22"/>
  <c r="F266" i="22" l="1"/>
  <c r="F267" i="22"/>
  <c r="F268" i="22"/>
  <c r="F269" i="22"/>
  <c r="F270" i="22"/>
  <c r="F271" i="22"/>
  <c r="F272" i="22"/>
  <c r="F273" i="22"/>
  <c r="F264" i="22"/>
  <c r="I90" i="12" l="1"/>
  <c r="I91" i="12"/>
  <c r="I92" i="12"/>
  <c r="I93" i="12"/>
  <c r="I94" i="12"/>
  <c r="I95" i="12"/>
  <c r="I96" i="12"/>
  <c r="I97" i="12"/>
  <c r="I98" i="12"/>
  <c r="I99" i="12"/>
  <c r="I100" i="12"/>
  <c r="I101" i="12"/>
  <c r="I102" i="12"/>
  <c r="I49" i="12"/>
  <c r="I50" i="12"/>
  <c r="I51" i="12"/>
  <c r="I52" i="12"/>
  <c r="I53" i="12"/>
  <c r="I54" i="12"/>
  <c r="I55" i="12"/>
  <c r="I56" i="12"/>
  <c r="I57" i="12"/>
  <c r="I58" i="12"/>
  <c r="I59" i="12"/>
  <c r="I60" i="12"/>
  <c r="I61" i="12"/>
  <c r="I62" i="12"/>
  <c r="I63" i="12"/>
  <c r="I64" i="12"/>
  <c r="I65" i="12"/>
  <c r="I66" i="12"/>
  <c r="I67" i="12"/>
  <c r="I68" i="12"/>
  <c r="I69" i="12"/>
  <c r="I70" i="12"/>
  <c r="I71" i="12"/>
  <c r="I72" i="12"/>
  <c r="I73" i="12"/>
  <c r="I74" i="12"/>
  <c r="I75" i="12"/>
  <c r="I76" i="12"/>
  <c r="I77" i="12"/>
  <c r="I78" i="12"/>
  <c r="I79" i="12"/>
  <c r="I80" i="12"/>
  <c r="I81" i="12"/>
  <c r="I8" i="12"/>
  <c r="I9" i="12"/>
  <c r="I10" i="12"/>
  <c r="I11" i="12"/>
  <c r="I12" i="12"/>
  <c r="I13" i="12"/>
  <c r="I14" i="12"/>
  <c r="I15" i="12"/>
  <c r="I16" i="12"/>
  <c r="I17" i="12"/>
  <c r="I18" i="12"/>
  <c r="I19" i="12"/>
  <c r="I20" i="12"/>
  <c r="I21" i="12"/>
  <c r="I22" i="12"/>
  <c r="I23" i="12"/>
  <c r="I24" i="12"/>
  <c r="I25" i="12"/>
  <c r="I26" i="12"/>
  <c r="I27" i="12"/>
  <c r="I28" i="12"/>
  <c r="I29" i="12"/>
  <c r="I30" i="12"/>
  <c r="I31" i="12"/>
  <c r="I32" i="12"/>
  <c r="I33" i="12"/>
  <c r="I34" i="12"/>
  <c r="I35" i="12"/>
  <c r="I36" i="12"/>
  <c r="I37" i="12"/>
  <c r="I38" i="12"/>
  <c r="I39" i="12"/>
  <c r="I40" i="12"/>
  <c r="I48" i="12"/>
  <c r="J48" i="12"/>
  <c r="K48" i="12"/>
  <c r="F5" i="22"/>
  <c r="F6" i="22"/>
  <c r="F7" i="22"/>
  <c r="F8" i="22"/>
  <c r="F9" i="22"/>
  <c r="F10" i="22"/>
  <c r="F19" i="22"/>
  <c r="F20" i="22"/>
  <c r="F21" i="22"/>
  <c r="F22" i="22"/>
  <c r="F23" i="22"/>
  <c r="F24" i="22"/>
  <c r="F25" i="22"/>
  <c r="F26" i="22"/>
  <c r="F27" i="22"/>
  <c r="F28" i="22"/>
  <c r="F29" i="22"/>
  <c r="F30" i="22"/>
  <c r="F31" i="22"/>
  <c r="F49" i="22"/>
  <c r="F50" i="22"/>
  <c r="F51" i="22"/>
  <c r="F52" i="22"/>
  <c r="F53" i="22"/>
  <c r="F54" i="22"/>
  <c r="F55" i="22"/>
  <c r="F56" i="22"/>
  <c r="F59" i="22"/>
  <c r="F60" i="22"/>
  <c r="F65" i="22"/>
  <c r="F66" i="22"/>
  <c r="F67" i="22"/>
  <c r="F68" i="22"/>
  <c r="F69" i="22"/>
  <c r="F70" i="22"/>
  <c r="F71" i="22"/>
  <c r="F72" i="22"/>
  <c r="F73" i="22"/>
  <c r="F74" i="22"/>
  <c r="F75" i="22"/>
  <c r="F76" i="22"/>
  <c r="F77" i="22"/>
  <c r="F78" i="22"/>
  <c r="F79" i="22"/>
  <c r="F80" i="22"/>
  <c r="F81" i="22"/>
  <c r="F82" i="22"/>
  <c r="F83" i="22"/>
  <c r="F84" i="22"/>
  <c r="F85" i="22"/>
  <c r="F86" i="22"/>
  <c r="F87" i="22"/>
  <c r="F88" i="22"/>
  <c r="F89" i="22"/>
  <c r="F90" i="22"/>
  <c r="F101" i="22"/>
  <c r="F102" i="22"/>
  <c r="F103" i="22"/>
  <c r="F104" i="22"/>
  <c r="F105" i="22"/>
  <c r="F106" i="22"/>
  <c r="F107" i="22"/>
  <c r="F108" i="22"/>
  <c r="F109" i="22"/>
  <c r="F110" i="22"/>
  <c r="F111" i="22"/>
  <c r="F112" i="22"/>
  <c r="F113" i="22"/>
  <c r="F114" i="22"/>
  <c r="F115" i="22"/>
  <c r="F116" i="22"/>
  <c r="F117" i="22"/>
  <c r="F118" i="22"/>
  <c r="F119" i="22"/>
  <c r="F120" i="22"/>
  <c r="F121" i="22"/>
  <c r="F122" i="22"/>
  <c r="F123" i="22"/>
  <c r="F124" i="22"/>
  <c r="F127" i="22"/>
  <c r="F128" i="22"/>
  <c r="F136" i="22"/>
  <c r="F137" i="22"/>
  <c r="F138" i="22"/>
  <c r="F139" i="22"/>
  <c r="F140" i="22"/>
  <c r="F141" i="22"/>
  <c r="F146" i="22"/>
  <c r="F147" i="22"/>
  <c r="F148" i="22"/>
  <c r="F149" i="22"/>
  <c r="F150" i="22"/>
  <c r="F151" i="22"/>
  <c r="F152" i="22"/>
  <c r="F153" i="22"/>
  <c r="F154" i="22"/>
  <c r="F155" i="22"/>
  <c r="F156" i="22"/>
  <c r="F157" i="22"/>
  <c r="F160" i="22"/>
  <c r="F161" i="22"/>
  <c r="F162" i="22"/>
  <c r="F163" i="22"/>
  <c r="F164" i="22"/>
  <c r="F165" i="22"/>
  <c r="F166" i="22"/>
  <c r="F167" i="22"/>
  <c r="F168" i="22"/>
  <c r="F169" i="22"/>
  <c r="F170" i="22"/>
  <c r="F171" i="22"/>
  <c r="F172" i="22"/>
  <c r="F173" i="22"/>
  <c r="F174" i="22"/>
  <c r="F175" i="22"/>
  <c r="F176" i="22"/>
  <c r="F177" i="22"/>
  <c r="F178" i="22"/>
  <c r="F179" i="22"/>
  <c r="F180" i="22"/>
  <c r="F181" i="22"/>
  <c r="F182" i="22"/>
  <c r="F183" i="22"/>
  <c r="F184" i="22"/>
  <c r="F185" i="22"/>
  <c r="F186" i="22"/>
  <c r="F187" i="22"/>
  <c r="F188" i="22"/>
  <c r="F189" i="22"/>
  <c r="F190" i="22"/>
  <c r="F191" i="22"/>
  <c r="F192" i="22"/>
  <c r="F193" i="22"/>
  <c r="F194" i="22"/>
  <c r="F195" i="22"/>
  <c r="F196" i="22"/>
  <c r="F198" i="22"/>
  <c r="F199" i="22"/>
  <c r="F227" i="22"/>
  <c r="F228" i="22"/>
  <c r="F229" i="22"/>
  <c r="F230" i="22"/>
  <c r="F231" i="22"/>
  <c r="F232" i="22"/>
  <c r="F233" i="22"/>
  <c r="F234" i="22"/>
  <c r="F235" i="22"/>
  <c r="F236" i="22"/>
  <c r="F239" i="22"/>
  <c r="F240" i="22"/>
  <c r="F241" i="22"/>
  <c r="F242" i="22"/>
  <c r="F243" i="22"/>
  <c r="F244" i="22"/>
  <c r="F245" i="22"/>
  <c r="F246" i="22"/>
  <c r="F247" i="22"/>
  <c r="F248" i="22"/>
  <c r="F249" i="22"/>
  <c r="F250" i="22"/>
  <c r="F251" i="22"/>
  <c r="F252" i="22"/>
  <c r="F265" i="22"/>
  <c r="F288" i="22"/>
  <c r="F289" i="22"/>
  <c r="F290" i="22"/>
  <c r="F291" i="22"/>
  <c r="F292" i="22"/>
  <c r="F293" i="22"/>
  <c r="F302" i="22"/>
  <c r="F303" i="22"/>
  <c r="F306" i="22"/>
  <c r="F307" i="22"/>
  <c r="F308" i="22"/>
  <c r="F309" i="22"/>
  <c r="F310" i="22"/>
  <c r="F311" i="22"/>
  <c r="F312" i="22"/>
  <c r="F313" i="22"/>
  <c r="F314" i="22"/>
  <c r="F315" i="22"/>
  <c r="F424" i="22"/>
  <c r="F425" i="22"/>
  <c r="F426" i="22"/>
  <c r="F427" i="22"/>
  <c r="F428" i="22"/>
  <c r="F429" i="22"/>
  <c r="F430" i="22"/>
  <c r="F431" i="22"/>
  <c r="F432" i="22"/>
  <c r="F433" i="22"/>
  <c r="F434" i="22"/>
  <c r="F435" i="22"/>
  <c r="F436" i="22"/>
  <c r="F437" i="22"/>
  <c r="F438" i="22"/>
  <c r="F439" i="22"/>
  <c r="F440" i="22"/>
  <c r="F441" i="22"/>
  <c r="F442" i="22"/>
  <c r="F443" i="22"/>
  <c r="F444" i="22"/>
  <c r="F445" i="22"/>
  <c r="F446" i="22"/>
  <c r="F447" i="22"/>
  <c r="F448" i="22"/>
  <c r="F449" i="22"/>
  <c r="F450" i="22"/>
  <c r="F451" i="22"/>
  <c r="F452" i="22"/>
  <c r="F461" i="22"/>
  <c r="F462" i="22"/>
  <c r="F467" i="22"/>
  <c r="F468" i="22"/>
  <c r="F469" i="22"/>
  <c r="F470" i="22"/>
  <c r="F471" i="22"/>
  <c r="F472" i="22"/>
  <c r="F473" i="22"/>
  <c r="F474" i="22"/>
  <c r="F475" i="22"/>
  <c r="F476" i="22"/>
  <c r="F477" i="22"/>
  <c r="F478" i="22"/>
  <c r="F479" i="22"/>
  <c r="F480" i="22"/>
  <c r="F481" i="22"/>
  <c r="F482" i="22"/>
  <c r="F483" i="22"/>
  <c r="F484" i="22"/>
  <c r="F485" i="22"/>
  <c r="F486" i="22"/>
  <c r="F495" i="22"/>
  <c r="F496" i="22"/>
  <c r="F497" i="22"/>
  <c r="F498" i="22"/>
  <c r="F499" i="22"/>
  <c r="F500" i="22"/>
  <c r="C507" i="22"/>
  <c r="F507" i="22" l="1"/>
  <c r="H103" i="12"/>
  <c r="G103" i="12"/>
  <c r="F103" i="12"/>
  <c r="D103" i="12"/>
  <c r="C103" i="12"/>
  <c r="B103" i="12"/>
  <c r="K101" i="12"/>
  <c r="E101" i="12"/>
  <c r="K100" i="12"/>
  <c r="J100" i="12"/>
  <c r="E100" i="12"/>
  <c r="K99" i="12"/>
  <c r="J99" i="12"/>
  <c r="E99" i="12"/>
  <c r="K98" i="12"/>
  <c r="J98" i="12"/>
  <c r="E98" i="12"/>
  <c r="K97" i="12"/>
  <c r="J97" i="12"/>
  <c r="E97" i="12"/>
  <c r="K96" i="12"/>
  <c r="J96" i="12"/>
  <c r="E96" i="12"/>
  <c r="K95" i="12"/>
  <c r="J95" i="12"/>
  <c r="E95" i="12"/>
  <c r="K94" i="12"/>
  <c r="J94" i="12"/>
  <c r="E94" i="12"/>
  <c r="K93" i="12"/>
  <c r="J93" i="12"/>
  <c r="E93" i="12"/>
  <c r="K92" i="12"/>
  <c r="J92" i="12"/>
  <c r="E92" i="12"/>
  <c r="K91" i="12"/>
  <c r="J91" i="12"/>
  <c r="E91" i="12"/>
  <c r="K90" i="12"/>
  <c r="J90" i="12"/>
  <c r="E90" i="12"/>
  <c r="K89" i="12"/>
  <c r="J89" i="12"/>
  <c r="I89" i="12"/>
  <c r="E89" i="12"/>
  <c r="K81" i="12"/>
  <c r="J81" i="12"/>
  <c r="E81" i="12"/>
  <c r="M81" i="12" s="1"/>
  <c r="K80" i="12"/>
  <c r="J80" i="12"/>
  <c r="E80" i="12"/>
  <c r="M80" i="12" s="1"/>
  <c r="K79" i="12"/>
  <c r="J79" i="12"/>
  <c r="E79" i="12"/>
  <c r="M79" i="12" s="1"/>
  <c r="K78" i="12"/>
  <c r="J78" i="12"/>
  <c r="E78" i="12"/>
  <c r="M78" i="12" s="1"/>
  <c r="K77" i="12"/>
  <c r="J77" i="12"/>
  <c r="E77" i="12"/>
  <c r="M77" i="12" s="1"/>
  <c r="K76" i="12"/>
  <c r="J76" i="12"/>
  <c r="E76" i="12"/>
  <c r="M76" i="12" s="1"/>
  <c r="K75" i="12"/>
  <c r="J75" i="12"/>
  <c r="E75" i="12"/>
  <c r="M75" i="12" s="1"/>
  <c r="K74" i="12"/>
  <c r="J74" i="12"/>
  <c r="E74" i="12"/>
  <c r="M74" i="12" s="1"/>
  <c r="K73" i="12"/>
  <c r="J73" i="12"/>
  <c r="E73" i="12"/>
  <c r="M73" i="12" s="1"/>
  <c r="K72" i="12"/>
  <c r="J72" i="12"/>
  <c r="E72" i="12"/>
  <c r="M72" i="12" s="1"/>
  <c r="K71" i="12"/>
  <c r="J71" i="12"/>
  <c r="E71" i="12"/>
  <c r="M71" i="12" s="1"/>
  <c r="K70" i="12"/>
  <c r="J70" i="12"/>
  <c r="E70" i="12"/>
  <c r="M70" i="12" s="1"/>
  <c r="K69" i="12"/>
  <c r="J69" i="12"/>
  <c r="E69" i="12"/>
  <c r="M69" i="12" s="1"/>
  <c r="K68" i="12"/>
  <c r="J68" i="12"/>
  <c r="E68" i="12"/>
  <c r="M68" i="12" s="1"/>
  <c r="K67" i="12"/>
  <c r="J67" i="12"/>
  <c r="E67" i="12"/>
  <c r="M67" i="12" s="1"/>
  <c r="K66" i="12"/>
  <c r="J66" i="12"/>
  <c r="E66" i="12"/>
  <c r="M66" i="12" s="1"/>
  <c r="K65" i="12"/>
  <c r="J65" i="12"/>
  <c r="E65" i="12"/>
  <c r="M65" i="12" s="1"/>
  <c r="K64" i="12"/>
  <c r="J64" i="12"/>
  <c r="E64" i="12"/>
  <c r="M64" i="12" s="1"/>
  <c r="K63" i="12"/>
  <c r="J63" i="12"/>
  <c r="E63" i="12"/>
  <c r="M63" i="12" s="1"/>
  <c r="K62" i="12"/>
  <c r="J62" i="12"/>
  <c r="E62" i="12"/>
  <c r="M62" i="12" s="1"/>
  <c r="K61" i="12"/>
  <c r="J61" i="12"/>
  <c r="E61" i="12"/>
  <c r="M61" i="12" s="1"/>
  <c r="K60" i="12"/>
  <c r="J60" i="12"/>
  <c r="E60" i="12"/>
  <c r="M60" i="12" s="1"/>
  <c r="K59" i="12"/>
  <c r="J59" i="12"/>
  <c r="E59" i="12"/>
  <c r="M59" i="12" s="1"/>
  <c r="K58" i="12"/>
  <c r="J58" i="12"/>
  <c r="E58" i="12"/>
  <c r="M58" i="12" s="1"/>
  <c r="K57" i="12"/>
  <c r="J57" i="12"/>
  <c r="E57" i="12"/>
  <c r="M57" i="12" s="1"/>
  <c r="K56" i="12"/>
  <c r="J56" i="12"/>
  <c r="E56" i="12"/>
  <c r="M56" i="12" s="1"/>
  <c r="K55" i="12"/>
  <c r="J55" i="12"/>
  <c r="E55" i="12"/>
  <c r="M55" i="12" s="1"/>
  <c r="K54" i="12"/>
  <c r="J54" i="12"/>
  <c r="E54" i="12"/>
  <c r="M54" i="12" s="1"/>
  <c r="K53" i="12"/>
  <c r="J53" i="12"/>
  <c r="E53" i="12"/>
  <c r="M53" i="12" s="1"/>
  <c r="K52" i="12"/>
  <c r="J52" i="12"/>
  <c r="E52" i="12"/>
  <c r="M52" i="12" s="1"/>
  <c r="K51" i="12"/>
  <c r="J51" i="12"/>
  <c r="E51" i="12"/>
  <c r="M51" i="12" s="1"/>
  <c r="K50" i="12"/>
  <c r="J50" i="12"/>
  <c r="E50" i="12"/>
  <c r="M50" i="12" s="1"/>
  <c r="K49" i="12"/>
  <c r="J49" i="12"/>
  <c r="E49" i="12"/>
  <c r="M49" i="12" s="1"/>
  <c r="E48" i="12"/>
  <c r="M48" i="12" s="1"/>
  <c r="L40" i="12"/>
  <c r="K40" i="12"/>
  <c r="J40" i="12"/>
  <c r="E40" i="12"/>
  <c r="M40" i="12" s="1"/>
  <c r="K39" i="12"/>
  <c r="J39" i="12"/>
  <c r="E39" i="12"/>
  <c r="K38" i="12"/>
  <c r="J38" i="12"/>
  <c r="E38" i="12"/>
  <c r="K37" i="12"/>
  <c r="J37" i="12"/>
  <c r="E37" i="12"/>
  <c r="K36" i="12"/>
  <c r="J36" i="12"/>
  <c r="E36" i="12"/>
  <c r="K35" i="12"/>
  <c r="J35" i="12"/>
  <c r="E35" i="12"/>
  <c r="K34" i="12"/>
  <c r="J34" i="12"/>
  <c r="E34" i="12"/>
  <c r="K33" i="12"/>
  <c r="J33" i="12"/>
  <c r="E33" i="12"/>
  <c r="K32" i="12"/>
  <c r="J32" i="12"/>
  <c r="E32" i="12"/>
  <c r="K31" i="12"/>
  <c r="J31" i="12"/>
  <c r="E31" i="12"/>
  <c r="K30" i="12"/>
  <c r="J30" i="12"/>
  <c r="E30" i="12"/>
  <c r="K29" i="12"/>
  <c r="J29" i="12"/>
  <c r="E29" i="12"/>
  <c r="K28" i="12"/>
  <c r="J28" i="12"/>
  <c r="E28" i="12"/>
  <c r="K27" i="12"/>
  <c r="J27" i="12"/>
  <c r="E27" i="12"/>
  <c r="K26" i="12"/>
  <c r="J26" i="12"/>
  <c r="E26" i="12"/>
  <c r="K25" i="12"/>
  <c r="J25" i="12"/>
  <c r="E25" i="12"/>
  <c r="K24" i="12"/>
  <c r="J24" i="12"/>
  <c r="E24" i="12"/>
  <c r="K23" i="12"/>
  <c r="J23" i="12"/>
  <c r="E23" i="12"/>
  <c r="K22" i="12"/>
  <c r="J22" i="12"/>
  <c r="E22" i="12"/>
  <c r="K21" i="12"/>
  <c r="J21" i="12"/>
  <c r="E21" i="12"/>
  <c r="K20" i="12"/>
  <c r="J20" i="12"/>
  <c r="E20" i="12"/>
  <c r="K19" i="12"/>
  <c r="J19" i="12"/>
  <c r="E19" i="12"/>
  <c r="K18" i="12"/>
  <c r="J18" i="12"/>
  <c r="E18" i="12"/>
  <c r="K17" i="12"/>
  <c r="J17" i="12"/>
  <c r="E17" i="12"/>
  <c r="K16" i="12"/>
  <c r="J16" i="12"/>
  <c r="E16" i="12"/>
  <c r="K15" i="12"/>
  <c r="J15" i="12"/>
  <c r="E15" i="12"/>
  <c r="K14" i="12"/>
  <c r="J14" i="12"/>
  <c r="E14" i="12"/>
  <c r="K13" i="12"/>
  <c r="J13" i="12"/>
  <c r="E13" i="12"/>
  <c r="K12" i="12"/>
  <c r="J12" i="12"/>
  <c r="E12" i="12"/>
  <c r="K11" i="12"/>
  <c r="J11" i="12"/>
  <c r="E11" i="12"/>
  <c r="K10" i="12"/>
  <c r="J10" i="12"/>
  <c r="E10" i="12"/>
  <c r="K9" i="12"/>
  <c r="J9" i="12"/>
  <c r="E9" i="12"/>
  <c r="K8" i="12"/>
  <c r="J8" i="12"/>
  <c r="E8" i="12"/>
  <c r="K7" i="12"/>
  <c r="J7" i="12"/>
  <c r="I7" i="12"/>
  <c r="E7" i="12"/>
  <c r="C26" i="11"/>
  <c r="E25" i="11"/>
  <c r="E24" i="11"/>
  <c r="E23" i="11"/>
  <c r="E22" i="11"/>
  <c r="E21" i="11"/>
  <c r="E20" i="11"/>
  <c r="E19" i="11"/>
  <c r="E18" i="11"/>
  <c r="E17" i="11"/>
  <c r="E16" i="11"/>
  <c r="E15" i="11"/>
  <c r="E14" i="11"/>
  <c r="E13" i="11"/>
  <c r="E12" i="11"/>
  <c r="E11" i="11"/>
  <c r="E10" i="11"/>
  <c r="E9" i="11"/>
  <c r="E8" i="11"/>
  <c r="E7" i="11"/>
  <c r="E6" i="11"/>
  <c r="K103" i="12" l="1"/>
  <c r="J103" i="12"/>
  <c r="L103" i="12"/>
  <c r="M8" i="12"/>
  <c r="M9" i="12"/>
  <c r="M10" i="12"/>
  <c r="M11" i="12"/>
  <c r="M12" i="12"/>
  <c r="I103" i="12"/>
  <c r="M89" i="12"/>
  <c r="M90" i="12"/>
  <c r="M91" i="12"/>
  <c r="M92" i="12"/>
  <c r="M93" i="12"/>
  <c r="M94" i="12"/>
  <c r="M95" i="12"/>
  <c r="M96" i="12"/>
  <c r="M97" i="12"/>
  <c r="M98" i="12"/>
  <c r="M99" i="12"/>
  <c r="M100" i="12"/>
  <c r="M101"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7" i="12"/>
  <c r="E103" i="12"/>
  <c r="M103" i="12" l="1"/>
</calcChain>
</file>

<file path=xl/sharedStrings.xml><?xml version="1.0" encoding="utf-8"?>
<sst xmlns="http://schemas.openxmlformats.org/spreadsheetml/2006/main" count="765" uniqueCount="643">
  <si>
    <t xml:space="preserve">ASGARİ ÜCRETİN NET HESABI (TL/AY ) </t>
  </si>
  <si>
    <t xml:space="preserve">Asgari Ücret </t>
  </si>
  <si>
    <t xml:space="preserve">Kesintiler Toplamı </t>
  </si>
  <si>
    <t>İŞVERENE MALİYETİ (TL/AY)</t>
  </si>
  <si>
    <t>(Hür Belediye ve Genel Hizmetler İşçileri Sendikası)</t>
  </si>
  <si>
    <t>(İmece Ev İşçileri Sendikası)</t>
  </si>
  <si>
    <t>KONUT-İŞ</t>
  </si>
  <si>
    <t>(Türkiye Genel Hizmetler İşçileri Sendikası)</t>
  </si>
  <si>
    <t>GENEL-İŞ</t>
  </si>
  <si>
    <r>
      <t>(</t>
    </r>
    <r>
      <rPr>
        <sz val="10"/>
        <rFont val="Arial"/>
        <family val="2"/>
        <charset val="162"/>
      </rPr>
      <t>Tüm Belediye ve Genel Hizmet İşçileri Sendikası</t>
    </r>
    <r>
      <rPr>
        <sz val="10"/>
        <color indexed="8"/>
        <rFont val="Arial"/>
        <family val="2"/>
        <charset val="162"/>
      </rPr>
      <t>)</t>
    </r>
  </si>
  <si>
    <t>HİZMET-İŞ</t>
  </si>
  <si>
    <t>(Türkiye Belediyeler ve Genel Hizmetler İşçileri Sendikası)</t>
  </si>
  <si>
    <t>BELEDİYE-İŞ</t>
  </si>
  <si>
    <t>(Özel Güvenlik İşçileri Sendikası)</t>
  </si>
  <si>
    <t>GÜVENLİK-SEN</t>
  </si>
  <si>
    <t>GÜVENLİK-İŞ</t>
  </si>
  <si>
    <t>ÖZ-İŞ</t>
  </si>
  <si>
    <t>TÜRK HARB-İŞ</t>
  </si>
  <si>
    <t>(Devrimci Turizm İşçileri Sendikası)</t>
  </si>
  <si>
    <t>DEV TURİZM-İŞ</t>
  </si>
  <si>
    <t>(Turizm Otel Spor Emekçileri Sendikası)</t>
  </si>
  <si>
    <t>TÜM EMEK-SEN</t>
  </si>
  <si>
    <t>TURKON-İŞ</t>
  </si>
  <si>
    <t>OLEYİS</t>
  </si>
  <si>
    <t>TOLEYİS</t>
  </si>
  <si>
    <t>(Tüm Sağlık Hizmetleri İşçileri Sendikası)</t>
  </si>
  <si>
    <t>SIHHAT-İŞ</t>
  </si>
  <si>
    <t>(Devrimci Sağlık İşçileri Sendikası)</t>
  </si>
  <si>
    <t>DEV SAĞLIK-İŞ</t>
  </si>
  <si>
    <t>DGD-SEN</t>
  </si>
  <si>
    <t>LİMTER-İŞ</t>
  </si>
  <si>
    <t>(Türkiye Denizciler Sendikası)</t>
  </si>
  <si>
    <t>TÜRK DENİZ-İŞ</t>
  </si>
  <si>
    <t>(Türkiye Liman, Dok ve Gemi Sanayii İşçileri Sendikası)</t>
  </si>
  <si>
    <t>LİMAN-İŞ</t>
  </si>
  <si>
    <t>%</t>
  </si>
  <si>
    <t>(Öz Hava, Kara ve Demiryolu Taşıma İş Sendikası)</t>
  </si>
  <si>
    <t>(Taşımacılık ve Kargo Sanayii İşçileri Sendikası)</t>
  </si>
  <si>
    <t>KARSAN-İŞ</t>
  </si>
  <si>
    <t>NAKLİYAT-İŞ</t>
  </si>
  <si>
    <t>TÜMTİS</t>
  </si>
  <si>
    <t>(Türkiye Sivil Havacılık Sendikası)</t>
  </si>
  <si>
    <t>HAVA-İŞ</t>
  </si>
  <si>
    <t>(Türkiye Demiryolu İşçileri Sendikası)</t>
  </si>
  <si>
    <t>(Enerji İşçileri Sendikası)</t>
  </si>
  <si>
    <t>(Türkiye Enerji, Su ve Gaz İşçileri Sendikası)</t>
  </si>
  <si>
    <t>TES-İŞ</t>
  </si>
  <si>
    <t>(Türkiye Yol, Yapı, İnşaat İşçileri Sendikası)</t>
  </si>
  <si>
    <t>YOL-İŞ</t>
  </si>
  <si>
    <t>(Metal Çelik Makine Metalden Mamül Eşya Otomontaj ve Yardımcı İşçileri Sendikası)</t>
  </si>
  <si>
    <t>(Çelik Yapı İşçileri Sendikası)</t>
  </si>
  <si>
    <t>ÇESEN</t>
  </si>
  <si>
    <t>KALIP-İŞ</t>
  </si>
  <si>
    <t>(Metal Sanayii İşçileri Sendikası)</t>
  </si>
  <si>
    <t>METSAN-İŞ</t>
  </si>
  <si>
    <t>(Birleşik Metal İşçileri Sendikası)</t>
  </si>
  <si>
    <t>BİRLEŞİK METAL-İŞ</t>
  </si>
  <si>
    <t>(Toprak, Çimento, Seramik ve Cam İşçileri Sendikası)</t>
  </si>
  <si>
    <t>ÖZ TOPRAK-İŞ</t>
  </si>
  <si>
    <t>SERSAN-İŞ</t>
  </si>
  <si>
    <t>CAM KERAMİK-İŞ</t>
  </si>
  <si>
    <t>KRİSTAL-İŞ</t>
  </si>
  <si>
    <t>(Türkiye Çimento, Seramik, Toprak ve Cam Sanayii İşçileri Sendikası)</t>
  </si>
  <si>
    <t>OYUNCULAR SENDİKASI</t>
  </si>
  <si>
    <t>(Türkiye Kooperatif, Büro, Ticaret, Eğitim, Güzel Sanatlar ve Yardımcı İşçileri Sendikası)</t>
  </si>
  <si>
    <t>T. BÜRO-İŞ</t>
  </si>
  <si>
    <t>(Türkiye Sosyal Sigortalar, Eğitim, Büro, Ticaret, Kooperatif ve Güzel Sanatlar İşçileri Sendikası)</t>
  </si>
  <si>
    <t>SOSYAL-İŞ</t>
  </si>
  <si>
    <t>(Türkiye Sineme Emekçileri Sendikası)</t>
  </si>
  <si>
    <t>SİNE-SEN</t>
  </si>
  <si>
    <t>(Müzik ve Sahne Sanatçıları Sendikası)</t>
  </si>
  <si>
    <t>MÜZİK-SEN</t>
  </si>
  <si>
    <t>(Türkiye Yazarlar Sendikası)</t>
  </si>
  <si>
    <t>TYS</t>
  </si>
  <si>
    <t>(Bilgi İşlem İşçileri Sendikası)</t>
  </si>
  <si>
    <t>BİL-İŞ</t>
  </si>
  <si>
    <t>(Türkiye Ticaret, Kooperatif, Eğitim, Büro ve Güzel Sanatlar İşçileri Sendikası)</t>
  </si>
  <si>
    <t>TEZ-KOOP-İŞ</t>
  </si>
  <si>
    <t>(Türkiye Kooperatif ve Büro İşçileri Sendikası)</t>
  </si>
  <si>
    <t>KOOP-İŞ</t>
  </si>
  <si>
    <t>ÖZ FİNANS-İŞ</t>
  </si>
  <si>
    <t>(Devrimci Banka ve Sigorta İşçileri Sendikası)</t>
  </si>
  <si>
    <t>BANK-SEN</t>
  </si>
  <si>
    <t>BANK-Sİ-SEN</t>
  </si>
  <si>
    <t>BASİSEN</t>
  </si>
  <si>
    <t>BANKSİS</t>
  </si>
  <si>
    <t>(Banka ve Sigorta İşçileri Sendikası)</t>
  </si>
  <si>
    <t>BASS</t>
  </si>
  <si>
    <t>(Medya İşçileri Sendikası)</t>
  </si>
  <si>
    <t>MEDYA-İŞ</t>
  </si>
  <si>
    <t>BASIN-İŞ</t>
  </si>
  <si>
    <t>(Türkiye Gazeteciler Sendikası)</t>
  </si>
  <si>
    <t>TGS</t>
  </si>
  <si>
    <t>(Tüm Ağaç, Sunta, Mobilya ve Kağıt, Sanayii İşçileri Sendikası)</t>
  </si>
  <si>
    <t>(Türkiye Tüm Kağıt ve Selüloz Sanayii İşçileri Sendikası)</t>
  </si>
  <si>
    <t>TÜMKA-İŞ</t>
  </si>
  <si>
    <t>(Yapım, Ağaç, Prefabrik Sanayii İşçileri Sendikası)</t>
  </si>
  <si>
    <t>YAPSAN-İŞ</t>
  </si>
  <si>
    <t>ÖZ AĞAÇ-İŞ</t>
  </si>
  <si>
    <t>SELÜLOZ-İŞ</t>
  </si>
  <si>
    <t>AĞAÇ-İŞ</t>
  </si>
  <si>
    <t>(Giyim İşçileri Sendikası)</t>
  </si>
  <si>
    <t>GİYİM-SEN</t>
  </si>
  <si>
    <t>(Hür Tekstil Dokuma, İplik, Trikotaj, Deri ve Giyim İşçileri Sendikası)</t>
  </si>
  <si>
    <t>(Tekstil İşçileri Sendikası)</t>
  </si>
  <si>
    <t>TEKSTİL</t>
  </si>
  <si>
    <t>(Dokuma ve Örme İşçileri Sendikası)</t>
  </si>
  <si>
    <t>DOKU ÖR-İŞ</t>
  </si>
  <si>
    <t>TEKSİF</t>
  </si>
  <si>
    <t>ÖZ İPLİK-İŞ</t>
  </si>
  <si>
    <t>(İlaç, Kimya, Petrol ve Lastik Sanayii İşçileri Sendikası)</t>
  </si>
  <si>
    <t>İLKİM-İŞ</t>
  </si>
  <si>
    <t>(Türkiye Petrol, Kimya ve Lastik Sanayii İşçileri Sendikası)</t>
  </si>
  <si>
    <t>LASTİK-İŞ</t>
  </si>
  <si>
    <t>(Türkiye Petrol, Kimya, Lastik İşçileri Sendikası)</t>
  </si>
  <si>
    <t>PETROL-İŞ</t>
  </si>
  <si>
    <t>ÖZ MADEN-İŞ</t>
  </si>
  <si>
    <t>(Türkiye Devrimci Maden Arama ve İşletme İşçileri Sendikası)</t>
  </si>
  <si>
    <t>DEV MADEN-SEN</t>
  </si>
  <si>
    <t>GENEL MADEN-İŞ</t>
  </si>
  <si>
    <t>(Türkiye Maden İşçileri Sendikası)</t>
  </si>
  <si>
    <t>TÜRK MADEN-İŞ</t>
  </si>
  <si>
    <t>(Tüm Gıda, Su, Şeker İşçileri Sendikası)</t>
  </si>
  <si>
    <t>(Türkiye Gıda Sanayii İşçileri Sendikası)</t>
  </si>
  <si>
    <t>GIDA-İŞ</t>
  </si>
  <si>
    <t>ÖZ GIDA-İŞ</t>
  </si>
  <si>
    <t>ŞEKER-İŞ</t>
  </si>
  <si>
    <t>(Türkiye Orman, Topraksu, Tarım ve Tarım Sanayii İşçileri Sendikası)</t>
  </si>
  <si>
    <t>TARIM-İŞ</t>
  </si>
  <si>
    <t>(Türkiye Orman İşçileri Sendikası)</t>
  </si>
  <si>
    <t>T. ORMAN-İŞ</t>
  </si>
  <si>
    <r>
      <t xml:space="preserve">Avcılık, Balıkçılık, Tarım ve Ormancılık
</t>
    </r>
    <r>
      <rPr>
        <i/>
        <sz val="10"/>
        <rFont val="Arial"/>
        <family val="2"/>
        <charset val="162"/>
      </rPr>
      <t>Hunting and fisheries, agriculture and forestry</t>
    </r>
  </si>
  <si>
    <t>(Türkiye Gıda ve Şeker Sanayii İşçileri Sendikası)</t>
  </si>
  <si>
    <t>(Sahne, Perde, Ekran, Mikrofon Oyuncuları Sendikası)</t>
  </si>
  <si>
    <t>(Tüm Taşıma İşçileri Sendikası)</t>
  </si>
  <si>
    <t>ÖZ SAĞLIK-İŞ</t>
  </si>
  <si>
    <t>(Güvenlik ve Savunma İşçileri Sendikası)</t>
  </si>
  <si>
    <t>DEMİRYOL-İŞ</t>
  </si>
  <si>
    <t>(İnşaat İşçileri Sendikası)</t>
  </si>
  <si>
    <t>İNŞAAT-İŞ</t>
  </si>
  <si>
    <t>SİNEMA-TV SENDİKASI</t>
  </si>
  <si>
    <t>ÖZ İLETİŞİM-İŞ</t>
  </si>
  <si>
    <t>(Dokuma, Örme, Boyama, Trikotaj ve Giyim İşçileri Sendikası)</t>
  </si>
  <si>
    <t>(Trikotaj, Örme, Boyama, Giyecek ve İplik Sanayii İşçileri Sendikası)</t>
  </si>
  <si>
    <t>Sgk Primi % 14</t>
  </si>
  <si>
    <t>İşveren İşsizlik Sigortası Fonu % 2</t>
  </si>
  <si>
    <t xml:space="preserve">İşsizlik Sigortası Fonu % 1 </t>
  </si>
  <si>
    <t>Damga Vergisi ‰ 7,59</t>
  </si>
  <si>
    <t xml:space="preserve">Gelir Vergisi % 15 (*) </t>
  </si>
  <si>
    <t>Net Asgari Ücret (**)</t>
  </si>
  <si>
    <t>İşverene Toplam Maliyet (****)</t>
  </si>
  <si>
    <r>
      <t xml:space="preserve">İşkolu
</t>
    </r>
    <r>
      <rPr>
        <i/>
        <sz val="11"/>
        <rFont val="Arial"/>
        <family val="2"/>
        <charset val="162"/>
      </rPr>
      <t>Economic activity</t>
    </r>
  </si>
  <si>
    <r>
      <t xml:space="preserve">İşçi sayısı
</t>
    </r>
    <r>
      <rPr>
        <i/>
        <sz val="11"/>
        <rFont val="Arial"/>
        <family val="2"/>
        <charset val="162"/>
      </rPr>
      <t>Number of worker</t>
    </r>
  </si>
  <si>
    <r>
      <t xml:space="preserve">Sendikanın adı
</t>
    </r>
    <r>
      <rPr>
        <i/>
        <sz val="11"/>
        <rFont val="Arial"/>
        <family val="2"/>
        <charset val="162"/>
      </rPr>
      <t>Trade union's name</t>
    </r>
  </si>
  <si>
    <r>
      <t xml:space="preserve">Gıda Sanayii
</t>
    </r>
    <r>
      <rPr>
        <i/>
        <sz val="11"/>
        <color indexed="8"/>
        <rFont val="Arial"/>
        <family val="2"/>
        <charset val="162"/>
      </rPr>
      <t xml:space="preserve">Food industry </t>
    </r>
  </si>
  <si>
    <t>(Bağımsız Özgür Gıda Sanayi işçileri Sendikası)</t>
  </si>
  <si>
    <r>
      <t xml:space="preserve">Madencilik ve Taş Ocakları
</t>
    </r>
    <r>
      <rPr>
        <i/>
        <sz val="11"/>
        <color indexed="8"/>
        <rFont val="Arial"/>
        <family val="2"/>
        <charset val="162"/>
      </rPr>
      <t>Mining and stone quarries</t>
    </r>
  </si>
  <si>
    <r>
      <t xml:space="preserve">Petrol, Kimya, Lastik, Plastik ve İlaç
</t>
    </r>
    <r>
      <rPr>
        <i/>
        <sz val="11"/>
        <color indexed="8"/>
        <rFont val="Arial"/>
        <family val="2"/>
        <charset val="162"/>
      </rPr>
      <t>Petroleum, chemicals, rubber, plastics and medicine</t>
    </r>
  </si>
  <si>
    <r>
      <t xml:space="preserve">Dokuma, Hazır Giyim ve Deri
</t>
    </r>
    <r>
      <rPr>
        <i/>
        <sz val="11"/>
        <color indexed="8"/>
        <rFont val="Arial"/>
        <family val="2"/>
        <charset val="162"/>
      </rPr>
      <t>Textile, ready-made clothing and leather</t>
    </r>
  </si>
  <si>
    <t>DOKUMA İŞ</t>
  </si>
  <si>
    <t>DEV TEKSTİL</t>
  </si>
  <si>
    <t>(Devrimci Tekstil İşçileri Sendikası)</t>
  </si>
  <si>
    <t>TEKSTİL DERİ</t>
  </si>
  <si>
    <t>(Tekstil ve Deri İşçileri Sendikası)</t>
  </si>
  <si>
    <r>
      <t xml:space="preserve">Ağaç ve Kağıt
</t>
    </r>
    <r>
      <rPr>
        <i/>
        <sz val="11"/>
        <color indexed="8"/>
        <rFont val="Arial"/>
        <family val="2"/>
        <charset val="162"/>
      </rPr>
      <t>Wood and paper</t>
    </r>
  </si>
  <si>
    <r>
      <t xml:space="preserve">İletişim
</t>
    </r>
    <r>
      <rPr>
        <i/>
        <sz val="11"/>
        <color indexed="8"/>
        <rFont val="Arial"/>
        <family val="2"/>
        <charset val="162"/>
      </rPr>
      <t>Communication</t>
    </r>
  </si>
  <si>
    <t>TÜRKİYE HABER-İŞ</t>
  </si>
  <si>
    <r>
      <t xml:space="preserve">Basın, Yayın ve Gazetecilik
</t>
    </r>
    <r>
      <rPr>
        <i/>
        <sz val="11"/>
        <color indexed="8"/>
        <rFont val="Arial"/>
        <family val="2"/>
        <charset val="162"/>
      </rPr>
      <t>Printed and published materials and journalism</t>
    </r>
  </si>
  <si>
    <r>
      <t xml:space="preserve">Banka, Finans ve Sigorta
</t>
    </r>
    <r>
      <rPr>
        <i/>
        <sz val="11"/>
        <color indexed="8"/>
        <rFont val="Arial"/>
        <family val="2"/>
        <charset val="162"/>
      </rPr>
      <t>Banking, finance and insurance</t>
    </r>
  </si>
  <si>
    <r>
      <t xml:space="preserve">Ticaret, Büro, Eğitim ve Güzel Sanatlar
</t>
    </r>
    <r>
      <rPr>
        <i/>
        <sz val="11"/>
        <color indexed="8"/>
        <rFont val="Arial"/>
        <family val="2"/>
        <charset val="162"/>
      </rPr>
      <t>Commerce, office, education and fine arts</t>
    </r>
  </si>
  <si>
    <r>
      <t xml:space="preserve">Çimento, Toprak ve Cam
</t>
    </r>
    <r>
      <rPr>
        <i/>
        <sz val="11"/>
        <color indexed="8"/>
        <rFont val="Arial"/>
        <family val="2"/>
        <charset val="162"/>
      </rPr>
      <t>Cement, clay and glass</t>
    </r>
  </si>
  <si>
    <t>(Cam, Çimento, Seramik ve Toprak Sanayii İşçileri Sen.)</t>
  </si>
  <si>
    <r>
      <t xml:space="preserve">Metal
</t>
    </r>
    <r>
      <rPr>
        <i/>
        <sz val="11"/>
        <color indexed="8"/>
        <rFont val="Arial"/>
        <family val="2"/>
        <charset val="162"/>
      </rPr>
      <t>Metal</t>
    </r>
  </si>
  <si>
    <r>
      <t xml:space="preserve">İnşaat
</t>
    </r>
    <r>
      <rPr>
        <i/>
        <sz val="11"/>
        <color indexed="8"/>
        <rFont val="Arial"/>
        <family val="2"/>
        <charset val="162"/>
      </rPr>
      <t>Construction</t>
    </r>
  </si>
  <si>
    <r>
      <t xml:space="preserve">Enerji
</t>
    </r>
    <r>
      <rPr>
        <i/>
        <sz val="11"/>
        <color indexed="8"/>
        <rFont val="Arial"/>
        <family val="2"/>
        <charset val="162"/>
      </rPr>
      <t>Energy</t>
    </r>
  </si>
  <si>
    <r>
      <t xml:space="preserve">Taşımacılık
</t>
    </r>
    <r>
      <rPr>
        <i/>
        <sz val="11"/>
        <color indexed="8"/>
        <rFont val="Arial"/>
        <family val="2"/>
        <charset val="162"/>
      </rPr>
      <t>Transport</t>
    </r>
  </si>
  <si>
    <r>
      <t xml:space="preserve">Gemi Yapımı ve Deniz Taşımacılığı, Ardiye ve Antrepoculuk
</t>
    </r>
    <r>
      <rPr>
        <i/>
        <sz val="11"/>
        <color indexed="8"/>
        <rFont val="Arial"/>
        <family val="2"/>
        <charset val="162"/>
      </rPr>
      <t xml:space="preserve">Shipbuilding and maritime transportation,  warehouse and storage </t>
    </r>
  </si>
  <si>
    <r>
      <t xml:space="preserve">Sağlık ve Sosyal Hizmetler
</t>
    </r>
    <r>
      <rPr>
        <i/>
        <sz val="11"/>
        <color indexed="8"/>
        <rFont val="Arial"/>
        <family val="2"/>
        <charset val="162"/>
      </rPr>
      <t>Health and social services</t>
    </r>
  </si>
  <si>
    <t>TİG-SEN</t>
  </si>
  <si>
    <t>(Taşeron İşçileri Genel Sendikası)</t>
  </si>
  <si>
    <r>
      <t xml:space="preserve">Konaklama ve Eğlence İşleri
</t>
    </r>
    <r>
      <rPr>
        <i/>
        <sz val="11"/>
        <color indexed="8"/>
        <rFont val="Arial"/>
        <family val="2"/>
        <charset val="162"/>
      </rPr>
      <t>Accommodation and entertainment</t>
    </r>
  </si>
  <si>
    <r>
      <t xml:space="preserve">Savunma ve Güvenlik
</t>
    </r>
    <r>
      <rPr>
        <i/>
        <sz val="11"/>
        <color indexed="8"/>
        <rFont val="Arial"/>
        <family val="2"/>
        <charset val="162"/>
      </rPr>
      <t xml:space="preserve">Defence and security </t>
    </r>
  </si>
  <si>
    <t>GÜVEN-İŞ</t>
  </si>
  <si>
    <r>
      <t xml:space="preserve">Genel İşler
</t>
    </r>
    <r>
      <rPr>
        <i/>
        <sz val="11"/>
        <color indexed="8"/>
        <rFont val="Arial"/>
        <family val="2"/>
        <charset val="162"/>
      </rPr>
      <t>General affairs</t>
    </r>
  </si>
  <si>
    <t>KONUT-SEN</t>
  </si>
  <si>
    <t>(Konut Görevlileri Sendikası)</t>
  </si>
  <si>
    <t>YEREL-İŞ</t>
  </si>
  <si>
    <t>(Belediyeler ve Yerel Hizmet İşçileri Sendikası)</t>
  </si>
  <si>
    <r>
      <t xml:space="preserve">Toplam / </t>
    </r>
    <r>
      <rPr>
        <i/>
        <sz val="12"/>
        <rFont val="Arial"/>
        <family val="2"/>
        <charset val="162"/>
      </rPr>
      <t>Total</t>
    </r>
  </si>
  <si>
    <t>AVUKATLAR SENDİKASI</t>
  </si>
  <si>
    <t>(Avukatlar Sendikası)</t>
  </si>
  <si>
    <t>TOMİS</t>
  </si>
  <si>
    <t>(Tüm Otomotiv ve Metal İşçileri Sendikası)</t>
  </si>
  <si>
    <t>ÖZ İNŞAAT İŞ</t>
  </si>
  <si>
    <t>(Öz İnşaat İşçileri Sendikası)</t>
  </si>
  <si>
    <t>(Turizm Çalışanları Sendikası)</t>
  </si>
  <si>
    <t>ÖZ GÜVEN-SEN</t>
  </si>
  <si>
    <t>(Özel Güvenlik ve Koruma İşçileri Sendikası)</t>
  </si>
  <si>
    <t>THİS</t>
  </si>
  <si>
    <t>(Tüm Hizmet İşçileri Sendikası)</t>
  </si>
  <si>
    <r>
      <t xml:space="preserve">İşkolu no
</t>
    </r>
    <r>
      <rPr>
        <i/>
        <sz val="10"/>
        <rFont val="Arial"/>
        <family val="2"/>
        <charset val="162"/>
      </rPr>
      <t>Nu. of ec. ac.</t>
    </r>
  </si>
  <si>
    <r>
      <t xml:space="preserve">İşkolu 
</t>
    </r>
    <r>
      <rPr>
        <i/>
        <sz val="11"/>
        <rFont val="Arial"/>
        <family val="2"/>
        <charset val="162"/>
      </rPr>
      <t>Economic activity</t>
    </r>
  </si>
  <si>
    <r>
      <t xml:space="preserve">Sendikalı işçi sayısı
</t>
    </r>
    <r>
      <rPr>
        <i/>
        <sz val="11"/>
        <rFont val="Arial"/>
        <family val="2"/>
        <charset val="162"/>
      </rPr>
      <t>Number of unionized workers</t>
    </r>
  </si>
  <si>
    <r>
      <t xml:space="preserve">Sendikalaşma oranı (%)
</t>
    </r>
    <r>
      <rPr>
        <i/>
        <sz val="11"/>
        <rFont val="Arial"/>
        <family val="2"/>
        <charset val="162"/>
      </rPr>
      <t>Unionization rate</t>
    </r>
  </si>
  <si>
    <r>
      <t xml:space="preserve">          Toplam / </t>
    </r>
    <r>
      <rPr>
        <i/>
        <sz val="11"/>
        <rFont val="Arial"/>
        <family val="2"/>
        <charset val="162"/>
      </rPr>
      <t>Total</t>
    </r>
  </si>
  <si>
    <r>
      <t xml:space="preserve">İl
</t>
    </r>
    <r>
      <rPr>
        <sz val="10"/>
        <color indexed="8"/>
        <rFont val="Arial"/>
        <family val="2"/>
        <charset val="162"/>
      </rPr>
      <t>Province</t>
    </r>
  </si>
  <si>
    <r>
      <t xml:space="preserve">İşçi sayısı
</t>
    </r>
    <r>
      <rPr>
        <i/>
        <sz val="10"/>
        <rFont val="Arial"/>
        <family val="2"/>
        <charset val="162"/>
      </rPr>
      <t>Number of worker</t>
    </r>
  </si>
  <si>
    <r>
      <t xml:space="preserve">Sendikalı işçi sayısı
</t>
    </r>
    <r>
      <rPr>
        <i/>
        <sz val="10"/>
        <rFont val="Arial"/>
        <family val="2"/>
        <charset val="162"/>
      </rPr>
      <t>Number of unionized workers</t>
    </r>
  </si>
  <si>
    <r>
      <t xml:space="preserve">Sendikalaşma oranı (%)
</t>
    </r>
    <r>
      <rPr>
        <i/>
        <sz val="10"/>
        <rFont val="Arial"/>
        <family val="2"/>
        <charset val="162"/>
      </rPr>
      <t>Unionization rate</t>
    </r>
  </si>
  <si>
    <r>
      <rPr>
        <b/>
        <sz val="10"/>
        <rFont val="Arial"/>
        <family val="2"/>
        <charset val="162"/>
      </rPr>
      <t>Erkek</t>
    </r>
    <r>
      <rPr>
        <i/>
        <sz val="10"/>
        <rFont val="Arial"/>
        <family val="2"/>
        <charset val="162"/>
      </rPr>
      <t xml:space="preserve">
Male</t>
    </r>
  </si>
  <si>
    <r>
      <rPr>
        <b/>
        <sz val="10"/>
        <rFont val="Arial"/>
        <family val="2"/>
        <charset val="162"/>
      </rPr>
      <t>Kadın</t>
    </r>
    <r>
      <rPr>
        <i/>
        <sz val="10"/>
        <rFont val="Arial"/>
        <family val="2"/>
        <charset val="162"/>
      </rPr>
      <t xml:space="preserve">
Female</t>
    </r>
  </si>
  <si>
    <r>
      <rPr>
        <b/>
        <sz val="10"/>
        <rFont val="Arial"/>
        <family val="2"/>
        <charset val="162"/>
      </rPr>
      <t>Bilinmeyen (*)</t>
    </r>
    <r>
      <rPr>
        <i/>
        <sz val="10"/>
        <rFont val="Arial"/>
        <family val="2"/>
        <charset val="162"/>
      </rPr>
      <t xml:space="preserve">
Unknown</t>
    </r>
  </si>
  <si>
    <r>
      <rPr>
        <b/>
        <sz val="10"/>
        <rFont val="Arial"/>
        <family val="2"/>
        <charset val="162"/>
      </rPr>
      <t>Toplam</t>
    </r>
    <r>
      <rPr>
        <sz val="10"/>
        <rFont val="Arial"/>
        <family val="2"/>
        <charset val="162"/>
      </rPr>
      <t xml:space="preserve">
</t>
    </r>
    <r>
      <rPr>
        <i/>
        <sz val="10"/>
        <rFont val="Arial"/>
        <family val="2"/>
        <charset val="162"/>
      </rPr>
      <t>Total</t>
    </r>
  </si>
  <si>
    <t>Adana</t>
  </si>
  <si>
    <t>Adıyaman</t>
  </si>
  <si>
    <t>Afyonkarahisar</t>
  </si>
  <si>
    <t>Ağrı</t>
  </si>
  <si>
    <t>Amasya</t>
  </si>
  <si>
    <t>Ankara</t>
  </si>
  <si>
    <t>Antalya</t>
  </si>
  <si>
    <t>Artvin</t>
  </si>
  <si>
    <t>Aydın</t>
  </si>
  <si>
    <t>Balıkesir</t>
  </si>
  <si>
    <t>Bilecik</t>
  </si>
  <si>
    <t>Bingöl</t>
  </si>
  <si>
    <t>Bitlis</t>
  </si>
  <si>
    <t>Bolu</t>
  </si>
  <si>
    <t>Burdur</t>
  </si>
  <si>
    <t>Bursa</t>
  </si>
  <si>
    <t>Çanakkale</t>
  </si>
  <si>
    <t>Çankırı</t>
  </si>
  <si>
    <t>Çorum</t>
  </si>
  <si>
    <t>Denizli</t>
  </si>
  <si>
    <t>Diyarbakır</t>
  </si>
  <si>
    <t>Edirne</t>
  </si>
  <si>
    <t>Elazığ</t>
  </si>
  <si>
    <t>Erzincan</t>
  </si>
  <si>
    <t>Erzurum</t>
  </si>
  <si>
    <t>Eskişehir</t>
  </si>
  <si>
    <t>Gaziantep</t>
  </si>
  <si>
    <t>Giresun</t>
  </si>
  <si>
    <t>Gümüşhane</t>
  </si>
  <si>
    <t>Hatay</t>
  </si>
  <si>
    <t>Isparta</t>
  </si>
  <si>
    <t>Mersin</t>
  </si>
  <si>
    <t>İstanbul</t>
  </si>
  <si>
    <t>İzmir</t>
  </si>
  <si>
    <t>Kars</t>
  </si>
  <si>
    <t>Kastamonu</t>
  </si>
  <si>
    <t>Kayseri</t>
  </si>
  <si>
    <t>Kırklareli</t>
  </si>
  <si>
    <t>Kırşehir</t>
  </si>
  <si>
    <t>Kocaeli</t>
  </si>
  <si>
    <t>Konya</t>
  </si>
  <si>
    <t>Kütahya</t>
  </si>
  <si>
    <t>Malatya</t>
  </si>
  <si>
    <t>Manisa</t>
  </si>
  <si>
    <t>Kahramanmaraş</t>
  </si>
  <si>
    <t>Mardin</t>
  </si>
  <si>
    <t>Muğla</t>
  </si>
  <si>
    <t>Muş</t>
  </si>
  <si>
    <t>Nevşehir</t>
  </si>
  <si>
    <t>Niğde</t>
  </si>
  <si>
    <t>Ordu</t>
  </si>
  <si>
    <t>Rize</t>
  </si>
  <si>
    <t>Sakarya</t>
  </si>
  <si>
    <t>Samsun</t>
  </si>
  <si>
    <t>Siirt</t>
  </si>
  <si>
    <t>Sinop</t>
  </si>
  <si>
    <t>Sivas</t>
  </si>
  <si>
    <t>Tekirdağ</t>
  </si>
  <si>
    <t>Tokat</t>
  </si>
  <si>
    <t>Trabzon</t>
  </si>
  <si>
    <t>Tunceli</t>
  </si>
  <si>
    <t>Şanlıurfa</t>
  </si>
  <si>
    <t>Uşak</t>
  </si>
  <si>
    <t>Van</t>
  </si>
  <si>
    <t>Yozgat</t>
  </si>
  <si>
    <t>Zonguldak</t>
  </si>
  <si>
    <t>Aksaray</t>
  </si>
  <si>
    <t>Bayburt</t>
  </si>
  <si>
    <t>Karaman</t>
  </si>
  <si>
    <t>Kırıkkale</t>
  </si>
  <si>
    <t>Batman</t>
  </si>
  <si>
    <t>Şırnak</t>
  </si>
  <si>
    <t>Bartın</t>
  </si>
  <si>
    <t>Ardahan</t>
  </si>
  <si>
    <t>Iğdır</t>
  </si>
  <si>
    <t>Yalova</t>
  </si>
  <si>
    <t>Karabük</t>
  </si>
  <si>
    <t>Kilis</t>
  </si>
  <si>
    <t>Osmaniye</t>
  </si>
  <si>
    <t>Düzce</t>
  </si>
  <si>
    <t>Bilinmeyen (*)
Unknown</t>
  </si>
  <si>
    <r>
      <rPr>
        <b/>
        <i/>
        <sz val="10"/>
        <rFont val="Arial"/>
        <family val="2"/>
        <charset val="162"/>
      </rPr>
      <t xml:space="preserve">Note: </t>
    </r>
    <r>
      <rPr>
        <i/>
        <sz val="10"/>
        <rFont val="Arial"/>
        <family val="2"/>
        <charset val="162"/>
      </rPr>
      <t xml:space="preserve">Paragraph 3 of the article 17 of the law on Unions and Collective Bargaining numbered 6356: “workers who work at the same sector but at the same time at different work places which belong to different employers can be member of more than one Union”. It can be different than the Official Gazette statistics. The reason why the number of the workers published on the Official Gazette is different is that as a worker can work in more than one sector and more than one city and is detedted based on business line, workers can be counted as more than one by law
</t>
    </r>
  </si>
  <si>
    <t>Hakkari</t>
  </si>
  <si>
    <t>TÜM MADEN-İŞ</t>
  </si>
  <si>
    <t>(Tüm Maden İşçileri Sendikası)</t>
  </si>
  <si>
    <t>(Tüm Dokuma, İplik, Trikotaj, Hazır Giyim, Konfeksiyon ve Deri İşçileri Sendikası)</t>
  </si>
  <si>
    <t>Sinema, Reklam, Dizi ve Tv Proğramı Çalışanları Sendikası)</t>
  </si>
  <si>
    <t>MALİ MÜŞAVİR SEN</t>
  </si>
  <si>
    <t>(Muhasebeciler, Mali Müşavirler ve Bağımsız Denetçiler Sendikası)</t>
  </si>
  <si>
    <t>DEV YAPI-İŞ</t>
  </si>
  <si>
    <t>İNŞAAT-SEN</t>
  </si>
  <si>
    <t>YENİ YOL-İŞ</t>
  </si>
  <si>
    <t>DİSK ENERJİ-SEN</t>
  </si>
  <si>
    <t>(Elektrik, Gaz, Su, ve Baraj Çalışanları Sendikası)</t>
  </si>
  <si>
    <t>ÖZEL GÜVENLİK-İŞ</t>
  </si>
  <si>
    <t>(Özel Güvenlik ve Savunma İşçileri Sendikası)</t>
  </si>
  <si>
    <t>(Tüm Ormancılık, Tarım, Avcılık ve Balıkçılık İşçileri Sendikası)</t>
  </si>
  <si>
    <t>(Yeni Belediye ve Hizmet İşçileri Sendikası)</t>
  </si>
  <si>
    <t>KAMU SAĞLIK-SEN</t>
  </si>
  <si>
    <t>ÖZ PETROL-İŞ SEN</t>
  </si>
  <si>
    <t>(Türkiye Tekstil, Örme, Giyim ve Deri Sanayii İşçileri Sendikası)</t>
  </si>
  <si>
    <t>(Banka Finans ve Sigorta İşçileri Sendikası)</t>
  </si>
  <si>
    <t>( Banka ve Sigorta İşçileri Sendikası)</t>
  </si>
  <si>
    <t>(Banka-Finans ve Sigorta İşçileri Sendikası)</t>
  </si>
  <si>
    <t>(Öz Büro, Eğitim, Güzel Sanatlar, Ticaret ve Kooperatif İşçileri Sendikası)</t>
  </si>
  <si>
    <t>VER-DE</t>
  </si>
  <si>
    <t>(Çimento,Cam,Seramik ve Toprak İşçileri Sendikası)</t>
  </si>
  <si>
    <t>İYİ-SEN</t>
  </si>
  <si>
    <t>(İnşaat ve Yapı İşçileri Sendikası)</t>
  </si>
  <si>
    <t>HAVA-SEN</t>
  </si>
  <si>
    <t>(Havayolu Çalışanları Sendikası)</t>
  </si>
  <si>
    <t>(Bağımsız Güvenlik ve Savunma İşçileri Sendikası)</t>
  </si>
  <si>
    <t>(Öztüm Güçlü Güvenlik ve Savunma İşçileri Sendikası)</t>
  </si>
  <si>
    <t>BAĞIMSIZ MADEN-İŞ</t>
  </si>
  <si>
    <t>(Bağımsız Maden İşçileri Sendikası)</t>
  </si>
  <si>
    <t>(Öz Petrol-İş Sendikası)</t>
  </si>
  <si>
    <t>ÖZ KAĞIT-İŞ SENDİKASI</t>
  </si>
  <si>
    <t>(Öz Kağıt-İş Sendikası)</t>
  </si>
  <si>
    <t xml:space="preserve"> İLETİŞİM-İŞ</t>
  </si>
  <si>
    <t>İSG-SEN</t>
  </si>
  <si>
    <t>(İş Sağlığı ve Güvenliği Çalışanları Sendikası)</t>
  </si>
  <si>
    <t>ÖZÇELİK-İŞ</t>
  </si>
  <si>
    <t>(Kamu Sağlık İşçileri Sendikası)</t>
  </si>
  <si>
    <t>YENİ TÜM GÜVENLİK-İŞ</t>
  </si>
  <si>
    <t>(Yeni Tüm Güvenlik Savunma İşçileri Sendikası)</t>
  </si>
  <si>
    <t>SAGED-SEN</t>
  </si>
  <si>
    <t>BELEDİYE-SEN</t>
  </si>
  <si>
    <t>(Belediye Hizmet İşçileri Sendikası)</t>
  </si>
  <si>
    <t>TÜM GENEL-İŞ</t>
  </si>
  <si>
    <t>(Tüm Genel Hizmet İşçileri Sendikası)</t>
  </si>
  <si>
    <t>(Öz Ormancılık  Tarım, Avcılık ve Balıkçılık İşçileri Sendikası)</t>
  </si>
  <si>
    <t>(Öz  Gıda Sanayi ve Yardımcı İşçileri Sendikası)</t>
  </si>
  <si>
    <t>(Türkiye  Gıda  ve Yardımcı İşçileri Sendikası)</t>
  </si>
  <si>
    <t>( Genel Maden İşçileri Sendikası)</t>
  </si>
  <si>
    <t>(Öz Maden İş Maden İşçileri Sendikası)</t>
  </si>
  <si>
    <t>ÖZ HAK MADEN-İŞ</t>
  </si>
  <si>
    <t>(Öz Hak  Maden İşçileri Sendikası)</t>
  </si>
  <si>
    <t>ÖZ TEKSTİL-İŞ</t>
  </si>
  <si>
    <t>(Öz Tekstil Dokuma Hazır Giyim ve Deri Sanayi İşçileri Sendikası)</t>
  </si>
  <si>
    <t>(Türkiye Ağaç ve Kağıt Sanayii İşçileri Sendikası)</t>
  </si>
  <si>
    <t>(Türkiye Selüloz, Kağıt Ağaç ve Mamülleri İşçileri Sendikası)</t>
  </si>
  <si>
    <t>(Ağaç,Sunta  Mobilya ve Kağıt Sanayii İşçileri Sendikası)</t>
  </si>
  <si>
    <t>ÖZ HABER-İŞ</t>
  </si>
  <si>
    <t>PTT-SEN</t>
  </si>
  <si>
    <t>(Türkiye Basın, Yayın,Gazetecilik, Grafik-Tasarım,Baskı ve Ambalaj Sanayi İşçileri Sendikası)</t>
  </si>
  <si>
    <t>DİSK BASIN-İŞ</t>
  </si>
  <si>
    <t>(Türkiye Basın Yayın Matbaa Çalışanları Sendikası)</t>
  </si>
  <si>
    <t>(Öz Banka, Finans ve Sigorta Çalışanları Sendikası)</t>
  </si>
  <si>
    <t>ÖZ BÜRO-SEN</t>
  </si>
  <si>
    <t>GLOB-İŞ</t>
  </si>
  <si>
    <t>(Global Ticaret İşçileri Sendikası)</t>
  </si>
  <si>
    <t>AVMES</t>
  </si>
  <si>
    <t>(Alışveriş Merkezi Emekçileri Sendikası)</t>
  </si>
  <si>
    <t>PTT KARGO-SEN</t>
  </si>
  <si>
    <t xml:space="preserve">YENİ SAĞLIK-İŞ </t>
  </si>
  <si>
    <t>(Yeni Sağlık ve Sosyal Hizmerler İşçileri Sendikası)</t>
  </si>
  <si>
    <t>(Aile Sosyal Hizmet ve Sağlık İşçileri Sendikası)</t>
  </si>
  <si>
    <t>SHS İŞ</t>
  </si>
  <si>
    <t>(Turizm Konaklama ve Yemek Hizmetleri Çalışanları  Sendikası)</t>
  </si>
  <si>
    <t>TORES-İŞ</t>
  </si>
  <si>
    <t>TÜM GÜVEN SEN</t>
  </si>
  <si>
    <t>(Tüm Güvenlik ve Savunma İşçileri Sendikası)</t>
  </si>
  <si>
    <t>( Belediye ve Genel Hizmetler İşçileri Sendikası)</t>
  </si>
  <si>
    <t>(Birleşik Güvenlik İşçileri Sendikası)</t>
  </si>
  <si>
    <t>BİRLEŞİK GÜVENLİK-SEN</t>
  </si>
  <si>
    <t>(Anadolu Güvenlik İşçileri Sendikası)</t>
  </si>
  <si>
    <t>GÜVEN SEN</t>
  </si>
  <si>
    <t>(Güvenlik ve Savunma İşçileri Birliği Sendikası)</t>
  </si>
  <si>
    <t>(Otel ve Turizm İşçileri Sendikası)</t>
  </si>
  <si>
    <t>OTİS</t>
  </si>
  <si>
    <t>(Enerji ve Santral İşçileri Sendikası)</t>
  </si>
  <si>
    <t>YAZ-İŞ</t>
  </si>
  <si>
    <t>(Öz Mobilya, Ağaç, Sunta ve Kağıt İşçileri Sendikası)</t>
  </si>
  <si>
    <t xml:space="preserve">ÖZ MOBİLYA KAĞIT-İŞ </t>
  </si>
  <si>
    <t>TÖBGİS</t>
  </si>
  <si>
    <t>ÖĞRENCİ-SEN</t>
  </si>
  <si>
    <t>(Öğrenci Sendikası)</t>
  </si>
  <si>
    <t>TÜM BİRLİK İŞ</t>
  </si>
  <si>
    <t>İZ-TOP BETON</t>
  </si>
  <si>
    <t>(İnşaat Emekçileri Sendikası)</t>
  </si>
  <si>
    <t>ÖZ YURT-İŞ</t>
  </si>
  <si>
    <t>TEK-İŞ SENDİKASI</t>
  </si>
  <si>
    <r>
      <t xml:space="preserve">Üye
</t>
    </r>
    <r>
      <rPr>
        <i/>
        <sz val="12"/>
        <rFont val="Arial"/>
        <family val="2"/>
        <charset val="162"/>
      </rPr>
      <t>Member</t>
    </r>
  </si>
  <si>
    <r>
      <t xml:space="preserve">Sayı
</t>
    </r>
    <r>
      <rPr>
        <i/>
        <sz val="12"/>
        <rFont val="Arial"/>
        <family val="2"/>
        <charset val="162"/>
      </rPr>
      <t>Number</t>
    </r>
  </si>
  <si>
    <r>
      <t xml:space="preserve">İşçi sayısı
</t>
    </r>
    <r>
      <rPr>
        <i/>
        <sz val="12"/>
        <rFont val="Arial"/>
        <family val="2"/>
        <charset val="162"/>
      </rPr>
      <t>Number of worker</t>
    </r>
  </si>
  <si>
    <r>
      <rPr>
        <b/>
        <sz val="12"/>
        <rFont val="Arial"/>
        <family val="2"/>
        <charset val="162"/>
      </rPr>
      <t>İşkolu no</t>
    </r>
    <r>
      <rPr>
        <sz val="12"/>
        <rFont val="Arial"/>
        <family val="2"/>
        <charset val="162"/>
      </rPr>
      <t xml:space="preserve">
</t>
    </r>
    <r>
      <rPr>
        <i/>
        <sz val="12"/>
        <rFont val="Arial"/>
        <family val="2"/>
        <charset val="162"/>
      </rPr>
      <t>Nu. of ec. ac.</t>
    </r>
  </si>
  <si>
    <r>
      <rPr>
        <b/>
        <sz val="11"/>
        <rFont val="Arial Tur"/>
        <charset val="162"/>
      </rPr>
      <t>Avcılık, Balıkçılık, Tarım ve Ormancılık</t>
    </r>
    <r>
      <rPr>
        <sz val="11"/>
        <rFont val="Arial Tur"/>
        <charset val="162"/>
      </rPr>
      <t xml:space="preserve">
</t>
    </r>
    <r>
      <rPr>
        <i/>
        <sz val="11"/>
        <rFont val="Arial TUR"/>
        <charset val="162"/>
      </rPr>
      <t>Hunting and fisheries, agriculture and forestry</t>
    </r>
  </si>
  <si>
    <r>
      <rPr>
        <b/>
        <sz val="11"/>
        <rFont val="Arial Tur"/>
        <charset val="162"/>
      </rPr>
      <t>Gıda Sanayii</t>
    </r>
    <r>
      <rPr>
        <sz val="11"/>
        <rFont val="Arial Tur"/>
        <charset val="162"/>
      </rPr>
      <t xml:space="preserve">
</t>
    </r>
    <r>
      <rPr>
        <i/>
        <sz val="11"/>
        <rFont val="Arial TUR"/>
        <charset val="162"/>
      </rPr>
      <t xml:space="preserve">Food industry </t>
    </r>
  </si>
  <si>
    <r>
      <rPr>
        <b/>
        <sz val="11"/>
        <rFont val="Arial Tur"/>
        <charset val="162"/>
      </rPr>
      <t>Madencilik ve Taş Ocakları</t>
    </r>
    <r>
      <rPr>
        <sz val="11"/>
        <rFont val="Arial Tur"/>
        <charset val="162"/>
      </rPr>
      <t xml:space="preserve">
</t>
    </r>
    <r>
      <rPr>
        <i/>
        <sz val="11"/>
        <rFont val="Arial TUR"/>
        <charset val="162"/>
      </rPr>
      <t>Mining and stone quarries</t>
    </r>
  </si>
  <si>
    <r>
      <rPr>
        <b/>
        <sz val="11"/>
        <rFont val="Arial Tur"/>
        <charset val="162"/>
      </rPr>
      <t>Petrol, Kimya, Lastik, Plastik ve İlaç</t>
    </r>
    <r>
      <rPr>
        <sz val="11"/>
        <rFont val="Arial Tur"/>
        <charset val="162"/>
      </rPr>
      <t xml:space="preserve">
</t>
    </r>
    <r>
      <rPr>
        <i/>
        <sz val="11"/>
        <rFont val="Arial TUR"/>
        <charset val="162"/>
      </rPr>
      <t>Petroleum, chemicals, rubber, plastics and medicine</t>
    </r>
  </si>
  <si>
    <r>
      <rPr>
        <b/>
        <sz val="11"/>
        <rFont val="Arial Tur"/>
        <charset val="162"/>
      </rPr>
      <t>Dokuma, Hazır Giyim ve Deri</t>
    </r>
    <r>
      <rPr>
        <sz val="11"/>
        <rFont val="Arial Tur"/>
        <charset val="162"/>
      </rPr>
      <t xml:space="preserve">
</t>
    </r>
    <r>
      <rPr>
        <i/>
        <sz val="11"/>
        <rFont val="Arial TUR"/>
        <charset val="162"/>
      </rPr>
      <t>Textile, ready-made clothing and leather</t>
    </r>
  </si>
  <si>
    <r>
      <rPr>
        <b/>
        <sz val="11"/>
        <rFont val="Arial Tur"/>
        <charset val="162"/>
      </rPr>
      <t>Ağaç ve Kağıt</t>
    </r>
    <r>
      <rPr>
        <sz val="11"/>
        <rFont val="Arial Tur"/>
        <charset val="162"/>
      </rPr>
      <t xml:space="preserve">
</t>
    </r>
    <r>
      <rPr>
        <i/>
        <sz val="11"/>
        <rFont val="Arial TUR"/>
        <charset val="162"/>
      </rPr>
      <t>Wood and paper</t>
    </r>
  </si>
  <si>
    <r>
      <rPr>
        <b/>
        <sz val="11"/>
        <rFont val="Arial Tur"/>
        <charset val="162"/>
      </rPr>
      <t>İletişim</t>
    </r>
    <r>
      <rPr>
        <sz val="11"/>
        <rFont val="Arial Tur"/>
        <charset val="162"/>
      </rPr>
      <t xml:space="preserve">
</t>
    </r>
    <r>
      <rPr>
        <i/>
        <sz val="11"/>
        <rFont val="Arial TUR"/>
        <charset val="162"/>
      </rPr>
      <t>Communication</t>
    </r>
  </si>
  <si>
    <r>
      <rPr>
        <b/>
        <sz val="11"/>
        <rFont val="Arial Tur"/>
        <charset val="162"/>
      </rPr>
      <t>Basın, Yayın ve Gazetecilik</t>
    </r>
    <r>
      <rPr>
        <sz val="11"/>
        <rFont val="Arial Tur"/>
        <charset val="162"/>
      </rPr>
      <t xml:space="preserve">
</t>
    </r>
    <r>
      <rPr>
        <i/>
        <sz val="11"/>
        <rFont val="Arial TUR"/>
        <charset val="162"/>
      </rPr>
      <t>Printed and published materials and journalism</t>
    </r>
  </si>
  <si>
    <r>
      <rPr>
        <b/>
        <sz val="11"/>
        <rFont val="Arial Tur"/>
        <charset val="162"/>
      </rPr>
      <t>Banka, Finans ve Sigorta</t>
    </r>
    <r>
      <rPr>
        <sz val="11"/>
        <rFont val="Arial Tur"/>
        <charset val="162"/>
      </rPr>
      <t xml:space="preserve">
</t>
    </r>
    <r>
      <rPr>
        <i/>
        <sz val="11"/>
        <rFont val="Arial TUR"/>
        <charset val="162"/>
      </rPr>
      <t>Banking, finance and insurance</t>
    </r>
  </si>
  <si>
    <r>
      <rPr>
        <b/>
        <sz val="11"/>
        <rFont val="Arial Tur"/>
        <charset val="162"/>
      </rPr>
      <t>Ticaret, Büro, Eğitim ve Güzel Sanatlar</t>
    </r>
    <r>
      <rPr>
        <sz val="11"/>
        <rFont val="Arial Tur"/>
        <charset val="162"/>
      </rPr>
      <t xml:space="preserve">
</t>
    </r>
    <r>
      <rPr>
        <i/>
        <sz val="11"/>
        <rFont val="Arial TUR"/>
        <charset val="162"/>
      </rPr>
      <t>Commerce, office, education and fine arts</t>
    </r>
  </si>
  <si>
    <r>
      <rPr>
        <b/>
        <sz val="11"/>
        <rFont val="Arial Tur"/>
        <charset val="162"/>
      </rPr>
      <t>Çimento, Toprak ve Cam</t>
    </r>
    <r>
      <rPr>
        <sz val="11"/>
        <rFont val="Arial Tur"/>
        <charset val="162"/>
      </rPr>
      <t xml:space="preserve">
</t>
    </r>
    <r>
      <rPr>
        <i/>
        <sz val="11"/>
        <rFont val="Arial TUR"/>
        <charset val="162"/>
      </rPr>
      <t>Cement, clay and glass</t>
    </r>
  </si>
  <si>
    <r>
      <rPr>
        <b/>
        <sz val="11"/>
        <rFont val="Arial Tur"/>
        <charset val="162"/>
      </rPr>
      <t>Metal</t>
    </r>
    <r>
      <rPr>
        <sz val="11"/>
        <rFont val="Arial Tur"/>
        <charset val="162"/>
      </rPr>
      <t xml:space="preserve">
</t>
    </r>
    <r>
      <rPr>
        <i/>
        <sz val="11"/>
        <rFont val="Arial TUR"/>
        <charset val="162"/>
      </rPr>
      <t>Metal</t>
    </r>
  </si>
  <si>
    <r>
      <rPr>
        <b/>
        <sz val="11"/>
        <rFont val="Arial Tur"/>
        <charset val="162"/>
      </rPr>
      <t>İnşaat</t>
    </r>
    <r>
      <rPr>
        <sz val="11"/>
        <rFont val="Arial Tur"/>
        <charset val="162"/>
      </rPr>
      <t xml:space="preserve">
</t>
    </r>
    <r>
      <rPr>
        <i/>
        <sz val="11"/>
        <rFont val="Arial TUR"/>
        <charset val="162"/>
      </rPr>
      <t>Construction</t>
    </r>
  </si>
  <si>
    <r>
      <rPr>
        <b/>
        <sz val="11"/>
        <rFont val="Arial Tur"/>
        <charset val="162"/>
      </rPr>
      <t>Enerji</t>
    </r>
    <r>
      <rPr>
        <sz val="11"/>
        <rFont val="Arial Tur"/>
        <charset val="162"/>
      </rPr>
      <t xml:space="preserve">
</t>
    </r>
    <r>
      <rPr>
        <i/>
        <sz val="11"/>
        <rFont val="Arial TUR"/>
        <charset val="162"/>
      </rPr>
      <t>Energy</t>
    </r>
  </si>
  <si>
    <r>
      <rPr>
        <b/>
        <sz val="11"/>
        <rFont val="Arial Tur"/>
        <charset val="162"/>
      </rPr>
      <t>Taşımacılık</t>
    </r>
    <r>
      <rPr>
        <sz val="11"/>
        <rFont val="Arial Tur"/>
        <charset val="162"/>
      </rPr>
      <t xml:space="preserve">
</t>
    </r>
    <r>
      <rPr>
        <i/>
        <sz val="11"/>
        <rFont val="Arial TUR"/>
        <charset val="162"/>
      </rPr>
      <t>Transport</t>
    </r>
  </si>
  <si>
    <r>
      <rPr>
        <b/>
        <sz val="11"/>
        <rFont val="Arial Tur"/>
        <charset val="162"/>
      </rPr>
      <t>Sağlık ve Sosyal Hizmetler</t>
    </r>
    <r>
      <rPr>
        <sz val="11"/>
        <rFont val="Arial Tur"/>
        <charset val="162"/>
      </rPr>
      <t xml:space="preserve">
</t>
    </r>
    <r>
      <rPr>
        <i/>
        <sz val="11"/>
        <rFont val="Arial TUR"/>
        <charset val="162"/>
      </rPr>
      <t>Health and social services</t>
    </r>
  </si>
  <si>
    <r>
      <rPr>
        <b/>
        <sz val="11"/>
        <rFont val="Arial Tur"/>
        <charset val="162"/>
      </rPr>
      <t>Konaklama ve Eğlence İşleri</t>
    </r>
    <r>
      <rPr>
        <sz val="11"/>
        <rFont val="Arial Tur"/>
        <charset val="162"/>
      </rPr>
      <t xml:space="preserve">
</t>
    </r>
    <r>
      <rPr>
        <i/>
        <sz val="11"/>
        <rFont val="Arial TUR"/>
        <charset val="162"/>
      </rPr>
      <t>Accommodation and entertainment</t>
    </r>
  </si>
  <si>
    <r>
      <rPr>
        <b/>
        <sz val="11"/>
        <rFont val="Arial Tur"/>
        <charset val="162"/>
      </rPr>
      <t>Savunma ve Güvenlik</t>
    </r>
    <r>
      <rPr>
        <sz val="11"/>
        <rFont val="Arial Tur"/>
        <charset val="162"/>
      </rPr>
      <t xml:space="preserve">
</t>
    </r>
    <r>
      <rPr>
        <i/>
        <sz val="11"/>
        <rFont val="Arial TUR"/>
        <charset val="162"/>
      </rPr>
      <t xml:space="preserve">Defence and security </t>
    </r>
  </si>
  <si>
    <r>
      <rPr>
        <b/>
        <sz val="11"/>
        <rFont val="Arial Tur"/>
        <charset val="162"/>
      </rPr>
      <t>Genel İşler</t>
    </r>
    <r>
      <rPr>
        <sz val="11"/>
        <rFont val="Arial Tur"/>
        <charset val="162"/>
      </rPr>
      <t xml:space="preserve">
</t>
    </r>
    <r>
      <rPr>
        <i/>
        <sz val="11"/>
        <rFont val="Arial TUR"/>
        <charset val="162"/>
      </rPr>
      <t>General affairs</t>
    </r>
  </si>
  <si>
    <r>
      <rPr>
        <b/>
        <sz val="11"/>
        <rFont val="Arial Tur"/>
        <charset val="162"/>
      </rPr>
      <t>Gemi Yapımı ve Deniz Taşımacılığı, Ardiye ve Antrepoculuk/</t>
    </r>
    <r>
      <rPr>
        <i/>
        <sz val="11"/>
        <rFont val="Arial TUR"/>
        <charset val="162"/>
      </rPr>
      <t xml:space="preserve">Shipbuilding and maritime transportation,  warehouse and storage </t>
    </r>
  </si>
  <si>
    <r>
      <t xml:space="preserve">(*) Bilinmeyen: banka, sigorta ve reasürans şirketleri, ticaret odaları, sanayi odaları, borsalar veya bunların teşkil ettikleri birliklerin personeli için kurulmuş bulunan sandıkların iştirakçileri SGK bildirimlerini toplu olarak bildirdikleri için cinsiyet bilgisine ulaşılamamaktadır.  </t>
    </r>
    <r>
      <rPr>
        <sz val="10"/>
        <rFont val="Arial"/>
        <family val="2"/>
        <charset val="162"/>
      </rPr>
      <t xml:space="preserve">
</t>
    </r>
    <r>
      <rPr>
        <b/>
        <i/>
        <sz val="10"/>
        <rFont val="Arial"/>
        <family val="2"/>
        <charset val="162"/>
      </rPr>
      <t>Unknown:</t>
    </r>
    <r>
      <rPr>
        <i/>
        <sz val="10"/>
        <rFont val="Arial"/>
        <family val="2"/>
        <charset val="162"/>
      </rPr>
      <t xml:space="preserve"> Information regarding sex can not be reached as participants of the unions which are founded for the personnel of the bank, insurance and reinsurance companies, chambers of commerce, stock exchanges or the unions that are formed by them make their social security declarations collectively.</t>
    </r>
  </si>
  <si>
    <t>Not: 6356 sayılı Sendikalar ve Toplu İş Sözleşmesi Kanunun 17. maddesinin üçüncü fıkrasında yer alan"...aynı işkolunda ve aynı zamanda farklı işverenlere ait işyerlerinde çalışan işçiler birden çok sendikaya üye olabilir."  hükmüne bağlı olarak Resmi Gazete istatistiklerinden farklıdır. Resmi Gazete'de yayınlanan işçi sayısı rakamının farklı olmasının nedeni bir işçinin kanun geregi; birden fazla işkolunda ve birden fazla ilde çalışıyor olmasından ve işkolu esasına göre belirlendiği için bir işçi birden çok sayılmaktadır.</t>
  </si>
  <si>
    <t>-</t>
  </si>
  <si>
    <t>LİDER TARIM ORMAN -İŞ</t>
  </si>
  <si>
    <t>TÜM EMEK -İŞ</t>
  </si>
  <si>
    <t>( Tarım, Orman  Avcılık ve Balıkçılık İşçileri Sendikası)</t>
  </si>
  <si>
    <t>(Tüm Petrol, Kimya, Lastik, Plastik ve İlaç İşçileri Sendikası)</t>
  </si>
  <si>
    <t>TÜM- PETROL-İŞ SENDİKASI</t>
  </si>
  <si>
    <t>BADİS</t>
  </si>
  <si>
    <t>(Bağımsız Direnişçi İşçiler Sendikası)</t>
  </si>
  <si>
    <t xml:space="preserve">DETEKS-İŞ </t>
  </si>
  <si>
    <t>TÜM AĞAÇ-İŞ SENDİKASI</t>
  </si>
  <si>
    <t>POSTA-İŞ</t>
  </si>
  <si>
    <t>(Posta, Haberleşme, İletişim, Çağrı Merkezi İşçileri Sendikası)</t>
  </si>
  <si>
    <t>(İletişim İşçileri Sendikası)</t>
  </si>
  <si>
    <t>(Öz Haber İletişim İşçileri Sendikası)</t>
  </si>
  <si>
    <t>LİDER MEDYA-SEN</t>
  </si>
  <si>
    <t>(Basın, Yayın, Gazetecilik, Kağıt, Baskı ve Ambalaj İşçileri Sendikası)</t>
  </si>
  <si>
    <t>MAĞAZA-MARKET SEN</t>
  </si>
  <si>
    <t>BİRLİK SENDİKASI</t>
  </si>
  <si>
    <t>(Tüm İşçilerin Birlik Mücadele ve Dayanışma Sendikası)</t>
  </si>
  <si>
    <t>BAĞIMSIZ EMEK-SEN</t>
  </si>
  <si>
    <t>(Bağımsız Emek Sendikası)</t>
  </si>
  <si>
    <t>(Özel Sektör Öğretmenleri Sendikası)</t>
  </si>
  <si>
    <t>(İzmir Toprak Beton Çimento ve Seramik İşçileri Sendikası)</t>
  </si>
  <si>
    <t>TÜRK METAL SENDİKASI</t>
  </si>
  <si>
    <t xml:space="preserve">MES-ED-SEN </t>
  </si>
  <si>
    <t>(Meslek Edindirme Sendikası)</t>
  </si>
  <si>
    <t>DAYANIŞMA İŞÇİ İSTİHDAM SENDİKASI</t>
  </si>
  <si>
    <t>(Dayanışma İşçi İstihdam Sendikası)</t>
  </si>
  <si>
    <t>LİDER ENERJİ İŞ</t>
  </si>
  <si>
    <t>TUR-SEY İŞ</t>
  </si>
  <si>
    <t>(Yeni Tüm Turizm Seyahat İşçileri Sendikası)</t>
  </si>
  <si>
    <t>KATAŞSEN</t>
  </si>
  <si>
    <t>TES</t>
  </si>
  <si>
    <t>(Taşımacılık Emekçileri Sendikası)</t>
  </si>
  <si>
    <t>TÜRKİYE SAĞLIK-İŞ</t>
  </si>
  <si>
    <t>BİR SAĞLIK-İŞ</t>
  </si>
  <si>
    <t>LİDER SAĞLIK İŞ</t>
  </si>
  <si>
    <t>(Lider Sağlık İş Sendikası)</t>
  </si>
  <si>
    <t>TURÇASEN</t>
  </si>
  <si>
    <t>(Yurt, Otel, Konaklama, Lokanta, Eğlence ve Turizm İşçileri Sendikası)</t>
  </si>
  <si>
    <t>(Turizm Eğlence Konaklama ve Dinlenme Yerleri İşçileri Sendikası)</t>
  </si>
  <si>
    <t xml:space="preserve">ÖZ TURİZM SEN </t>
  </si>
  <si>
    <t>TEHİS</t>
  </si>
  <si>
    <t>GİS</t>
  </si>
  <si>
    <t>(Gökay Turizm Çalışanları Sendikası)</t>
  </si>
  <si>
    <t>RESTO-İŞ SEN</t>
  </si>
  <si>
    <t>(Restoran ve Otel İşçileri Sendikası)</t>
  </si>
  <si>
    <t>(Özel Güvenlik İşçileri Koruma Emekçi Sendikası)</t>
  </si>
  <si>
    <t>TBS</t>
  </si>
  <si>
    <t>(Tüm Belediye ve Genel Hizmetler İşçileri Sendikası)</t>
  </si>
  <si>
    <t>ÖZ HİZMET İŞ SENDİKASI</t>
  </si>
  <si>
    <t>(Ege Giyim Sektörü, Gıda Sektörü, Turizm Gösteri Grupları, Animatörler, Düğün Organizasyon Sektöründe Çalışanları Genel İş Sendikası)</t>
  </si>
  <si>
    <t>GEN-SES-İZ</t>
  </si>
  <si>
    <t>ÖZ BELEDİYE İŞ</t>
  </si>
  <si>
    <t>(Büro Ticaret Güzel Sanatlar  Kooperatifleri Çalışanları  İşçileri Send.)</t>
  </si>
  <si>
    <t>Kamu ve Özel Sağlık Sosyal Hizmetleri İşçileri Sendikası)</t>
  </si>
  <si>
    <t>(Öz Turizm, Yurt, Konaklama, Yemek, Eğlence, Dinlenme Yerleri İşçileri Send.)</t>
  </si>
  <si>
    <t>ÖZ ORMAN-İŞ SENDİKASI</t>
  </si>
  <si>
    <t>TÜM GIDA-İŞ SENDİKASI</t>
  </si>
  <si>
    <t>BAĞIMSIZ ÖZGÜR GIDA İŞ</t>
  </si>
  <si>
    <t>ÖZ BÜRO-İŞ SENDİKASI</t>
  </si>
  <si>
    <t>TEK METAL-İŞ SENDİKASI</t>
  </si>
  <si>
    <t>HÜR METAL-İŞ SENDİKASI</t>
  </si>
  <si>
    <t>ÖZ TAŞIMA İŞ SENDİKASI</t>
  </si>
  <si>
    <t>BAĞIMSIZ GÜVENLİK SEN</t>
  </si>
  <si>
    <r>
      <rPr>
        <b/>
        <sz val="10"/>
        <rFont val="Arial"/>
        <family val="2"/>
        <charset val="162"/>
      </rPr>
      <t>Not: 6356 Sayılı Sendikalar ve Toplu İş Sözleşmesi Kanunu'nun Geçici 1. Maddesine göre yönetim kurulu kararı ile faaliyet gösterecekleri iş kolunu Bakanlığa bildirmeyen sendikalara istatistiklerde yer verilmemiştir.</t>
    </r>
    <r>
      <rPr>
        <sz val="10"/>
        <rFont val="Arial"/>
        <family val="2"/>
        <charset val="162"/>
      </rPr>
      <t xml:space="preserve">
</t>
    </r>
    <r>
      <rPr>
        <i/>
        <sz val="10"/>
        <rFont val="Arial"/>
        <family val="2"/>
        <charset val="162"/>
      </rPr>
      <t xml:space="preserve">Note:Trade Unions which do not inform Ministry about their branch of activity in which they will function determined by the executive board according to Provisional Article 1 of Law on Trade Unions and Collective Labour Agreements are not included to the statistics.  
</t>
    </r>
    <r>
      <rPr>
        <sz val="10"/>
        <rFont val="Arial"/>
        <family val="2"/>
        <charset val="162"/>
      </rPr>
      <t xml:space="preserve">
</t>
    </r>
  </si>
  <si>
    <t>(Deri Dokuma Konfeksiyon ve Tekstil İşçileri Sendikası)</t>
  </si>
  <si>
    <t>BİRTEK-SEN</t>
  </si>
  <si>
    <t>TSGB-SEN</t>
  </si>
  <si>
    <t>(Tüm Sağlıkçıların Güç Birliği Sendikası)</t>
  </si>
  <si>
    <t>ÖNDER GÜVENLİK</t>
  </si>
  <si>
    <t>(Önder Güvenlik İşçileri Sendikası)</t>
  </si>
  <si>
    <t>ÖZTÜM TEKSTİL İŞ SENDİKASI</t>
  </si>
  <si>
    <t>TÜM SAĞLIK-İŞ SENDİKASI</t>
  </si>
  <si>
    <t>(Tüm Sağlık İş Sendikası)</t>
  </si>
  <si>
    <t>YENİ BELEDİYE-İŞ SENDİKASI</t>
  </si>
  <si>
    <t>(Tarım İşçileri Sendikası)</t>
  </si>
  <si>
    <t>TARIM -SEN</t>
  </si>
  <si>
    <t>(Birleşik Tekstil Dokuma  ve Deri İşçileri Sendikası)</t>
  </si>
  <si>
    <t>TEKSTİL GÜÇ-SEN</t>
  </si>
  <si>
    <t>(Tekstil İşçileri Güç Birliği Sendikası)</t>
  </si>
  <si>
    <t>ÇAĞRI-İŞ</t>
  </si>
  <si>
    <t>(Ege Tüm Taşımacılar Birliği ve Dayanışma Sendikası)</t>
  </si>
  <si>
    <t>HUZUR SAĞLIK-İŞ</t>
  </si>
  <si>
    <t xml:space="preserve">(Huzur Sağlık ve Sosyal Hizmetler İşçileri Sendikası </t>
  </si>
  <si>
    <t>(Öncü Aile ve Sosyal Hizmetler ve Sağlık İşçileri sendikası)</t>
  </si>
  <si>
    <t>TÜM TURİZM İŞ SEND.</t>
  </si>
  <si>
    <t>(Birleşik Turizm İşçileri Sendikası)</t>
  </si>
  <si>
    <t>EBS</t>
  </si>
  <si>
    <t>(Birleşik Emekliler Sendikası)</t>
  </si>
  <si>
    <t>TAŞERON-İŞ</t>
  </si>
  <si>
    <t>(Kamu Taşeron İşçileri Sendikası)</t>
  </si>
  <si>
    <t>EGEBİRSEN</t>
  </si>
  <si>
    <t>(Ege Birlik ve Dayanışma Sendikası)</t>
  </si>
  <si>
    <t>BTO-SEN</t>
  </si>
  <si>
    <t>LTİS</t>
  </si>
  <si>
    <t>HÜR TEKSTİL-İŞ SENDİKASI</t>
  </si>
  <si>
    <t>DEV İŞÇİ SEN</t>
  </si>
  <si>
    <t>BirleşikTarım Orman İşçileri Sendikası)</t>
  </si>
  <si>
    <t>TÜM ÇAY-İŞ</t>
  </si>
  <si>
    <t>(Tüm Gıda ve Çay Sanayi işçileri Sendikası)</t>
  </si>
  <si>
    <t>(Lider İşçileri Sendikası)</t>
  </si>
  <si>
    <t>BASIN POL-SEN</t>
  </si>
  <si>
    <t>(Basın, Yayın Polis Muhabirleri İşçileri Sendikası)</t>
  </si>
  <si>
    <t>HÜR BANKACILAR SEN</t>
  </si>
  <si>
    <t>(Hür Bankacılar,Finans, Sigorta Emekçileri Sendikası)</t>
  </si>
  <si>
    <t>VEB-SEN</t>
  </si>
  <si>
    <t>(Toplu İş Makinaları ve İş Kamyonları Operatörleri Sendikası)</t>
  </si>
  <si>
    <t>YAPI-İŞ</t>
  </si>
  <si>
    <t>(Yapı, Yol ve İnşaat Emekçileri Sendikası)</t>
  </si>
  <si>
    <t>ÖZ ENERJİ İŞ</t>
  </si>
  <si>
    <t>EGE TÜM TAŞ SEN</t>
  </si>
  <si>
    <t>AİLE SAĞLIK-İŞ</t>
  </si>
  <si>
    <t>HİLAL SAĞLIK-İŞ</t>
  </si>
  <si>
    <t xml:space="preserve">(Hilal Sağlık ve Sosyal Hizmetleri İşçileri Sendikası </t>
  </si>
  <si>
    <t>TEKGIDA-İŞ</t>
  </si>
  <si>
    <t>(Türkiye Telekomünikasyon, Posta, Telgraf, Telefon, Gsm, İnternet, İletişim, Bilişim, Çağrı Merkezi İşçileri ve Hizmetlileri Sendikası)</t>
  </si>
  <si>
    <t>(İletişim, Haberleşme, Posta ve Çağrı Merkezi Çalışanları Sendikası)</t>
  </si>
  <si>
    <t>(Posta, Telefon ve Telekomünikasyon İşçileri Sendikası)</t>
  </si>
  <si>
    <t>(Çağrı Merkezi, Posta, Telefon, Telgraf,Telekomünikasyon, İnternet ve İletişim İşçileri Sendikası)</t>
  </si>
  <si>
    <t>(Yazılım İşlem İşçileri Sendikası)</t>
  </si>
  <si>
    <t>(Mağaza ve Market İşçileri Sendikası)</t>
  </si>
  <si>
    <t>ÖĞRETMEN SENDİKASI</t>
  </si>
  <si>
    <t>T.ÇİMSE-İŞ SENDİKASI</t>
  </si>
  <si>
    <t>(Türkiye Porselen, Çimento, Cam, Tuğla ve Toprak Sanayi İşçileri Sendikası)</t>
  </si>
  <si>
    <t>(Tüm Seramik, Çimento, Toprak ve Cam Sanayi İşçileri Sendikası)</t>
  </si>
  <si>
    <t>(Türkiye Metal, Çelik, Mühimmat, Makina, Metalden Mamül Eşya, Oto, Montaj ve Yardımcı İşçileri Sendikası)</t>
  </si>
  <si>
    <t>(Özdemir, Çelik, Metal ve Metal Mamulleri İşçileri Sendikası)</t>
  </si>
  <si>
    <t>(Makina ve Kalıp Yapma İşçileri Sendikası)</t>
  </si>
  <si>
    <t>(Demir Çelik Metal ve Oto Sanayii İşçileri Sendikası)</t>
  </si>
  <si>
    <t>(Devrimci Yapı, İnşaat ve Yol İşçileri Sendikası)</t>
  </si>
  <si>
    <t>(Yeni Yol, Yapı, İnşaat İşçileri Sendikası)</t>
  </si>
  <si>
    <t>TİMOSEN</t>
  </si>
  <si>
    <t>ES İŞ SEN</t>
  </si>
  <si>
    <t>(Elektrik Enerji Su Gaz ve Baraj İşçileri Sendikası)</t>
  </si>
  <si>
    <t>(Öz-Enerji Emekçileri Sendikası)</t>
  </si>
  <si>
    <t>(Türkiye Devrimci Kara,Hava, Demiryolu İşçileri Sendikası)</t>
  </si>
  <si>
    <t>(Posta, Transfer, Taşımacılık ve Kargo İşçileri Sendikası)</t>
  </si>
  <si>
    <t>(Karayolu Taşımacılık ve Emekçileri Sendikası)</t>
  </si>
  <si>
    <t>(Türkiye Liman Deniz, Tersane ve Depo İşçileri Sendikası)</t>
  </si>
  <si>
    <t>TÜRKİYE DOK, GEMİ-İŞ</t>
  </si>
  <si>
    <t xml:space="preserve">(Gemi Yapım ve Deniz Taşımacılığı, Ardiyeci ve Antrepoculuk İşçileri Sendikası) </t>
  </si>
  <si>
    <t>(Depo, Liman, Tersane ve Deniz İşçileri Sendikası)</t>
  </si>
  <si>
    <t>I.M.U. SEN</t>
  </si>
  <si>
    <t>(Uluslararası Denizcilik Çalışanları Sendikası)</t>
  </si>
  <si>
    <t>(Türkiye Sağlık ve Sosyal Hizmet İşçileri Sendikası)</t>
  </si>
  <si>
    <t>(Öz Sağlık ve Sosyal Hizmet İşçileri Sendikası)</t>
  </si>
  <si>
    <t>ÖZSAĞLIK-SEN</t>
  </si>
  <si>
    <t>(Çukurova Sosyal Hizmerler ve Sağlık Çalışanları Sendikası)</t>
  </si>
  <si>
    <t>(Birleşmiş Sağlık ve Sosyal Hizmetler İşçileri Sendikası)</t>
  </si>
  <si>
    <t>ÖNCÜ AİLE VE SAĞLIK-İŞ</t>
  </si>
  <si>
    <t>(Türkiye Otel, Lokanta, Dinlenme Yerleri İşçileri Sendikası)</t>
  </si>
  <si>
    <r>
      <t>(Türkiye Otel, Lokanta ve Eğlence Yerleri İşçileri Sendikası</t>
    </r>
    <r>
      <rPr>
        <sz val="10"/>
        <color indexed="8"/>
        <rFont val="Arial"/>
        <family val="2"/>
        <charset val="162"/>
      </rPr>
      <t>)</t>
    </r>
  </si>
  <si>
    <t>(Turizm, Konaklama ve Eğlence Sanayi İşçileri Sendikası)</t>
  </si>
  <si>
    <t>(Tüm Turizm İş Sendikası)</t>
  </si>
  <si>
    <t>TUR İŞ SENDİKASI</t>
  </si>
  <si>
    <t>Turizm, Otel, Restoran, Eğlence ve Spor İşçileri Sendikası)</t>
  </si>
  <si>
    <t>(Turizm Eğlence ve Hizmet İşçileri Sendikası)</t>
  </si>
  <si>
    <t>(Türkiye Harb Sanayii, Savunma ve Güvenlik Çalışanları Sendikası)</t>
  </si>
  <si>
    <t>(Öz-İş Öz Savunma ve Güvenlik İşçileri Sendikası)</t>
  </si>
  <si>
    <t>GÜVENLİK BİRLİK SEN</t>
  </si>
  <si>
    <t>Ö.G.G-İŞ</t>
  </si>
  <si>
    <t>GÜVENLİK - KORUMA İŞ</t>
  </si>
  <si>
    <t>HÜR SAV-İŞ</t>
  </si>
  <si>
    <t>(Hür Savunma Snayii İşçileri Sendikası)</t>
  </si>
  <si>
    <t>(Konut İş Tüm Belediye ve Konut İşçileri Sendikası)</t>
  </si>
  <si>
    <t>İMECE EV İŞÇİLERİ SENDİKASI</t>
  </si>
  <si>
    <t>HÜR BELEDİYE İŞ</t>
  </si>
  <si>
    <t>EGE-İŞ</t>
  </si>
  <si>
    <t>(Gen-Ses-İz İşçi Sendikası)</t>
  </si>
  <si>
    <t>(Belediye ve Genel Hizmet İşçileri Sendikası)</t>
  </si>
  <si>
    <t>2025 Özet İstatistikleri</t>
  </si>
  <si>
    <t>Summary Statistics by 2025</t>
  </si>
  <si>
    <r>
      <t xml:space="preserve">1. İşkollarına ve sendikalara göre işçi ve sendikalı işçi sayıları, Ocak 2025
   </t>
    </r>
    <r>
      <rPr>
        <sz val="11"/>
        <rFont val="Arial"/>
        <family val="2"/>
        <charset val="162"/>
      </rPr>
      <t xml:space="preserve"> Workers and members of trades unions by economic activity and trade union, January 2025</t>
    </r>
  </si>
  <si>
    <r>
      <t xml:space="preserve">1. İşkollarına ve sendikalara göre işçi ve sendikalı işçi sayıları,Ocak 2025 (devam)
</t>
    </r>
    <r>
      <rPr>
        <i/>
        <sz val="11"/>
        <rFont val="Arial"/>
        <family val="2"/>
        <charset val="162"/>
      </rPr>
      <t xml:space="preserve">    Workers and members of trades unions by economic activity and trade union, January 2025 (continued)</t>
    </r>
  </si>
  <si>
    <r>
      <t xml:space="preserve">1. İşkollarına ve sendikalara göre işçi ve sendikalı işçi sayıları,Ocak 2025 (devam)
 </t>
    </r>
    <r>
      <rPr>
        <i/>
        <sz val="11"/>
        <rFont val="Arial"/>
        <family val="2"/>
        <charset val="162"/>
      </rPr>
      <t xml:space="preserve">   Workers and members of trades unions by economic activity and trade union, January 2025(continued)</t>
    </r>
  </si>
  <si>
    <r>
      <t xml:space="preserve">1. İşkollarına ve sendikalara göre işçi ve sendikalı işçi sayıları,Ocak 2025 (devam)
    </t>
    </r>
    <r>
      <rPr>
        <i/>
        <sz val="11"/>
        <rFont val="Arial"/>
        <family val="2"/>
        <charset val="162"/>
      </rPr>
      <t>Workers and members of trades unions by economic activity and trade union, January 2025 (continued)</t>
    </r>
  </si>
  <si>
    <t>OREMSEN</t>
  </si>
  <si>
    <t>(Orman İşçileri Sendikası)</t>
  </si>
  <si>
    <t>ÖZ PİL.SEN.</t>
  </si>
  <si>
    <t>(Petrol, İlaç, Lastik, Kimya, Plastik Sanayii İşçileri Sendikası)</t>
  </si>
  <si>
    <t>ÖZGÜR - SEN</t>
  </si>
  <si>
    <t>(Özgürlükçü Tekstil İşçileri Sendikası)</t>
  </si>
  <si>
    <t>(Ticaret, Kooperatif, Eğitim, Büro ve Güzel Sanatlar İşçileri Sendikası)</t>
  </si>
  <si>
    <t>SAT-SEN</t>
  </si>
  <si>
    <t>Satış ve Pazarlama Çalışanları Sendikası)</t>
  </si>
  <si>
    <t>TMGD -SEN</t>
  </si>
  <si>
    <t>(Tehlikeli Madde Güvenlik Danışmanları Sendikası)</t>
  </si>
  <si>
    <t>(Vakıf, Eğitim,Büro Sendikası)</t>
  </si>
  <si>
    <t>KAMU İŞ SEN</t>
  </si>
  <si>
    <t>(Kamu İşçileri Sendikası)</t>
  </si>
  <si>
    <t>LİDER BÜRO SEN</t>
  </si>
  <si>
    <t>(Lider Eğitim ve Büro İşçileri Sendikası)</t>
  </si>
  <si>
    <t>ÖZ METAL-İŞ</t>
  </si>
  <si>
    <t>(Öz Metal İşçileri Sendikası)</t>
  </si>
  <si>
    <t>YAPI YOL-İŞ</t>
  </si>
  <si>
    <t>(Yapı, Yol İşçileri Sendikası)</t>
  </si>
  <si>
    <t>ENERJİ İŞ SENDİKASI</t>
  </si>
  <si>
    <t>ÖZ ENERJİ SEN</t>
  </si>
  <si>
    <t>(Öz Enerji İşçileri Sendikası)</t>
  </si>
  <si>
    <t>TURKAP SEN</t>
  </si>
  <si>
    <t>(Turizm Kaptanları Sendikası Sendikası)</t>
  </si>
  <si>
    <t>ÖZEL HEKİMSEN</t>
  </si>
  <si>
    <t xml:space="preserve">(Hekim ve Diğer Sağlık Çalışanları İşçi Sendikası </t>
  </si>
  <si>
    <t>US-SEN</t>
  </si>
  <si>
    <t>(Uluslararası Sporcular Sendikası)</t>
  </si>
  <si>
    <t>KOR -SAV</t>
  </si>
  <si>
    <t>(Savunma Güvenlik Danışma ve Yöneticileri Sendikası)</t>
  </si>
  <si>
    <t>(Tüm Özel Güvenlik Koruma ve Savunma İşçileri Sendikası)</t>
  </si>
  <si>
    <t>İSTGÜVENSEN</t>
  </si>
  <si>
    <t>(İstanbul Özel Güvenlik Koruma ve Savunma İşçileri Sendikası)</t>
  </si>
  <si>
    <t>(Elektrik, Su, Gaz Santral ve Baraj Çalışanları Sendikası)</t>
  </si>
  <si>
    <t>ENERJİ ÇALIŞANLARI SENDİKASI</t>
  </si>
  <si>
    <r>
      <t xml:space="preserve">2. İşkollarına  göre işçi ve sendikalı işçi sayıları, Ocak 2025
</t>
    </r>
    <r>
      <rPr>
        <i/>
        <sz val="14"/>
        <rFont val="Arial"/>
        <family val="2"/>
        <charset val="162"/>
      </rPr>
      <t xml:space="preserve">    Workers and members of trades unions by economic activity, January 2025</t>
    </r>
  </si>
  <si>
    <r>
      <t xml:space="preserve">3. İllere ve Cinsiyete göre sendika üye sayısı, Ocak 2025
</t>
    </r>
    <r>
      <rPr>
        <i/>
        <sz val="12"/>
        <rFont val="Arial"/>
        <family val="2"/>
        <charset val="162"/>
      </rPr>
      <t xml:space="preserve">    Member of union by province and sex, January 2025</t>
    </r>
  </si>
  <si>
    <r>
      <t xml:space="preserve">3. İllere ve Cinsiyete göre sendika üye sayısı, Ocak 2025 (devam)
    </t>
    </r>
    <r>
      <rPr>
        <i/>
        <sz val="12"/>
        <rFont val="Arial"/>
        <family val="2"/>
        <charset val="162"/>
      </rPr>
      <t>Member of union by province and sex, January 2025 (continued)</t>
    </r>
  </si>
  <si>
    <r>
      <t xml:space="preserve">3. İllere ve Cinsiyete göre sendika üye sayısı, Ocak 2025 (devam)
   </t>
    </r>
    <r>
      <rPr>
        <i/>
        <sz val="12"/>
        <rFont val="Arial"/>
        <family val="2"/>
        <charset val="162"/>
      </rPr>
      <t xml:space="preserve"> Member of union by province and sex, January 2025 (continued)</t>
    </r>
  </si>
  <si>
    <t xml:space="preserve"> 
520,11</t>
  </si>
  <si>
    <t>Sgk Primi % 15.75  (***)</t>
  </si>
  <si>
    <t xml:space="preserve">Not 1 : Gelir Vergisi ve Damga Vergisi hesaplanmamıştır.
(*) 5510 sayılı Kanunun 81. maddesinin (ı) bendine göre, bentde belirtilen şartları sağlayan işverenlere, SGK primi işveren payında 5 puanlık indirim (imalat sektöründe faaliyet gösteren işverenler hariç 4 puanlık indirim) öngörülmüştür. Hesaplamalar 5 puanlık orana göre yapılmıştır. Gerekli şartları sağlamayan işverenler için, SGK primi işvren payı % 20,75'dir. 02.08.2024 tarihli ve 32620 sayılı Resmi Gazete'de yayımlanan 7524 sayılı “Vergi Kanunları İle Bazı Kanunlarda ve 375 Sayılı Kanun Hükmünde Kararnamede Değişiklik Yapılmasına Dair Kanun” un 28. maddesiyle; 5510 sayılı Sosyal Sigortalar ve Genel Sağlık Sigortası Kanununun 81. maddesinin 1. fıkrasının (c) bendinde yapılan değişiklikle, kısa vadeli sigorta kolları (iş kazası ve meslek hastalıkları, hastalık ve analık) primi oranı %2’den %2,25’e yükseltilmiştir.
</t>
  </si>
  <si>
    <t>(Tüm Dokuma,İplik,Trikotaj,Hazır Giyim Konfeksiyon ve Deri İşçileri Send.)</t>
  </si>
  <si>
    <r>
      <t xml:space="preserve">4. Asgari Ücretin Net Hesabı ve İşverene Maliyeti (01.01.2025 - 31.12.2025)
</t>
    </r>
    <r>
      <rPr>
        <i/>
        <sz val="13"/>
        <rFont val="Arial"/>
        <family val="2"/>
        <charset val="162"/>
      </rPr>
      <t xml:space="preserve">   Minimum wage net calculation and its cost to the employer (01.01.2025- 31.12.2025)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</si>
</sst>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 #,##0.00\ _₺_-;\-* #,##0.00\ _₺_-;_-* &quot;-&quot;??\ _₺_-;_-@_-"/>
    <numFmt numFmtId="165" formatCode="_-* #,##0\ _T_L_-;\-* #,##0\ _T_L_-;_-* &quot;-&quot;\ _T_L_-;_-@_-"/>
    <numFmt numFmtId="166" formatCode="#,##0_ ;\-#,##0\ "/>
    <numFmt numFmtId="167" formatCode="_(* #,##0.00_);_(* \(#,##0.00\);_(* &quot;-&quot;??_);_(@_)"/>
    <numFmt numFmtId="168" formatCode="_(* #,##0_);_(* \(#,##0\);_(* &quot;-&quot;??_);_(@_)"/>
  </numFmts>
  <fonts count="46">
    <font>
      <sz val="11"/>
      <color theme="1"/>
      <name val="Calibri"/>
      <family val="2"/>
      <charset val="162"/>
      <scheme val="minor"/>
    </font>
    <font>
      <sz val="10"/>
      <name val="Helv"/>
      <charset val="204"/>
    </font>
    <font>
      <b/>
      <sz val="11"/>
      <name val="Arial"/>
      <family val="2"/>
      <charset val="162"/>
    </font>
    <font>
      <sz val="10"/>
      <name val="Arial"/>
      <family val="2"/>
      <charset val="162"/>
    </font>
    <font>
      <b/>
      <sz val="10"/>
      <name val="Arial"/>
      <family val="2"/>
      <charset val="162"/>
    </font>
    <font>
      <sz val="8"/>
      <name val="Arial"/>
      <family val="2"/>
      <charset val="162"/>
    </font>
    <font>
      <i/>
      <sz val="11"/>
      <name val="Arial"/>
      <family val="2"/>
      <charset val="162"/>
    </font>
    <font>
      <sz val="10"/>
      <name val="Arial Tur"/>
    </font>
    <font>
      <sz val="11"/>
      <color indexed="8"/>
      <name val="Calibri"/>
      <family val="2"/>
      <charset val="162"/>
    </font>
    <font>
      <sz val="10"/>
      <name val="Arial Tur"/>
      <charset val="162"/>
    </font>
    <font>
      <i/>
      <sz val="10"/>
      <name val="Arial"/>
      <family val="2"/>
      <charset val="162"/>
    </font>
    <font>
      <b/>
      <i/>
      <sz val="10"/>
      <name val="Arial"/>
      <family val="2"/>
      <charset val="162"/>
    </font>
    <font>
      <u/>
      <sz val="10"/>
      <color indexed="12"/>
      <name val="Arial Tur"/>
      <charset val="162"/>
    </font>
    <font>
      <sz val="10"/>
      <color rgb="FF000000"/>
      <name val="Arial"/>
      <family val="2"/>
      <charset val="162"/>
    </font>
    <font>
      <b/>
      <sz val="10"/>
      <color rgb="FF000000"/>
      <name val="Arial"/>
      <family val="2"/>
      <charset val="162"/>
    </font>
    <font>
      <sz val="10"/>
      <color indexed="8"/>
      <name val="Arial"/>
      <family val="2"/>
      <charset val="162"/>
    </font>
    <font>
      <sz val="11"/>
      <color theme="1"/>
      <name val="Calibri"/>
      <family val="2"/>
      <charset val="162"/>
      <scheme val="minor"/>
    </font>
    <font>
      <sz val="11"/>
      <name val="Arial"/>
      <family val="2"/>
      <charset val="162"/>
    </font>
    <font>
      <b/>
      <sz val="11"/>
      <color rgb="FF000000"/>
      <name val="Arial"/>
      <family val="2"/>
      <charset val="162"/>
    </font>
    <font>
      <i/>
      <sz val="11"/>
      <color indexed="8"/>
      <name val="Arial"/>
      <family val="2"/>
      <charset val="162"/>
    </font>
    <font>
      <b/>
      <sz val="12"/>
      <name val="Arial"/>
      <family val="2"/>
      <charset val="162"/>
    </font>
    <font>
      <i/>
      <sz val="12"/>
      <name val="Arial"/>
      <family val="2"/>
      <charset val="162"/>
    </font>
    <font>
      <sz val="11"/>
      <name val="Arial Tur"/>
      <charset val="162"/>
    </font>
    <font>
      <i/>
      <sz val="11"/>
      <name val="Arial TUR"/>
      <charset val="162"/>
    </font>
    <font>
      <b/>
      <sz val="10"/>
      <color indexed="8"/>
      <name val="Arial"/>
      <family val="2"/>
      <charset val="162"/>
    </font>
    <font>
      <sz val="10"/>
      <color theme="1"/>
      <name val="Arial"/>
      <family val="2"/>
      <charset val="162"/>
    </font>
    <font>
      <sz val="10"/>
      <color rgb="FF000000"/>
      <name val="Times New Roman"/>
      <family val="1"/>
      <charset val="162"/>
    </font>
    <font>
      <sz val="12"/>
      <name val="Arial"/>
      <family val="2"/>
      <charset val="162"/>
    </font>
    <font>
      <b/>
      <sz val="14"/>
      <name val="Arial"/>
      <family val="2"/>
      <charset val="162"/>
    </font>
    <font>
      <i/>
      <sz val="14"/>
      <name val="Arial"/>
      <family val="2"/>
      <charset val="162"/>
    </font>
    <font>
      <sz val="14"/>
      <name val="Arial"/>
      <family val="2"/>
      <charset val="162"/>
    </font>
    <font>
      <sz val="12"/>
      <color rgb="FF000000"/>
      <name val="Arial"/>
      <family val="2"/>
      <charset val="162"/>
    </font>
    <font>
      <b/>
      <sz val="11"/>
      <name val="Arial Tur"/>
      <charset val="162"/>
    </font>
    <font>
      <sz val="10"/>
      <color theme="0"/>
      <name val="Arial"/>
      <family val="2"/>
      <charset val="162"/>
    </font>
    <font>
      <b/>
      <sz val="12"/>
      <color theme="0"/>
      <name val="Arial"/>
      <family val="2"/>
      <charset val="162"/>
    </font>
    <font>
      <b/>
      <sz val="14"/>
      <color theme="0"/>
      <name val="Arial"/>
      <family val="2"/>
      <charset val="162"/>
    </font>
    <font>
      <i/>
      <sz val="14"/>
      <color theme="0"/>
      <name val="Arial"/>
      <family val="2"/>
      <charset val="162"/>
    </font>
    <font>
      <sz val="14"/>
      <color theme="0"/>
      <name val="Arial"/>
      <family val="2"/>
      <charset val="162"/>
    </font>
    <font>
      <b/>
      <i/>
      <sz val="14"/>
      <color theme="0"/>
      <name val="Arial"/>
      <family val="2"/>
      <charset val="162"/>
    </font>
    <font>
      <b/>
      <sz val="14"/>
      <color theme="0"/>
      <name val="Arial Tur"/>
    </font>
    <font>
      <sz val="10"/>
      <color theme="0"/>
      <name val="Arial Tur"/>
      <charset val="162"/>
    </font>
    <font>
      <sz val="12"/>
      <color theme="0"/>
      <name val="Arial"/>
      <family val="2"/>
      <charset val="162"/>
    </font>
    <font>
      <b/>
      <i/>
      <sz val="12"/>
      <color theme="0"/>
      <name val="Arial"/>
      <family val="2"/>
      <charset val="162"/>
    </font>
    <font>
      <i/>
      <sz val="12"/>
      <color theme="0"/>
      <name val="Arial"/>
      <family val="2"/>
      <charset val="162"/>
    </font>
    <font>
      <b/>
      <sz val="13"/>
      <name val="Arial"/>
      <family val="2"/>
      <charset val="162"/>
    </font>
    <font>
      <i/>
      <sz val="13"/>
      <name val="Arial"/>
      <family val="2"/>
      <charset val="16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6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hair">
        <color indexed="64"/>
      </bottom>
      <diagonal/>
    </border>
    <border>
      <left/>
      <right/>
      <top style="hair">
        <color indexed="64"/>
      </top>
      <bottom style="hair">
        <color indexed="64"/>
      </bottom>
      <diagonal/>
    </border>
    <border>
      <left style="medium">
        <color indexed="64"/>
      </left>
      <right/>
      <top/>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top style="hair">
        <color indexed="64"/>
      </top>
      <bottom style="thin">
        <color indexed="64"/>
      </bottom>
      <diagonal/>
    </border>
    <border>
      <left/>
      <right/>
      <top style="thin">
        <color indexed="64"/>
      </top>
      <bottom style="double">
        <color indexed="64"/>
      </bottom>
      <diagonal/>
    </border>
    <border>
      <left/>
      <right/>
      <top/>
      <bottom style="thin">
        <color indexed="64"/>
      </bottom>
      <diagonal/>
    </border>
    <border>
      <left/>
      <right/>
      <top style="hair">
        <color indexed="64"/>
      </top>
      <bottom style="double">
        <color indexed="64"/>
      </bottom>
      <diagonal/>
    </border>
    <border>
      <left/>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bottom/>
      <diagonal/>
    </border>
  </borders>
  <cellStyleXfs count="24">
    <xf numFmtId="0" fontId="0" fillId="0" borderId="0"/>
    <xf numFmtId="0" fontId="1" fillId="0" borderId="0"/>
    <xf numFmtId="0" fontId="1" fillId="0" borderId="0"/>
    <xf numFmtId="0" fontId="3" fillId="0" borderId="0"/>
    <xf numFmtId="0" fontId="3" fillId="0" borderId="0">
      <alignment wrapText="1"/>
    </xf>
    <xf numFmtId="0" fontId="7" fillId="0" borderId="0"/>
    <xf numFmtId="0" fontId="8" fillId="0" borderId="0"/>
    <xf numFmtId="0" fontId="3" fillId="0" borderId="0">
      <alignment vertical="center"/>
    </xf>
    <xf numFmtId="165" fontId="9" fillId="0" borderId="0" applyFont="0" applyFill="0" applyBorder="0" applyAlignment="0" applyProtection="0"/>
    <xf numFmtId="0" fontId="9" fillId="0" borderId="0"/>
    <xf numFmtId="0" fontId="12" fillId="0" borderId="0" applyNumberFormat="0" applyFill="0" applyBorder="0" applyAlignment="0" applyProtection="0">
      <alignment vertical="top"/>
      <protection locked="0"/>
    </xf>
    <xf numFmtId="0" fontId="16" fillId="0" borderId="0"/>
    <xf numFmtId="0" fontId="16" fillId="0" borderId="0"/>
    <xf numFmtId="0" fontId="16" fillId="0" borderId="0"/>
    <xf numFmtId="164" fontId="16" fillId="0" borderId="0" applyFont="0" applyFill="0" applyBorder="0" applyAlignment="0" applyProtection="0"/>
    <xf numFmtId="0" fontId="3" fillId="0" borderId="0"/>
    <xf numFmtId="167" fontId="9" fillId="0" borderId="0" applyFont="0" applyFill="0" applyBorder="0" applyAlignment="0" applyProtection="0"/>
    <xf numFmtId="0" fontId="16" fillId="0" borderId="0"/>
    <xf numFmtId="0" fontId="16" fillId="0" borderId="0"/>
    <xf numFmtId="0" fontId="16" fillId="0" borderId="0"/>
    <xf numFmtId="0" fontId="26" fillId="0" borderId="0"/>
    <xf numFmtId="0" fontId="16" fillId="0" borderId="0"/>
    <xf numFmtId="164" fontId="16" fillId="0" borderId="0" applyFont="0" applyFill="0" applyBorder="0" applyAlignment="0" applyProtection="0"/>
    <xf numFmtId="43" fontId="16" fillId="0" borderId="0" applyFont="0" applyFill="0" applyBorder="0" applyAlignment="0" applyProtection="0"/>
  </cellStyleXfs>
  <cellXfs count="356">
    <xf numFmtId="0" fontId="0" fillId="0" borderId="0" xfId="0"/>
    <xf numFmtId="0" fontId="4" fillId="0" borderId="0" xfId="9" applyFont="1"/>
    <xf numFmtId="0" fontId="3" fillId="0" borderId="0" xfId="9" applyFont="1"/>
    <xf numFmtId="0" fontId="13" fillId="0" borderId="15" xfId="9" applyFont="1" applyBorder="1" applyAlignment="1">
      <alignment vertical="center" wrapText="1"/>
    </xf>
    <xf numFmtId="0" fontId="14" fillId="0" borderId="14" xfId="9" applyFont="1" applyBorder="1" applyAlignment="1">
      <alignment vertical="center" wrapText="1"/>
    </xf>
    <xf numFmtId="0" fontId="13" fillId="0" borderId="19" xfId="9" applyFont="1" applyBorder="1" applyAlignment="1">
      <alignment vertical="center" wrapText="1"/>
    </xf>
    <xf numFmtId="0" fontId="3" fillId="0" borderId="15" xfId="9" applyFont="1" applyBorder="1" applyAlignment="1">
      <alignment vertical="center" wrapText="1"/>
    </xf>
    <xf numFmtId="0" fontId="4" fillId="0" borderId="22" xfId="9" applyFont="1" applyBorder="1" applyAlignment="1">
      <alignment vertical="center" wrapText="1"/>
    </xf>
    <xf numFmtId="0" fontId="14" fillId="0" borderId="15" xfId="9" applyFont="1" applyBorder="1" applyAlignment="1">
      <alignment vertical="center" wrapText="1"/>
    </xf>
    <xf numFmtId="0" fontId="4" fillId="0" borderId="15" xfId="9" applyFont="1" applyBorder="1" applyAlignment="1">
      <alignment vertical="center" wrapText="1"/>
    </xf>
    <xf numFmtId="0" fontId="3" fillId="0" borderId="19" xfId="9" applyFont="1" applyBorder="1" applyAlignment="1">
      <alignment vertical="center" wrapText="1"/>
    </xf>
    <xf numFmtId="0" fontId="4" fillId="0" borderId="14" xfId="9" applyFont="1" applyBorder="1" applyAlignment="1">
      <alignment vertical="center" wrapText="1"/>
    </xf>
    <xf numFmtId="0" fontId="3" fillId="0" borderId="27" xfId="9" applyFont="1" applyBorder="1" applyAlignment="1">
      <alignment vertical="center" wrapText="1"/>
    </xf>
    <xf numFmtId="0" fontId="13" fillId="0" borderId="0" xfId="9" applyFont="1" applyAlignment="1">
      <alignment vertical="center" wrapText="1"/>
    </xf>
    <xf numFmtId="0" fontId="13" fillId="0" borderId="27" xfId="9" applyFont="1" applyBorder="1" applyAlignment="1">
      <alignment vertical="center" wrapText="1"/>
    </xf>
    <xf numFmtId="0" fontId="13" fillId="0" borderId="19" xfId="9" applyFont="1" applyBorder="1" applyAlignment="1">
      <alignment horizontal="left" vertical="center" wrapText="1"/>
    </xf>
    <xf numFmtId="0" fontId="14" fillId="0" borderId="22" xfId="9" applyFont="1" applyBorder="1" applyAlignment="1">
      <alignment vertical="center" wrapText="1"/>
    </xf>
    <xf numFmtId="0" fontId="18" fillId="0" borderId="0" xfId="9" applyFont="1" applyAlignment="1">
      <alignment horizontal="center" vertical="center" wrapText="1"/>
    </xf>
    <xf numFmtId="3" fontId="3" fillId="0" borderId="0" xfId="1" applyNumberFormat="1" applyFont="1" applyAlignment="1">
      <alignment vertical="center"/>
    </xf>
    <xf numFmtId="3" fontId="3" fillId="0" borderId="0" xfId="1" applyNumberFormat="1" applyFont="1" applyAlignment="1">
      <alignment horizontal="center" vertical="center"/>
    </xf>
    <xf numFmtId="3" fontId="5" fillId="0" borderId="0" xfId="1" applyNumberFormat="1" applyFont="1" applyAlignment="1">
      <alignment horizontal="left" vertical="center" wrapText="1"/>
    </xf>
    <xf numFmtId="3" fontId="17" fillId="0" borderId="24" xfId="1" applyNumberFormat="1" applyFont="1" applyBorder="1" applyAlignment="1">
      <alignment horizontal="center" vertical="center"/>
    </xf>
    <xf numFmtId="3" fontId="22" fillId="0" borderId="23" xfId="9" applyNumberFormat="1" applyFont="1" applyBorder="1" applyAlignment="1">
      <alignment horizontal="left" vertical="center" wrapText="1"/>
    </xf>
    <xf numFmtId="3" fontId="17" fillId="0" borderId="23" xfId="1" applyNumberFormat="1" applyFont="1" applyBorder="1" applyAlignment="1">
      <alignment horizontal="right" vertical="center"/>
    </xf>
    <xf numFmtId="3" fontId="17" fillId="0" borderId="9" xfId="1" applyNumberFormat="1" applyFont="1" applyBorder="1" applyAlignment="1">
      <alignment horizontal="center" vertical="center"/>
    </xf>
    <xf numFmtId="3" fontId="22" fillId="0" borderId="18" xfId="9" applyNumberFormat="1" applyFont="1" applyBorder="1" applyAlignment="1">
      <alignment horizontal="left" vertical="center" wrapText="1"/>
    </xf>
    <xf numFmtId="3" fontId="17" fillId="0" borderId="18" xfId="1" applyNumberFormat="1" applyFont="1" applyBorder="1" applyAlignment="1">
      <alignment horizontal="right" vertical="center"/>
    </xf>
    <xf numFmtId="3" fontId="17" fillId="0" borderId="16" xfId="1" applyNumberFormat="1" applyFont="1" applyBorder="1" applyAlignment="1">
      <alignment horizontal="center" vertical="center"/>
    </xf>
    <xf numFmtId="3" fontId="22" fillId="0" borderId="14" xfId="9" applyNumberFormat="1" applyFont="1" applyBorder="1" applyAlignment="1">
      <alignment horizontal="left" vertical="center" wrapText="1"/>
    </xf>
    <xf numFmtId="3" fontId="17" fillId="0" borderId="14" xfId="1" applyNumberFormat="1" applyFont="1" applyBorder="1" applyAlignment="1">
      <alignment horizontal="right" vertical="center"/>
    </xf>
    <xf numFmtId="3" fontId="2" fillId="0" borderId="0" xfId="1" applyNumberFormat="1" applyFont="1" applyAlignment="1">
      <alignment horizontal="left" wrapText="1"/>
    </xf>
    <xf numFmtId="0" fontId="9" fillId="0" borderId="0" xfId="9"/>
    <xf numFmtId="0" fontId="3" fillId="0" borderId="0" xfId="9" applyFont="1" applyAlignment="1">
      <alignment horizontal="right"/>
    </xf>
    <xf numFmtId="0" fontId="3" fillId="3" borderId="46" xfId="15" applyFill="1" applyBorder="1" applyAlignment="1">
      <alignment vertical="center" wrapText="1"/>
    </xf>
    <xf numFmtId="166" fontId="25" fillId="0" borderId="24" xfId="13" applyNumberFormat="1" applyFont="1" applyBorder="1"/>
    <xf numFmtId="166" fontId="25" fillId="0" borderId="23" xfId="13" applyNumberFormat="1" applyFont="1" applyBorder="1"/>
    <xf numFmtId="168" fontId="3" fillId="0" borderId="11" xfId="16" applyNumberFormat="1" applyFont="1" applyBorder="1"/>
    <xf numFmtId="167" fontId="3" fillId="0" borderId="12" xfId="16" applyFont="1" applyFill="1" applyBorder="1" applyAlignment="1">
      <alignment horizontal="center" vertical="center" wrapText="1"/>
    </xf>
    <xf numFmtId="167" fontId="3" fillId="0" borderId="23" xfId="16" applyFont="1" applyBorder="1"/>
    <xf numFmtId="167" fontId="3" fillId="0" borderId="21" xfId="16" applyFont="1" applyBorder="1"/>
    <xf numFmtId="0" fontId="3" fillId="3" borderId="47" xfId="15" applyFill="1" applyBorder="1" applyAlignment="1">
      <alignment vertical="center" wrapText="1"/>
    </xf>
    <xf numFmtId="166" fontId="25" fillId="0" borderId="9" xfId="13" applyNumberFormat="1" applyFont="1" applyBorder="1"/>
    <xf numFmtId="166" fontId="25" fillId="0" borderId="18" xfId="13" applyNumberFormat="1" applyFont="1" applyBorder="1"/>
    <xf numFmtId="168" fontId="3" fillId="0" borderId="48" xfId="16" applyNumberFormat="1" applyFont="1" applyBorder="1"/>
    <xf numFmtId="167" fontId="3" fillId="0" borderId="10" xfId="16" applyFont="1" applyFill="1" applyBorder="1" applyAlignment="1">
      <alignment horizontal="center" vertical="center" wrapText="1"/>
    </xf>
    <xf numFmtId="167" fontId="3" fillId="0" borderId="18" xfId="16" applyFont="1" applyBorder="1"/>
    <xf numFmtId="167" fontId="3" fillId="0" borderId="17" xfId="16" applyFont="1" applyBorder="1"/>
    <xf numFmtId="0" fontId="3" fillId="3" borderId="49" xfId="15" applyFill="1" applyBorder="1" applyAlignment="1">
      <alignment vertical="center" wrapText="1"/>
    </xf>
    <xf numFmtId="166" fontId="25" fillId="0" borderId="28" xfId="13" applyNumberFormat="1" applyFont="1" applyBorder="1"/>
    <xf numFmtId="166" fontId="25" fillId="0" borderId="26" xfId="13" applyNumberFormat="1" applyFont="1" applyBorder="1"/>
    <xf numFmtId="168" fontId="3" fillId="0" borderId="50" xfId="16" applyNumberFormat="1" applyFont="1" applyBorder="1"/>
    <xf numFmtId="167" fontId="3" fillId="0" borderId="51" xfId="16" applyFont="1" applyFill="1" applyBorder="1" applyAlignment="1">
      <alignment horizontal="center" vertical="center" wrapText="1"/>
    </xf>
    <xf numFmtId="167" fontId="3" fillId="0" borderId="26" xfId="16" applyFont="1" applyBorder="1"/>
    <xf numFmtId="167" fontId="3" fillId="0" borderId="25" xfId="16" applyFont="1" applyBorder="1"/>
    <xf numFmtId="166" fontId="25" fillId="0" borderId="24" xfId="13" applyNumberFormat="1" applyFont="1" applyBorder="1" applyAlignment="1">
      <alignment vertical="center"/>
    </xf>
    <xf numFmtId="166" fontId="25" fillId="0" borderId="23" xfId="13" applyNumberFormat="1" applyFont="1" applyBorder="1" applyAlignment="1">
      <alignment vertical="center"/>
    </xf>
    <xf numFmtId="168" fontId="3" fillId="0" borderId="21" xfId="16" applyNumberFormat="1" applyFont="1" applyBorder="1" applyAlignment="1">
      <alignment vertical="center"/>
    </xf>
    <xf numFmtId="2" fontId="3" fillId="0" borderId="24" xfId="16" applyNumberFormat="1" applyFont="1" applyFill="1" applyBorder="1" applyAlignment="1">
      <alignment horizontal="right" vertical="center" wrapText="1"/>
    </xf>
    <xf numFmtId="2" fontId="3" fillId="0" borderId="23" xfId="16" applyNumberFormat="1" applyFont="1" applyBorder="1" applyAlignment="1">
      <alignment horizontal="right" vertical="center"/>
    </xf>
    <xf numFmtId="2" fontId="3" fillId="0" borderId="21" xfId="16" applyNumberFormat="1" applyFont="1" applyBorder="1" applyAlignment="1">
      <alignment horizontal="right" vertical="center"/>
    </xf>
    <xf numFmtId="166" fontId="25" fillId="0" borderId="9" xfId="13" applyNumberFormat="1" applyFont="1" applyBorder="1" applyAlignment="1">
      <alignment vertical="center"/>
    </xf>
    <xf numFmtId="166" fontId="25" fillId="0" borderId="18" xfId="13" applyNumberFormat="1" applyFont="1" applyBorder="1" applyAlignment="1">
      <alignment vertical="center"/>
    </xf>
    <xf numFmtId="168" fontId="3" fillId="0" borderId="17" xfId="16" applyNumberFormat="1" applyFont="1" applyBorder="1" applyAlignment="1">
      <alignment vertical="center"/>
    </xf>
    <xf numFmtId="2" fontId="3" fillId="0" borderId="9" xfId="16" applyNumberFormat="1" applyFont="1" applyFill="1" applyBorder="1" applyAlignment="1">
      <alignment horizontal="right" vertical="center" wrapText="1"/>
    </xf>
    <xf numFmtId="2" fontId="3" fillId="0" borderId="18" xfId="16" applyNumberFormat="1" applyFont="1" applyBorder="1" applyAlignment="1">
      <alignment horizontal="right" vertical="center"/>
    </xf>
    <xf numFmtId="2" fontId="3" fillId="0" borderId="17" xfId="16" applyNumberFormat="1" applyFont="1" applyBorder="1" applyAlignment="1">
      <alignment horizontal="right" vertical="center"/>
    </xf>
    <xf numFmtId="168" fontId="9" fillId="0" borderId="0" xfId="9" applyNumberFormat="1"/>
    <xf numFmtId="0" fontId="3" fillId="3" borderId="6" xfId="15" applyFill="1" applyBorder="1" applyAlignment="1">
      <alignment vertical="center" wrapText="1"/>
    </xf>
    <xf numFmtId="166" fontId="25" fillId="0" borderId="28" xfId="13" applyNumberFormat="1" applyFont="1" applyBorder="1" applyAlignment="1">
      <alignment vertical="center"/>
    </xf>
    <xf numFmtId="166" fontId="25" fillId="0" borderId="26" xfId="13" applyNumberFormat="1" applyFont="1" applyBorder="1" applyAlignment="1">
      <alignment vertical="center"/>
    </xf>
    <xf numFmtId="2" fontId="3" fillId="0" borderId="28" xfId="16" applyNumberFormat="1" applyFont="1" applyFill="1" applyBorder="1" applyAlignment="1">
      <alignment vertical="center" wrapText="1"/>
    </xf>
    <xf numFmtId="2" fontId="3" fillId="0" borderId="26" xfId="16" applyNumberFormat="1" applyFont="1" applyBorder="1" applyAlignment="1">
      <alignment vertical="center"/>
    </xf>
    <xf numFmtId="2" fontId="3" fillId="0" borderId="25" xfId="16" applyNumberFormat="1" applyFont="1" applyBorder="1" applyAlignment="1">
      <alignment vertical="center"/>
    </xf>
    <xf numFmtId="0" fontId="9" fillId="0" borderId="0" xfId="9" applyAlignment="1">
      <alignment vertical="center"/>
    </xf>
    <xf numFmtId="0" fontId="3" fillId="0" borderId="1" xfId="9" applyFont="1" applyBorder="1" applyAlignment="1">
      <alignment horizontal="left" vertical="center" wrapText="1"/>
    </xf>
    <xf numFmtId="168" fontId="4" fillId="0" borderId="52" xfId="16" applyNumberFormat="1" applyFont="1" applyBorder="1" applyAlignment="1">
      <alignment horizontal="center" vertical="center"/>
    </xf>
    <xf numFmtId="168" fontId="4" fillId="0" borderId="27" xfId="16" applyNumberFormat="1" applyFont="1" applyBorder="1" applyAlignment="1">
      <alignment horizontal="center" vertical="center"/>
    </xf>
    <xf numFmtId="168" fontId="4" fillId="0" borderId="53" xfId="16" applyNumberFormat="1" applyFont="1" applyBorder="1" applyAlignment="1">
      <alignment horizontal="center" vertical="center"/>
    </xf>
    <xf numFmtId="168" fontId="4" fillId="0" borderId="54" xfId="16" applyNumberFormat="1" applyFont="1" applyBorder="1" applyAlignment="1">
      <alignment horizontal="center" vertical="center"/>
    </xf>
    <xf numFmtId="168" fontId="4" fillId="0" borderId="8" xfId="16" applyNumberFormat="1" applyFont="1" applyBorder="1" applyAlignment="1">
      <alignment horizontal="center" vertical="center"/>
    </xf>
    <xf numFmtId="167" fontId="4" fillId="0" borderId="54" xfId="16" applyFont="1" applyFill="1" applyBorder="1" applyAlignment="1">
      <alignment horizontal="center" vertical="center" wrapText="1"/>
    </xf>
    <xf numFmtId="167" fontId="4" fillId="0" borderId="27" xfId="16" applyFont="1" applyBorder="1" applyAlignment="1">
      <alignment horizontal="center" vertical="center"/>
    </xf>
    <xf numFmtId="167" fontId="4" fillId="0" borderId="55" xfId="16" applyFont="1" applyBorder="1" applyAlignment="1">
      <alignment horizontal="center" vertical="center"/>
    </xf>
    <xf numFmtId="0" fontId="9" fillId="0" borderId="0" xfId="9" applyAlignment="1">
      <alignment horizontal="center" vertical="center"/>
    </xf>
    <xf numFmtId="0" fontId="3" fillId="0" borderId="0" xfId="9" applyFont="1" applyAlignment="1">
      <alignment horizontal="left" vertical="center" wrapText="1"/>
    </xf>
    <xf numFmtId="168" fontId="4" fillId="0" borderId="0" xfId="9" applyNumberFormat="1" applyFont="1" applyAlignment="1">
      <alignment horizontal="left" vertical="center"/>
    </xf>
    <xf numFmtId="168" fontId="4" fillId="0" borderId="0" xfId="9" applyNumberFormat="1" applyFont="1" applyAlignment="1">
      <alignment horizontal="right"/>
    </xf>
    <xf numFmtId="167" fontId="4" fillId="0" borderId="0" xfId="16" applyFont="1" applyFill="1" applyBorder="1" applyAlignment="1">
      <alignment horizontal="center" vertical="center" wrapText="1"/>
    </xf>
    <xf numFmtId="167" fontId="4" fillId="0" borderId="0" xfId="16" applyFont="1" applyBorder="1" applyAlignment="1">
      <alignment vertical="center"/>
    </xf>
    <xf numFmtId="0" fontId="9" fillId="0" borderId="0" xfId="9" applyAlignment="1">
      <alignment horizontal="left" vertical="center"/>
    </xf>
    <xf numFmtId="168" fontId="3" fillId="0" borderId="0" xfId="9" applyNumberFormat="1" applyFont="1"/>
    <xf numFmtId="0" fontId="13" fillId="0" borderId="15" xfId="9" applyFont="1" applyBorder="1" applyAlignment="1">
      <alignment vertical="top" wrapText="1"/>
    </xf>
    <xf numFmtId="168" fontId="3" fillId="0" borderId="29" xfId="16" applyNumberFormat="1" applyFont="1" applyBorder="1"/>
    <xf numFmtId="2" fontId="3" fillId="0" borderId="26" xfId="16" applyNumberFormat="1" applyFont="1" applyBorder="1" applyAlignment="1">
      <alignment horizontal="right"/>
    </xf>
    <xf numFmtId="2" fontId="3" fillId="0" borderId="23" xfId="16" applyNumberFormat="1" applyFont="1" applyBorder="1" applyAlignment="1">
      <alignment horizontal="right"/>
    </xf>
    <xf numFmtId="2" fontId="3" fillId="0" borderId="18" xfId="16" applyNumberFormat="1" applyFont="1" applyBorder="1" applyAlignment="1">
      <alignment horizontal="right"/>
    </xf>
    <xf numFmtId="0" fontId="4" fillId="0" borderId="56" xfId="9" applyFont="1" applyBorder="1"/>
    <xf numFmtId="0" fontId="14" fillId="0" borderId="56" xfId="9" applyFont="1" applyBorder="1" applyAlignment="1">
      <alignment vertical="center" wrapText="1"/>
    </xf>
    <xf numFmtId="0" fontId="13" fillId="0" borderId="57" xfId="9" applyFont="1" applyBorder="1" applyAlignment="1">
      <alignment vertical="center" wrapText="1"/>
    </xf>
    <xf numFmtId="166" fontId="25" fillId="0" borderId="21" xfId="13" applyNumberFormat="1" applyFont="1" applyBorder="1"/>
    <xf numFmtId="166" fontId="25" fillId="0" borderId="17" xfId="13" applyNumberFormat="1" applyFont="1" applyBorder="1"/>
    <xf numFmtId="166" fontId="25" fillId="0" borderId="25" xfId="13" applyNumberFormat="1" applyFont="1" applyBorder="1"/>
    <xf numFmtId="0" fontId="18" fillId="0" borderId="15" xfId="9" applyFont="1" applyBorder="1" applyAlignment="1">
      <alignment horizontal="center" vertical="center" wrapText="1"/>
    </xf>
    <xf numFmtId="0" fontId="18" fillId="0" borderId="27" xfId="9" applyFont="1" applyBorder="1" applyAlignment="1">
      <alignment horizontal="center" vertical="center" wrapText="1"/>
    </xf>
    <xf numFmtId="0" fontId="27" fillId="0" borderId="0" xfId="9" applyFont="1"/>
    <xf numFmtId="0" fontId="13" fillId="0" borderId="27" xfId="9" applyFont="1" applyBorder="1" applyAlignment="1">
      <alignment horizontal="left" vertical="center" wrapText="1"/>
    </xf>
    <xf numFmtId="0" fontId="30" fillId="0" borderId="0" xfId="9" applyFont="1"/>
    <xf numFmtId="3" fontId="27" fillId="0" borderId="0" xfId="9" applyNumberFormat="1" applyFont="1" applyAlignment="1">
      <alignment vertical="center"/>
    </xf>
    <xf numFmtId="3" fontId="27" fillId="0" borderId="0" xfId="9" applyNumberFormat="1" applyFont="1" applyAlignment="1">
      <alignment horizontal="center" vertical="center"/>
    </xf>
    <xf numFmtId="0" fontId="31" fillId="0" borderId="31" xfId="9" applyFont="1" applyBorder="1" applyAlignment="1">
      <alignment horizontal="center" vertical="center" wrapText="1"/>
    </xf>
    <xf numFmtId="0" fontId="31" fillId="0" borderId="54" xfId="9" applyFont="1" applyBorder="1" applyAlignment="1">
      <alignment horizontal="center" vertical="center" wrapText="1"/>
    </xf>
    <xf numFmtId="0" fontId="31" fillId="0" borderId="0" xfId="9" applyFont="1" applyAlignment="1">
      <alignment horizontal="center" vertical="center" wrapText="1"/>
    </xf>
    <xf numFmtId="0" fontId="3" fillId="0" borderId="57" xfId="9" applyFont="1" applyBorder="1"/>
    <xf numFmtId="3" fontId="30" fillId="0" borderId="0" xfId="1" applyNumberFormat="1" applyFont="1" applyAlignment="1">
      <alignment vertical="center"/>
    </xf>
    <xf numFmtId="4" fontId="27" fillId="0" borderId="0" xfId="9" applyNumberFormat="1" applyFont="1" applyAlignment="1">
      <alignment horizontal="center" vertical="center"/>
    </xf>
    <xf numFmtId="3" fontId="2" fillId="0" borderId="0" xfId="1" applyNumberFormat="1" applyFont="1" applyAlignment="1">
      <alignment horizontal="center" wrapText="1"/>
    </xf>
    <xf numFmtId="4" fontId="17" fillId="0" borderId="21" xfId="1" applyNumberFormat="1" applyFont="1" applyBorder="1" applyAlignment="1">
      <alignment horizontal="center" vertical="center"/>
    </xf>
    <xf numFmtId="4" fontId="17" fillId="0" borderId="17" xfId="1" applyNumberFormat="1" applyFont="1" applyBorder="1" applyAlignment="1">
      <alignment horizontal="center" vertical="center"/>
    </xf>
    <xf numFmtId="4" fontId="17" fillId="0" borderId="13" xfId="1" applyNumberFormat="1" applyFont="1" applyBorder="1" applyAlignment="1">
      <alignment horizontal="center" vertical="center"/>
    </xf>
    <xf numFmtId="3" fontId="20" fillId="5" borderId="41" xfId="9" applyNumberFormat="1" applyFont="1" applyFill="1" applyBorder="1" applyAlignment="1">
      <alignment vertical="center"/>
    </xf>
    <xf numFmtId="4" fontId="20" fillId="5" borderId="3" xfId="9" applyNumberFormat="1" applyFont="1" applyFill="1" applyBorder="1" applyAlignment="1">
      <alignment horizontal="center" vertical="center"/>
    </xf>
    <xf numFmtId="0" fontId="20" fillId="5" borderId="26" xfId="9" applyFont="1" applyFill="1" applyBorder="1" applyAlignment="1">
      <alignment horizontal="center" vertical="center" wrapText="1"/>
    </xf>
    <xf numFmtId="4" fontId="20" fillId="5" borderId="25" xfId="9" applyNumberFormat="1" applyFont="1" applyFill="1" applyBorder="1" applyAlignment="1">
      <alignment horizontal="center" vertical="center" wrapText="1"/>
    </xf>
    <xf numFmtId="3" fontId="2" fillId="5" borderId="41" xfId="1" applyNumberFormat="1" applyFont="1" applyFill="1" applyBorder="1" applyAlignment="1">
      <alignment horizontal="right" vertical="center"/>
    </xf>
    <xf numFmtId="4" fontId="2" fillId="5" borderId="42" xfId="1" applyNumberFormat="1" applyFont="1" applyFill="1" applyBorder="1" applyAlignment="1">
      <alignment horizontal="center" vertical="center"/>
    </xf>
    <xf numFmtId="3" fontId="4" fillId="4" borderId="40" xfId="1" applyNumberFormat="1" applyFont="1" applyFill="1" applyBorder="1" applyAlignment="1">
      <alignment horizontal="center" vertical="center" wrapText="1"/>
    </xf>
    <xf numFmtId="3" fontId="2" fillId="4" borderId="41" xfId="1" applyNumberFormat="1" applyFont="1" applyFill="1" applyBorder="1" applyAlignment="1">
      <alignment horizontal="center" vertical="center" wrapText="1"/>
    </xf>
    <xf numFmtId="3" fontId="2" fillId="4" borderId="42" xfId="1" applyNumberFormat="1" applyFont="1" applyFill="1" applyBorder="1" applyAlignment="1">
      <alignment horizontal="center" vertical="center" wrapText="1"/>
    </xf>
    <xf numFmtId="0" fontId="10" fillId="5" borderId="22" xfId="9" applyFont="1" applyFill="1" applyBorder="1" applyAlignment="1">
      <alignment horizontal="center" vertical="center" wrapText="1"/>
    </xf>
    <xf numFmtId="0" fontId="10" fillId="5" borderId="22" xfId="9" applyFont="1" applyFill="1" applyBorder="1" applyAlignment="1">
      <alignment horizontal="center" wrapText="1"/>
    </xf>
    <xf numFmtId="0" fontId="3" fillId="5" borderId="33" xfId="9" applyFont="1" applyFill="1" applyBorder="1" applyAlignment="1">
      <alignment horizontal="center" vertical="center" wrapText="1"/>
    </xf>
    <xf numFmtId="0" fontId="10" fillId="5" borderId="32" xfId="9" applyFont="1" applyFill="1" applyBorder="1" applyAlignment="1">
      <alignment horizontal="center" vertical="center" wrapText="1"/>
    </xf>
    <xf numFmtId="0" fontId="10" fillId="5" borderId="59" xfId="9" applyFont="1" applyFill="1" applyBorder="1" applyAlignment="1">
      <alignment horizontal="center" vertical="center" wrapText="1"/>
    </xf>
    <xf numFmtId="0" fontId="3" fillId="0" borderId="0" xfId="9" applyFont="1" applyAlignment="1">
      <alignment vertical="center" wrapText="1"/>
    </xf>
    <xf numFmtId="0" fontId="3" fillId="3" borderId="0" xfId="15" applyFill="1" applyAlignment="1">
      <alignment vertical="center" wrapText="1"/>
    </xf>
    <xf numFmtId="166" fontId="25" fillId="0" borderId="0" xfId="13" applyNumberFormat="1" applyFont="1"/>
    <xf numFmtId="168" fontId="3" fillId="0" borderId="0" xfId="16" applyNumberFormat="1" applyFont="1" applyBorder="1"/>
    <xf numFmtId="167" fontId="3" fillId="0" borderId="0" xfId="16" applyFont="1" applyFill="1" applyBorder="1" applyAlignment="1">
      <alignment horizontal="center" vertical="center" wrapText="1"/>
    </xf>
    <xf numFmtId="167" fontId="3" fillId="0" borderId="0" xfId="16" applyFont="1" applyBorder="1"/>
    <xf numFmtId="2" fontId="3" fillId="0" borderId="0" xfId="16" applyNumberFormat="1" applyFont="1" applyBorder="1" applyAlignment="1">
      <alignment horizontal="right"/>
    </xf>
    <xf numFmtId="0" fontId="3" fillId="0" borderId="0" xfId="16" applyNumberFormat="1" applyFont="1" applyBorder="1"/>
    <xf numFmtId="0" fontId="14" fillId="0" borderId="15" xfId="9" applyFont="1" applyBorder="1" applyAlignment="1">
      <alignment vertical="top" wrapText="1"/>
    </xf>
    <xf numFmtId="0" fontId="4" fillId="0" borderId="14" xfId="9" applyFont="1" applyBorder="1"/>
    <xf numFmtId="0" fontId="3" fillId="0" borderId="20" xfId="9" applyFont="1" applyBorder="1"/>
    <xf numFmtId="0" fontId="34" fillId="5" borderId="0" xfId="1" applyFont="1" applyFill="1" applyAlignment="1">
      <alignment horizontal="left" vertical="center"/>
    </xf>
    <xf numFmtId="4" fontId="35" fillId="5" borderId="0" xfId="9" applyNumberFormat="1" applyFont="1" applyFill="1" applyAlignment="1">
      <alignment horizontal="left" vertical="center" wrapText="1"/>
    </xf>
    <xf numFmtId="0" fontId="34" fillId="5" borderId="0" xfId="9" applyFont="1" applyFill="1" applyAlignment="1">
      <alignment vertical="center" wrapText="1"/>
    </xf>
    <xf numFmtId="0" fontId="33" fillId="0" borderId="0" xfId="9" applyFont="1"/>
    <xf numFmtId="0" fontId="37" fillId="0" borderId="0" xfId="9" applyFont="1"/>
    <xf numFmtId="0" fontId="14" fillId="0" borderId="14" xfId="9" applyFont="1" applyBorder="1" applyAlignment="1">
      <alignment wrapText="1"/>
    </xf>
    <xf numFmtId="0" fontId="31" fillId="0" borderId="6" xfId="9" applyFont="1" applyBorder="1" applyAlignment="1">
      <alignment horizontal="center" vertical="center" wrapText="1"/>
    </xf>
    <xf numFmtId="3" fontId="31" fillId="0" borderId="0" xfId="9" applyNumberFormat="1" applyFont="1" applyAlignment="1">
      <alignment horizontal="center" vertical="center" wrapText="1"/>
    </xf>
    <xf numFmtId="3" fontId="20" fillId="5" borderId="61" xfId="9" applyNumberFormat="1" applyFont="1" applyFill="1" applyBorder="1" applyAlignment="1">
      <alignment horizontal="center" vertical="center"/>
    </xf>
    <xf numFmtId="0" fontId="27" fillId="0" borderId="0" xfId="9" applyFont="1" applyAlignment="1">
      <alignment horizontal="center" vertical="center"/>
    </xf>
    <xf numFmtId="0" fontId="13" fillId="0" borderId="19" xfId="9" applyFont="1" applyBorder="1" applyAlignment="1">
      <alignment vertical="top" wrapText="1"/>
    </xf>
    <xf numFmtId="0" fontId="14" fillId="0" borderId="15" xfId="9" applyFont="1" applyBorder="1" applyAlignment="1">
      <alignment wrapText="1"/>
    </xf>
    <xf numFmtId="0" fontId="4" fillId="0" borderId="15" xfId="9" applyFont="1" applyBorder="1" applyAlignment="1">
      <alignment wrapText="1"/>
    </xf>
    <xf numFmtId="0" fontId="3" fillId="0" borderId="19" xfId="9" applyFont="1" applyBorder="1" applyAlignment="1">
      <alignment vertical="top" wrapText="1"/>
    </xf>
    <xf numFmtId="0" fontId="14" fillId="0" borderId="22" xfId="9" applyFont="1" applyBorder="1" applyAlignment="1">
      <alignment wrapText="1"/>
    </xf>
    <xf numFmtId="0" fontId="4" fillId="0" borderId="22" xfId="9" applyFont="1" applyBorder="1" applyAlignment="1">
      <alignment wrapText="1"/>
    </xf>
    <xf numFmtId="0" fontId="3" fillId="0" borderId="0" xfId="9" applyFont="1" applyAlignment="1">
      <alignment vertical="center"/>
    </xf>
    <xf numFmtId="0" fontId="13" fillId="0" borderId="27" xfId="9" applyFont="1" applyBorder="1" applyAlignment="1">
      <alignment vertical="top" wrapText="1"/>
    </xf>
    <xf numFmtId="0" fontId="38" fillId="5" borderId="0" xfId="1" applyFont="1" applyFill="1" applyAlignment="1">
      <alignment horizontal="center" vertical="center"/>
    </xf>
    <xf numFmtId="0" fontId="39" fillId="5" borderId="0" xfId="1" applyFont="1" applyFill="1" applyAlignment="1">
      <alignment vertical="center"/>
    </xf>
    <xf numFmtId="4" fontId="35" fillId="5" borderId="0" xfId="9" applyNumberFormat="1" applyFont="1" applyFill="1" applyAlignment="1">
      <alignment horizontal="center" vertical="center" wrapText="1"/>
    </xf>
    <xf numFmtId="0" fontId="40" fillId="0" borderId="0" xfId="9" applyFont="1"/>
    <xf numFmtId="0" fontId="35" fillId="0" borderId="0" xfId="1" applyFont="1" applyAlignment="1">
      <alignment horizontal="left" vertical="center"/>
    </xf>
    <xf numFmtId="0" fontId="38" fillId="0" borderId="0" xfId="1" applyFont="1" applyAlignment="1">
      <alignment horizontal="center" vertical="center"/>
    </xf>
    <xf numFmtId="0" fontId="39" fillId="0" borderId="0" xfId="1" applyFont="1" applyAlignment="1">
      <alignment vertical="center"/>
    </xf>
    <xf numFmtId="4" fontId="35" fillId="0" borderId="0" xfId="9" applyNumberFormat="1" applyFont="1" applyAlignment="1">
      <alignment horizontal="center" vertical="center" wrapText="1"/>
    </xf>
    <xf numFmtId="0" fontId="36" fillId="0" borderId="0" xfId="9" applyFont="1" applyAlignment="1">
      <alignment horizontal="center" vertical="center" wrapText="1"/>
    </xf>
    <xf numFmtId="0" fontId="41" fillId="0" borderId="0" xfId="1" applyFont="1"/>
    <xf numFmtId="0" fontId="42" fillId="5" borderId="0" xfId="1" applyFont="1" applyFill="1" applyAlignment="1">
      <alignment horizontal="center" vertical="center"/>
    </xf>
    <xf numFmtId="0" fontId="27" fillId="0" borderId="0" xfId="1" applyFont="1"/>
    <xf numFmtId="0" fontId="27" fillId="0" borderId="0" xfId="1" applyFont="1" applyAlignment="1">
      <alignment horizontal="center" vertical="center"/>
    </xf>
    <xf numFmtId="0" fontId="27" fillId="0" borderId="0" xfId="2" applyFont="1"/>
    <xf numFmtId="0" fontId="27" fillId="0" borderId="0" xfId="2" applyFont="1" applyAlignment="1">
      <alignment horizontal="left" vertical="center"/>
    </xf>
    <xf numFmtId="0" fontId="20" fillId="0" borderId="0" xfId="2" applyFont="1" applyAlignment="1">
      <alignment horizontal="left" vertical="center" wrapText="1"/>
    </xf>
    <xf numFmtId="0" fontId="20" fillId="2" borderId="34" xfId="2" applyFont="1" applyFill="1" applyBorder="1" applyAlignment="1">
      <alignment horizontal="left" vertical="center"/>
    </xf>
    <xf numFmtId="0" fontId="27" fillId="0" borderId="34" xfId="2" applyFont="1" applyBorder="1"/>
    <xf numFmtId="0" fontId="27" fillId="2" borderId="34" xfId="2" applyFont="1" applyFill="1" applyBorder="1" applyAlignment="1">
      <alignment vertical="center"/>
    </xf>
    <xf numFmtId="4" fontId="20" fillId="2" borderId="34" xfId="2" applyNumberFormat="1" applyFont="1" applyFill="1" applyBorder="1" applyAlignment="1">
      <alignment vertical="center"/>
    </xf>
    <xf numFmtId="0" fontId="27" fillId="2" borderId="4" xfId="2" applyFont="1" applyFill="1" applyBorder="1" applyAlignment="1">
      <alignment horizontal="left" vertical="center" indent="2"/>
    </xf>
    <xf numFmtId="0" fontId="27" fillId="0" borderId="4" xfId="2" applyFont="1" applyBorder="1"/>
    <xf numFmtId="0" fontId="27" fillId="2" borderId="4" xfId="2" applyFont="1" applyFill="1" applyBorder="1" applyAlignment="1">
      <alignment vertical="center"/>
    </xf>
    <xf numFmtId="4" fontId="27" fillId="2" borderId="4" xfId="2" applyNumberFormat="1" applyFont="1" applyFill="1" applyBorder="1" applyAlignment="1">
      <alignment horizontal="right" vertical="center"/>
    </xf>
    <xf numFmtId="0" fontId="27" fillId="2" borderId="5" xfId="2" applyFont="1" applyFill="1" applyBorder="1" applyAlignment="1">
      <alignment horizontal="left" vertical="center" indent="2"/>
    </xf>
    <xf numFmtId="0" fontId="27" fillId="0" borderId="5" xfId="2" applyFont="1" applyBorder="1"/>
    <xf numFmtId="0" fontId="27" fillId="2" borderId="5" xfId="2" applyFont="1" applyFill="1" applyBorder="1" applyAlignment="1">
      <alignment vertical="center"/>
    </xf>
    <xf numFmtId="4" fontId="27" fillId="2" borderId="5" xfId="2" applyNumberFormat="1" applyFont="1" applyFill="1" applyBorder="1" applyAlignment="1">
      <alignment horizontal="right" vertical="center"/>
    </xf>
    <xf numFmtId="0" fontId="27" fillId="2" borderId="35" xfId="2" applyFont="1" applyFill="1" applyBorder="1" applyAlignment="1">
      <alignment horizontal="left" vertical="center" indent="2"/>
    </xf>
    <xf numFmtId="0" fontId="27" fillId="0" borderId="35" xfId="2" applyFont="1" applyBorder="1"/>
    <xf numFmtId="0" fontId="27" fillId="2" borderId="35" xfId="2" applyFont="1" applyFill="1" applyBorder="1" applyAlignment="1">
      <alignment vertical="center"/>
    </xf>
    <xf numFmtId="4" fontId="27" fillId="2" borderId="35" xfId="2" applyNumberFormat="1" applyFont="1" applyFill="1" applyBorder="1" applyAlignment="1">
      <alignment horizontal="right" vertical="center"/>
    </xf>
    <xf numFmtId="0" fontId="20" fillId="2" borderId="36" xfId="2" applyFont="1" applyFill="1" applyBorder="1" applyAlignment="1">
      <alignment horizontal="left" vertical="center"/>
    </xf>
    <xf numFmtId="0" fontId="27" fillId="0" borderId="36" xfId="2" applyFont="1" applyBorder="1"/>
    <xf numFmtId="0" fontId="27" fillId="2" borderId="36" xfId="2" applyFont="1" applyFill="1" applyBorder="1" applyAlignment="1">
      <alignment vertical="center"/>
    </xf>
    <xf numFmtId="0" fontId="20" fillId="0" borderId="39" xfId="2" applyFont="1" applyBorder="1" applyAlignment="1">
      <alignment horizontal="left" vertical="center"/>
    </xf>
    <xf numFmtId="0" fontId="20" fillId="0" borderId="37" xfId="2" applyFont="1" applyBorder="1" applyAlignment="1">
      <alignment vertical="center"/>
    </xf>
    <xf numFmtId="0" fontId="20" fillId="0" borderId="0" xfId="2" applyFont="1" applyAlignment="1">
      <alignment horizontal="center" vertical="center"/>
    </xf>
    <xf numFmtId="0" fontId="20" fillId="0" borderId="8" xfId="2" applyFont="1" applyBorder="1" applyAlignment="1">
      <alignment horizontal="center" vertical="center"/>
    </xf>
    <xf numFmtId="4" fontId="20" fillId="0" borderId="0" xfId="2" applyNumberFormat="1" applyFont="1" applyAlignment="1">
      <alignment vertical="center"/>
    </xf>
    <xf numFmtId="0" fontId="27" fillId="0" borderId="0" xfId="2" applyFont="1" applyAlignment="1">
      <alignment vertical="center"/>
    </xf>
    <xf numFmtId="0" fontId="20" fillId="0" borderId="0" xfId="2" applyFont="1" applyAlignment="1">
      <alignment horizontal="left" vertical="center"/>
    </xf>
    <xf numFmtId="0" fontId="20" fillId="4" borderId="1" xfId="2" applyFont="1" applyFill="1" applyBorder="1" applyAlignment="1">
      <alignment horizontal="left" vertical="center"/>
    </xf>
    <xf numFmtId="0" fontId="20" fillId="4" borderId="2" xfId="2" applyFont="1" applyFill="1" applyBorder="1" applyAlignment="1">
      <alignment horizontal="left" vertical="center"/>
    </xf>
    <xf numFmtId="0" fontId="20" fillId="2" borderId="4" xfId="2" applyFont="1" applyFill="1" applyBorder="1" applyAlignment="1">
      <alignment vertical="center"/>
    </xf>
    <xf numFmtId="0" fontId="20" fillId="2" borderId="5" xfId="2" applyFont="1" applyFill="1" applyBorder="1" applyAlignment="1">
      <alignment vertical="center"/>
    </xf>
    <xf numFmtId="0" fontId="20" fillId="2" borderId="38" xfId="2" applyFont="1" applyFill="1" applyBorder="1" applyAlignment="1">
      <alignment vertical="center"/>
    </xf>
    <xf numFmtId="0" fontId="27" fillId="0" borderId="38" xfId="2" applyFont="1" applyBorder="1"/>
    <xf numFmtId="0" fontId="27" fillId="2" borderId="38" xfId="2" applyFont="1" applyFill="1" applyBorder="1" applyAlignment="1">
      <alignment vertical="center"/>
    </xf>
    <xf numFmtId="0" fontId="20" fillId="0" borderId="37" xfId="2" applyFont="1" applyBorder="1" applyAlignment="1">
      <alignment horizontal="left" vertical="center"/>
    </xf>
    <xf numFmtId="0" fontId="27" fillId="0" borderId="37" xfId="2" applyFont="1" applyBorder="1"/>
    <xf numFmtId="0" fontId="27" fillId="2" borderId="37" xfId="2" applyFont="1" applyFill="1" applyBorder="1" applyAlignment="1">
      <alignment vertical="center"/>
    </xf>
    <xf numFmtId="0" fontId="27" fillId="0" borderId="0" xfId="2" applyFont="1" applyAlignment="1">
      <alignment horizontal="center"/>
    </xf>
    <xf numFmtId="0" fontId="4" fillId="0" borderId="14" xfId="9" applyFont="1" applyBorder="1" applyAlignment="1">
      <alignment wrapText="1"/>
    </xf>
    <xf numFmtId="168" fontId="3" fillId="0" borderId="21" xfId="16" applyNumberFormat="1" applyFont="1" applyBorder="1"/>
    <xf numFmtId="2" fontId="3" fillId="0" borderId="18" xfId="16" applyNumberFormat="1" applyFont="1" applyBorder="1"/>
    <xf numFmtId="168" fontId="3" fillId="0" borderId="25" xfId="16" applyNumberFormat="1" applyFont="1" applyBorder="1"/>
    <xf numFmtId="2" fontId="3" fillId="0" borderId="26" xfId="16" applyNumberFormat="1" applyFont="1" applyBorder="1"/>
    <xf numFmtId="0" fontId="3" fillId="0" borderId="58" xfId="9" applyFont="1" applyBorder="1" applyAlignment="1">
      <alignment vertical="top"/>
    </xf>
    <xf numFmtId="0" fontId="4" fillId="0" borderId="15" xfId="9" applyFont="1" applyBorder="1" applyAlignment="1">
      <alignment vertical="top" wrapText="1"/>
    </xf>
    <xf numFmtId="0" fontId="4" fillId="0" borderId="14" xfId="9" applyFont="1" applyBorder="1" applyAlignment="1">
      <alignment vertical="top" wrapText="1"/>
    </xf>
    <xf numFmtId="2" fontId="3" fillId="0" borderId="23" xfId="16" applyNumberFormat="1" applyFont="1" applyBorder="1"/>
    <xf numFmtId="2" fontId="3" fillId="0" borderId="26" xfId="16" applyNumberFormat="1" applyFont="1" applyBorder="1" applyAlignment="1">
      <alignment horizontal="right" vertical="center"/>
    </xf>
    <xf numFmtId="0" fontId="31" fillId="0" borderId="31" xfId="9" applyFont="1" applyBorder="1" applyAlignment="1">
      <alignment horizontal="center" vertical="center" wrapText="1"/>
    </xf>
    <xf numFmtId="0" fontId="18" fillId="0" borderId="15" xfId="9" applyFont="1" applyBorder="1" applyAlignment="1">
      <alignment horizontal="center" vertical="center" wrapText="1"/>
    </xf>
    <xf numFmtId="0" fontId="4" fillId="0" borderId="15" xfId="9" applyFont="1" applyBorder="1"/>
    <xf numFmtId="3" fontId="27" fillId="0" borderId="22" xfId="9" applyNumberFormat="1" applyFont="1" applyBorder="1" applyAlignment="1">
      <alignment horizontal="center" vertical="center"/>
    </xf>
    <xf numFmtId="3" fontId="27" fillId="0" borderId="15" xfId="9" applyNumberFormat="1" applyFont="1" applyBorder="1" applyAlignment="1">
      <alignment horizontal="center" vertical="center"/>
    </xf>
    <xf numFmtId="3" fontId="27" fillId="0" borderId="27" xfId="9" applyNumberFormat="1" applyFont="1" applyBorder="1" applyAlignment="1">
      <alignment horizontal="center" vertical="center"/>
    </xf>
    <xf numFmtId="0" fontId="3" fillId="0" borderId="0" xfId="9" applyFont="1" applyAlignment="1"/>
    <xf numFmtId="0" fontId="34" fillId="5" borderId="0" xfId="1" applyFont="1" applyFill="1" applyBorder="1" applyAlignment="1">
      <alignment horizontal="left" vertical="center"/>
    </xf>
    <xf numFmtId="4" fontId="35" fillId="5" borderId="0" xfId="9" applyNumberFormat="1" applyFont="1" applyFill="1" applyBorder="1" applyAlignment="1">
      <alignment horizontal="left" vertical="center" wrapText="1"/>
    </xf>
    <xf numFmtId="0" fontId="34" fillId="5" borderId="0" xfId="9" applyFont="1" applyFill="1" applyBorder="1" applyAlignment="1">
      <alignment vertical="center" wrapText="1"/>
    </xf>
    <xf numFmtId="4" fontId="27" fillId="0" borderId="29" xfId="9" applyNumberFormat="1" applyFont="1" applyBorder="1" applyAlignment="1">
      <alignment horizontal="center" vertical="center"/>
    </xf>
    <xf numFmtId="3" fontId="27" fillId="0" borderId="15" xfId="9" applyNumberFormat="1" applyFont="1" applyBorder="1" applyAlignment="1">
      <alignment horizontal="center" vertical="center"/>
    </xf>
    <xf numFmtId="4" fontId="27" fillId="0" borderId="13" xfId="9" applyNumberFormat="1" applyFont="1" applyBorder="1" applyAlignment="1">
      <alignment horizontal="center" vertical="center"/>
    </xf>
    <xf numFmtId="0" fontId="31" fillId="0" borderId="31" xfId="9" applyFont="1" applyBorder="1" applyAlignment="1">
      <alignment horizontal="center" vertical="center" wrapText="1"/>
    </xf>
    <xf numFmtId="0" fontId="18" fillId="0" borderId="15" xfId="9" applyFont="1" applyBorder="1" applyAlignment="1">
      <alignment horizontal="center" vertical="center" wrapText="1"/>
    </xf>
    <xf numFmtId="0" fontId="35" fillId="5" borderId="0" xfId="1" applyFont="1" applyFill="1" applyAlignment="1">
      <alignment horizontal="left" vertical="center"/>
    </xf>
    <xf numFmtId="43" fontId="20" fillId="2" borderId="36" xfId="23" applyFont="1" applyFill="1" applyBorder="1" applyAlignment="1">
      <alignment horizontal="right" vertical="center"/>
    </xf>
    <xf numFmtId="43" fontId="20" fillId="0" borderId="37" xfId="23" applyFont="1" applyBorder="1" applyAlignment="1">
      <alignment horizontal="right" vertical="center"/>
    </xf>
    <xf numFmtId="43" fontId="20" fillId="0" borderId="0" xfId="23" applyFont="1" applyAlignment="1">
      <alignment vertical="center"/>
    </xf>
    <xf numFmtId="43" fontId="20" fillId="4" borderId="3" xfId="23" applyFont="1" applyFill="1" applyBorder="1" applyAlignment="1">
      <alignment horizontal="left" vertical="center"/>
    </xf>
    <xf numFmtId="43" fontId="20" fillId="2" borderId="4" xfId="23" applyFont="1" applyFill="1" applyBorder="1" applyAlignment="1">
      <alignment horizontal="right" vertical="center"/>
    </xf>
    <xf numFmtId="43" fontId="20" fillId="2" borderId="5" xfId="23" applyFont="1" applyFill="1" applyBorder="1" applyAlignment="1">
      <alignment horizontal="right" vertical="center"/>
    </xf>
    <xf numFmtId="43" fontId="20" fillId="2" borderId="38" xfId="23" applyFont="1" applyFill="1" applyBorder="1" applyAlignment="1">
      <alignment horizontal="right" vertical="center"/>
    </xf>
    <xf numFmtId="0" fontId="3" fillId="0" borderId="57" xfId="9" applyFont="1" applyBorder="1" applyAlignment="1">
      <alignment vertical="top"/>
    </xf>
    <xf numFmtId="0" fontId="4" fillId="0" borderId="14" xfId="9" applyFont="1" applyBorder="1" applyAlignment="1">
      <alignment vertical="center"/>
    </xf>
    <xf numFmtId="43" fontId="20" fillId="2" borderId="39" xfId="23" applyFont="1" applyFill="1" applyBorder="1" applyAlignment="1">
      <alignment horizontal="right" vertical="center"/>
    </xf>
    <xf numFmtId="3" fontId="20" fillId="4" borderId="23" xfId="9" applyNumberFormat="1" applyFont="1" applyFill="1" applyBorder="1" applyAlignment="1">
      <alignment horizontal="center" vertical="center" wrapText="1"/>
    </xf>
    <xf numFmtId="3" fontId="20" fillId="4" borderId="26" xfId="9" applyNumberFormat="1" applyFont="1" applyFill="1" applyBorder="1" applyAlignment="1">
      <alignment horizontal="center" vertical="center" wrapText="1"/>
    </xf>
    <xf numFmtId="2" fontId="2" fillId="4" borderId="23" xfId="9" applyNumberFormat="1" applyFont="1" applyFill="1" applyBorder="1" applyAlignment="1">
      <alignment horizontal="center" vertical="center" wrapText="1"/>
    </xf>
    <xf numFmtId="2" fontId="2" fillId="4" borderId="26" xfId="9" applyNumberFormat="1" applyFont="1" applyFill="1" applyBorder="1" applyAlignment="1">
      <alignment horizontal="center" vertical="center" wrapText="1"/>
    </xf>
    <xf numFmtId="2" fontId="20" fillId="4" borderId="11" xfId="9" applyNumberFormat="1" applyFont="1" applyFill="1" applyBorder="1" applyAlignment="1">
      <alignment horizontal="center" vertical="center" wrapText="1"/>
    </xf>
    <xf numFmtId="2" fontId="20" fillId="4" borderId="7" xfId="9" applyNumberFormat="1" applyFont="1" applyFill="1" applyBorder="1" applyAlignment="1">
      <alignment horizontal="center" vertical="center" wrapText="1"/>
    </xf>
    <xf numFmtId="3" fontId="31" fillId="0" borderId="14" xfId="9" applyNumberFormat="1" applyFont="1" applyBorder="1" applyAlignment="1">
      <alignment horizontal="center" vertical="center" wrapText="1"/>
    </xf>
    <xf numFmtId="3" fontId="31" fillId="0" borderId="19" xfId="9" applyNumberFormat="1" applyFont="1" applyBorder="1" applyAlignment="1">
      <alignment horizontal="center" vertical="center" wrapText="1"/>
    </xf>
    <xf numFmtId="4" fontId="27" fillId="0" borderId="29" xfId="9" applyNumberFormat="1" applyFont="1" applyBorder="1" applyAlignment="1">
      <alignment horizontal="center" vertical="center"/>
    </xf>
    <xf numFmtId="4" fontId="27" fillId="0" borderId="17" xfId="9" applyNumberFormat="1" applyFont="1" applyBorder="1" applyAlignment="1">
      <alignment horizontal="center" vertical="center"/>
    </xf>
    <xf numFmtId="3" fontId="31" fillId="3" borderId="18" xfId="9" applyNumberFormat="1" applyFont="1" applyFill="1" applyBorder="1" applyAlignment="1">
      <alignment horizontal="center" vertical="center" wrapText="1"/>
    </xf>
    <xf numFmtId="4" fontId="27" fillId="0" borderId="13" xfId="9" applyNumberFormat="1" applyFont="1" applyBorder="1" applyAlignment="1">
      <alignment horizontal="center" vertical="center"/>
    </xf>
    <xf numFmtId="3" fontId="31" fillId="0" borderId="18" xfId="9" applyNumberFormat="1" applyFont="1" applyBorder="1" applyAlignment="1">
      <alignment horizontal="center" vertical="center" wrapText="1"/>
    </xf>
    <xf numFmtId="0" fontId="36" fillId="5" borderId="0" xfId="9" applyFont="1" applyFill="1" applyAlignment="1">
      <alignment horizontal="right" vertical="center" wrapText="1"/>
    </xf>
    <xf numFmtId="3" fontId="31" fillId="0" borderId="26" xfId="9" applyNumberFormat="1" applyFont="1" applyBorder="1" applyAlignment="1">
      <alignment horizontal="center" vertical="center" wrapText="1"/>
    </xf>
    <xf numFmtId="4" fontId="27" fillId="0" borderId="55" xfId="9" applyNumberFormat="1" applyFont="1" applyBorder="1" applyAlignment="1">
      <alignment horizontal="center" vertical="center"/>
    </xf>
    <xf numFmtId="4" fontId="27" fillId="0" borderId="65" xfId="9" applyNumberFormat="1" applyFont="1" applyBorder="1" applyAlignment="1">
      <alignment horizontal="center" vertical="center"/>
    </xf>
    <xf numFmtId="4" fontId="27" fillId="0" borderId="25" xfId="9" applyNumberFormat="1" applyFont="1" applyBorder="1" applyAlignment="1">
      <alignment horizontal="center" vertical="center"/>
    </xf>
    <xf numFmtId="4" fontId="27" fillId="0" borderId="33" xfId="9" applyNumberFormat="1" applyFont="1" applyBorder="1" applyAlignment="1">
      <alignment horizontal="center" vertical="center"/>
    </xf>
    <xf numFmtId="4" fontId="31" fillId="0" borderId="17" xfId="9" applyNumberFormat="1" applyFont="1" applyBorder="1" applyAlignment="1">
      <alignment horizontal="center" vertical="center" wrapText="1"/>
    </xf>
    <xf numFmtId="3" fontId="27" fillId="0" borderId="14" xfId="9" applyNumberFormat="1" applyFont="1" applyBorder="1" applyAlignment="1">
      <alignment horizontal="center" vertical="center"/>
    </xf>
    <xf numFmtId="3" fontId="27" fillId="0" borderId="19" xfId="9" applyNumberFormat="1" applyFont="1" applyBorder="1" applyAlignment="1">
      <alignment horizontal="center" vertical="center"/>
    </xf>
    <xf numFmtId="4" fontId="31" fillId="0" borderId="13" xfId="9" applyNumberFormat="1" applyFont="1" applyBorder="1" applyAlignment="1">
      <alignment horizontal="center" vertical="center" wrapText="1"/>
    </xf>
    <xf numFmtId="4" fontId="31" fillId="0" borderId="29" xfId="9" applyNumberFormat="1" applyFont="1" applyBorder="1" applyAlignment="1">
      <alignment horizontal="center" vertical="center" wrapText="1"/>
    </xf>
    <xf numFmtId="4" fontId="31" fillId="0" borderId="55" xfId="9" applyNumberFormat="1" applyFont="1" applyBorder="1" applyAlignment="1">
      <alignment horizontal="center" vertical="center" wrapText="1"/>
    </xf>
    <xf numFmtId="3" fontId="31" fillId="0" borderId="27" xfId="9" applyNumberFormat="1" applyFont="1" applyBorder="1" applyAlignment="1">
      <alignment horizontal="center" vertical="center" wrapText="1"/>
    </xf>
    <xf numFmtId="3" fontId="31" fillId="0" borderId="15" xfId="9" applyNumberFormat="1" applyFont="1" applyBorder="1" applyAlignment="1">
      <alignment horizontal="center" vertical="center" wrapText="1"/>
    </xf>
    <xf numFmtId="3" fontId="27" fillId="0" borderId="22" xfId="9" applyNumberFormat="1" applyFont="1" applyBorder="1" applyAlignment="1">
      <alignment horizontal="center" vertical="center"/>
    </xf>
    <xf numFmtId="3" fontId="27" fillId="0" borderId="15" xfId="9" applyNumberFormat="1" applyFont="1" applyBorder="1" applyAlignment="1">
      <alignment horizontal="center" vertical="center"/>
    </xf>
    <xf numFmtId="3" fontId="27" fillId="0" borderId="27" xfId="9" applyNumberFormat="1" applyFont="1" applyBorder="1" applyAlignment="1">
      <alignment horizontal="center" vertical="center"/>
    </xf>
    <xf numFmtId="0" fontId="36" fillId="5" borderId="0" xfId="9" applyFont="1" applyFill="1" applyBorder="1" applyAlignment="1">
      <alignment horizontal="right" vertical="center" wrapText="1"/>
    </xf>
    <xf numFmtId="3" fontId="20" fillId="5" borderId="1" xfId="9" applyNumberFormat="1" applyFont="1" applyFill="1" applyBorder="1" applyAlignment="1">
      <alignment horizontal="left" vertical="center"/>
    </xf>
    <xf numFmtId="3" fontId="20" fillId="5" borderId="61" xfId="9" applyNumberFormat="1" applyFont="1" applyFill="1" applyBorder="1" applyAlignment="1">
      <alignment horizontal="left" vertical="center"/>
    </xf>
    <xf numFmtId="3" fontId="2" fillId="2" borderId="8" xfId="9" applyNumberFormat="1" applyFont="1" applyFill="1" applyBorder="1" applyAlignment="1">
      <alignment horizontal="left" vertical="center" wrapText="1"/>
    </xf>
    <xf numFmtId="2" fontId="27" fillId="4" borderId="32" xfId="9" applyNumberFormat="1" applyFont="1" applyFill="1" applyBorder="1" applyAlignment="1">
      <alignment horizontal="center" vertical="center" textRotation="90" wrapText="1"/>
    </xf>
    <xf numFmtId="2" fontId="27" fillId="4" borderId="54" xfId="9" applyNumberFormat="1" applyFont="1" applyFill="1" applyBorder="1" applyAlignment="1">
      <alignment horizontal="center" vertical="center" textRotation="90" wrapText="1"/>
    </xf>
    <xf numFmtId="2" fontId="2" fillId="4" borderId="22" xfId="9" applyNumberFormat="1" applyFont="1" applyFill="1" applyBorder="1" applyAlignment="1">
      <alignment horizontal="center" vertical="center" wrapText="1"/>
    </xf>
    <xf numFmtId="2" fontId="2" fillId="4" borderId="27" xfId="9" applyNumberFormat="1" applyFont="1" applyFill="1" applyBorder="1" applyAlignment="1">
      <alignment horizontal="center" vertical="center" wrapText="1"/>
    </xf>
    <xf numFmtId="3" fontId="20" fillId="4" borderId="22" xfId="9" applyNumberFormat="1" applyFont="1" applyFill="1" applyBorder="1" applyAlignment="1">
      <alignment horizontal="center" vertical="center" wrapText="1"/>
    </xf>
    <xf numFmtId="3" fontId="20" fillId="4" borderId="27" xfId="9" applyNumberFormat="1" applyFont="1" applyFill="1" applyBorder="1" applyAlignment="1">
      <alignment horizontal="center" vertical="center" wrapText="1"/>
    </xf>
    <xf numFmtId="3" fontId="2" fillId="2" borderId="8" xfId="9" applyNumberFormat="1" applyFont="1" applyFill="1" applyBorder="1" applyAlignment="1">
      <alignment horizontal="left" vertical="top" wrapText="1"/>
    </xf>
    <xf numFmtId="2" fontId="27" fillId="4" borderId="24" xfId="9" applyNumberFormat="1" applyFont="1" applyFill="1" applyBorder="1" applyAlignment="1">
      <alignment horizontal="center" vertical="center" textRotation="90" wrapText="1"/>
    </xf>
    <xf numFmtId="2" fontId="27" fillId="4" borderId="28" xfId="9" applyNumberFormat="1" applyFont="1" applyFill="1" applyBorder="1" applyAlignment="1">
      <alignment horizontal="center" vertical="center" textRotation="90" wrapText="1"/>
    </xf>
    <xf numFmtId="3" fontId="31" fillId="0" borderId="10" xfId="9" applyNumberFormat="1" applyFont="1" applyBorder="1" applyAlignment="1">
      <alignment horizontal="center" vertical="center" wrapText="1"/>
    </xf>
    <xf numFmtId="0" fontId="3" fillId="0" borderId="0" xfId="9" applyFont="1" applyAlignment="1">
      <alignment horizontal="justify" vertical="top" wrapText="1"/>
    </xf>
    <xf numFmtId="0" fontId="31" fillId="0" borderId="30" xfId="9" applyFont="1" applyBorder="1" applyAlignment="1">
      <alignment horizontal="center" vertical="center" wrapText="1"/>
    </xf>
    <xf numFmtId="0" fontId="31" fillId="0" borderId="9" xfId="9" applyFont="1" applyBorder="1" applyAlignment="1">
      <alignment horizontal="center" vertical="center" wrapText="1"/>
    </xf>
    <xf numFmtId="0" fontId="18" fillId="0" borderId="19" xfId="9" applyFont="1" applyBorder="1" applyAlignment="1">
      <alignment horizontal="center" vertical="center" wrapText="1"/>
    </xf>
    <xf numFmtId="0" fontId="18" fillId="0" borderId="18" xfId="9" applyFont="1" applyBorder="1" applyAlignment="1">
      <alignment horizontal="center" vertical="center" wrapText="1"/>
    </xf>
    <xf numFmtId="3" fontId="27" fillId="0" borderId="20" xfId="9" applyNumberFormat="1" applyFont="1" applyBorder="1" applyAlignment="1">
      <alignment horizontal="center" vertical="center"/>
    </xf>
    <xf numFmtId="3" fontId="31" fillId="0" borderId="60" xfId="9" applyNumberFormat="1" applyFont="1" applyBorder="1" applyAlignment="1">
      <alignment horizontal="center" vertical="center" wrapText="1"/>
    </xf>
    <xf numFmtId="0" fontId="31" fillId="0" borderId="28" xfId="9" applyFont="1" applyBorder="1" applyAlignment="1">
      <alignment horizontal="center" vertical="center" wrapText="1"/>
    </xf>
    <xf numFmtId="0" fontId="18" fillId="0" borderId="26" xfId="9" applyFont="1" applyBorder="1" applyAlignment="1">
      <alignment horizontal="center" vertical="center" wrapText="1"/>
    </xf>
    <xf numFmtId="3" fontId="31" fillId="3" borderId="19" xfId="9" applyNumberFormat="1" applyFont="1" applyFill="1" applyBorder="1" applyAlignment="1">
      <alignment horizontal="center" vertical="center" wrapText="1"/>
    </xf>
    <xf numFmtId="3" fontId="31" fillId="3" borderId="26" xfId="9" applyNumberFormat="1" applyFont="1" applyFill="1" applyBorder="1" applyAlignment="1">
      <alignment horizontal="center" vertical="center" wrapText="1"/>
    </xf>
    <xf numFmtId="0" fontId="31" fillId="0" borderId="24" xfId="9" applyFont="1" applyBorder="1" applyAlignment="1">
      <alignment horizontal="center" vertical="center" wrapText="1"/>
    </xf>
    <xf numFmtId="0" fontId="31" fillId="0" borderId="16" xfId="9" applyFont="1" applyBorder="1" applyAlignment="1">
      <alignment horizontal="center" vertical="center" wrapText="1"/>
    </xf>
    <xf numFmtId="0" fontId="18" fillId="0" borderId="23" xfId="9" applyFont="1" applyBorder="1" applyAlignment="1">
      <alignment horizontal="center" vertical="center" wrapText="1"/>
    </xf>
    <xf numFmtId="0" fontId="18" fillId="0" borderId="14" xfId="9" applyFont="1" applyBorder="1" applyAlignment="1">
      <alignment horizontal="center" vertical="center" wrapText="1"/>
    </xf>
    <xf numFmtId="3" fontId="31" fillId="0" borderId="23" xfId="9" applyNumberFormat="1" applyFont="1" applyBorder="1" applyAlignment="1">
      <alignment horizontal="center" vertical="center" wrapText="1"/>
    </xf>
    <xf numFmtId="4" fontId="27" fillId="0" borderId="21" xfId="9" applyNumberFormat="1" applyFont="1" applyBorder="1" applyAlignment="1">
      <alignment horizontal="center" vertical="center"/>
    </xf>
    <xf numFmtId="3" fontId="27" fillId="0" borderId="23" xfId="9" applyNumberFormat="1" applyFont="1" applyBorder="1" applyAlignment="1">
      <alignment horizontal="center" vertical="center"/>
    </xf>
    <xf numFmtId="3" fontId="27" fillId="0" borderId="18" xfId="9" applyNumberFormat="1" applyFont="1" applyBorder="1" applyAlignment="1">
      <alignment horizontal="center" vertical="center"/>
    </xf>
    <xf numFmtId="3" fontId="27" fillId="0" borderId="26" xfId="9" applyNumberFormat="1" applyFont="1" applyBorder="1" applyAlignment="1">
      <alignment horizontal="center" vertical="center"/>
    </xf>
    <xf numFmtId="0" fontId="31" fillId="0" borderId="32" xfId="9" applyFont="1" applyBorder="1" applyAlignment="1">
      <alignment horizontal="center" vertical="center" wrapText="1"/>
    </xf>
    <xf numFmtId="0" fontId="31" fillId="0" borderId="31" xfId="9" applyFont="1" applyBorder="1" applyAlignment="1">
      <alignment horizontal="center" vertical="center" wrapText="1"/>
    </xf>
    <xf numFmtId="0" fontId="18" fillId="0" borderId="22" xfId="9" applyFont="1" applyBorder="1" applyAlignment="1">
      <alignment horizontal="center" vertical="center" wrapText="1"/>
    </xf>
    <xf numFmtId="0" fontId="18" fillId="0" borderId="15" xfId="9" applyFont="1" applyBorder="1" applyAlignment="1">
      <alignment horizontal="center" vertical="center" wrapText="1"/>
    </xf>
    <xf numFmtId="3" fontId="31" fillId="0" borderId="22" xfId="9" applyNumberFormat="1" applyFont="1" applyBorder="1" applyAlignment="1">
      <alignment horizontal="center" vertical="center" wrapText="1"/>
    </xf>
    <xf numFmtId="0" fontId="27" fillId="0" borderId="14" xfId="9" applyFont="1" applyBorder="1" applyAlignment="1">
      <alignment horizontal="center" vertical="center"/>
    </xf>
    <xf numFmtId="0" fontId="27" fillId="0" borderId="27" xfId="9" applyFont="1" applyBorder="1" applyAlignment="1">
      <alignment horizontal="center" vertical="center"/>
    </xf>
    <xf numFmtId="0" fontId="31" fillId="0" borderId="54" xfId="9" applyFont="1" applyBorder="1" applyAlignment="1">
      <alignment horizontal="center" vertical="center" wrapText="1"/>
    </xf>
    <xf numFmtId="0" fontId="18" fillId="0" borderId="27" xfId="9" applyFont="1" applyBorder="1" applyAlignment="1">
      <alignment horizontal="center" vertical="center" wrapText="1"/>
    </xf>
    <xf numFmtId="4" fontId="31" fillId="0" borderId="25" xfId="9" applyNumberFormat="1" applyFont="1" applyBorder="1" applyAlignment="1">
      <alignment horizontal="center" vertical="center" wrapText="1"/>
    </xf>
    <xf numFmtId="0" fontId="27" fillId="0" borderId="24" xfId="9" applyFont="1" applyBorder="1" applyAlignment="1">
      <alignment horizontal="center" vertical="center"/>
    </xf>
    <xf numFmtId="0" fontId="27" fillId="0" borderId="9" xfId="9" applyFont="1" applyBorder="1" applyAlignment="1">
      <alignment horizontal="center" vertical="center"/>
    </xf>
    <xf numFmtId="0" fontId="27" fillId="0" borderId="28" xfId="9" applyFont="1" applyBorder="1" applyAlignment="1">
      <alignment horizontal="center" vertical="center"/>
    </xf>
    <xf numFmtId="0" fontId="4" fillId="0" borderId="23" xfId="9" applyFont="1" applyBorder="1" applyAlignment="1">
      <alignment horizontal="center" vertical="center" wrapText="1"/>
    </xf>
    <xf numFmtId="0" fontId="4" fillId="0" borderId="18" xfId="9" applyFont="1" applyBorder="1" applyAlignment="1">
      <alignment horizontal="center" vertical="center" wrapText="1"/>
    </xf>
    <xf numFmtId="0" fontId="4" fillId="0" borderId="26" xfId="9" applyFont="1" applyBorder="1" applyAlignment="1">
      <alignment horizontal="center" vertical="center" wrapText="1"/>
    </xf>
    <xf numFmtId="4" fontId="31" fillId="0" borderId="21" xfId="9" applyNumberFormat="1" applyFont="1" applyBorder="1" applyAlignment="1">
      <alignment horizontal="center" vertical="center" wrapText="1"/>
    </xf>
    <xf numFmtId="3" fontId="27" fillId="0" borderId="22" xfId="9" applyNumberFormat="1" applyFont="1" applyBorder="1" applyAlignment="1">
      <alignment horizontal="center" vertical="center" wrapText="1"/>
    </xf>
    <xf numFmtId="3" fontId="27" fillId="0" borderId="15" xfId="9" applyNumberFormat="1" applyFont="1" applyBorder="1" applyAlignment="1">
      <alignment horizontal="center" vertical="center" wrapText="1"/>
    </xf>
    <xf numFmtId="3" fontId="27" fillId="0" borderId="27" xfId="9" applyNumberFormat="1" applyFont="1" applyBorder="1" applyAlignment="1">
      <alignment horizontal="center" vertical="center" wrapText="1"/>
    </xf>
    <xf numFmtId="3" fontId="28" fillId="0" borderId="0" xfId="1" applyNumberFormat="1" applyFont="1" applyAlignment="1">
      <alignment horizontal="left" wrapText="1"/>
    </xf>
    <xf numFmtId="3" fontId="2" fillId="5" borderId="40" xfId="1" applyNumberFormat="1" applyFont="1" applyFill="1" applyBorder="1" applyAlignment="1">
      <alignment horizontal="left" vertical="center" wrapText="1"/>
    </xf>
    <xf numFmtId="3" fontId="2" fillId="5" borderId="41" xfId="1" quotePrefix="1" applyNumberFormat="1" applyFont="1" applyFill="1" applyBorder="1" applyAlignment="1">
      <alignment horizontal="left" vertical="center" wrapText="1"/>
    </xf>
    <xf numFmtId="0" fontId="36" fillId="5" borderId="0" xfId="9" applyFont="1" applyFill="1" applyAlignment="1">
      <alignment horizontal="left" vertical="center" wrapText="1"/>
    </xf>
    <xf numFmtId="0" fontId="36" fillId="5" borderId="0" xfId="9" applyFont="1" applyFill="1" applyAlignment="1">
      <alignment horizontal="center" vertical="center" wrapText="1"/>
    </xf>
    <xf numFmtId="0" fontId="20" fillId="0" borderId="0" xfId="9" applyFont="1" applyAlignment="1">
      <alignment horizontal="left" vertical="top" wrapText="1"/>
    </xf>
    <xf numFmtId="0" fontId="24" fillId="4" borderId="62" xfId="9" applyFont="1" applyFill="1" applyBorder="1" applyAlignment="1">
      <alignment horizontal="center" vertical="center" wrapText="1"/>
    </xf>
    <xf numFmtId="0" fontId="24" fillId="4" borderId="63" xfId="9" applyFont="1" applyFill="1" applyBorder="1" applyAlignment="1">
      <alignment horizontal="center" vertical="center" wrapText="1"/>
    </xf>
    <xf numFmtId="3" fontId="4" fillId="4" borderId="44" xfId="1" applyNumberFormat="1" applyFont="1" applyFill="1" applyBorder="1" applyAlignment="1">
      <alignment horizontal="center" vertical="center" wrapText="1"/>
    </xf>
    <xf numFmtId="3" fontId="4" fillId="4" borderId="45" xfId="1" applyNumberFormat="1" applyFont="1" applyFill="1" applyBorder="1" applyAlignment="1">
      <alignment horizontal="center" vertical="center" wrapText="1"/>
    </xf>
    <xf numFmtId="3" fontId="4" fillId="4" borderId="43" xfId="1" applyNumberFormat="1" applyFont="1" applyFill="1" applyBorder="1" applyAlignment="1">
      <alignment horizontal="center" vertical="center" wrapText="1"/>
    </xf>
    <xf numFmtId="0" fontId="35" fillId="5" borderId="0" xfId="1" applyFont="1" applyFill="1" applyAlignment="1">
      <alignment horizontal="left" vertical="center"/>
    </xf>
    <xf numFmtId="0" fontId="24" fillId="4" borderId="64" xfId="9" applyFont="1" applyFill="1" applyBorder="1" applyAlignment="1">
      <alignment horizontal="center" vertical="center" wrapText="1"/>
    </xf>
    <xf numFmtId="0" fontId="4" fillId="0" borderId="0" xfId="9" applyFont="1" applyAlignment="1">
      <alignment horizontal="left" vertical="top" wrapText="1"/>
    </xf>
    <xf numFmtId="0" fontId="3" fillId="0" borderId="0" xfId="9" applyFont="1" applyAlignment="1">
      <alignment horizontal="left" vertical="top" wrapText="1"/>
    </xf>
    <xf numFmtId="0" fontId="10" fillId="0" borderId="0" xfId="9" applyFont="1" applyAlignment="1">
      <alignment vertical="top" wrapText="1"/>
    </xf>
    <xf numFmtId="0" fontId="34" fillId="5" borderId="0" xfId="1" applyFont="1" applyFill="1" applyAlignment="1">
      <alignment horizontal="left" vertical="center"/>
    </xf>
    <xf numFmtId="0" fontId="27" fillId="0" borderId="0" xfId="2" applyFont="1" applyAlignment="1">
      <alignment vertical="justify" wrapText="1"/>
    </xf>
    <xf numFmtId="0" fontId="44" fillId="0" borderId="0" xfId="2" applyFont="1" applyAlignment="1">
      <alignment horizontal="left" vertical="center" wrapText="1"/>
    </xf>
    <xf numFmtId="0" fontId="20" fillId="4" borderId="2" xfId="2" applyFont="1" applyFill="1" applyBorder="1" applyAlignment="1">
      <alignment horizontal="left" vertical="center" wrapText="1"/>
    </xf>
    <xf numFmtId="0" fontId="43" fillId="5" borderId="0" xfId="1" applyFont="1" applyFill="1" applyAlignment="1">
      <alignment horizontal="center" vertical="center"/>
    </xf>
  </cellXfs>
  <cellStyles count="24">
    <cellStyle name=" 1" xfId="2"/>
    <cellStyle name="Hyperlink" xfId="10"/>
    <cellStyle name="Normal" xfId="0" builtinId="0"/>
    <cellStyle name="Normal 10" xfId="17"/>
    <cellStyle name="Normal 11" xfId="18"/>
    <cellStyle name="Normal 12" xfId="20"/>
    <cellStyle name="Normal 2" xfId="3"/>
    <cellStyle name="Normal 3" xfId="4"/>
    <cellStyle name="Normal 4" xfId="5"/>
    <cellStyle name="Normal 4 2" xfId="19"/>
    <cellStyle name="Normal 4 2 2" xfId="6"/>
    <cellStyle name="Normal 5" xfId="7"/>
    <cellStyle name="Normal 5 2" xfId="21"/>
    <cellStyle name="Normal 6" xfId="9"/>
    <cellStyle name="Normal 7" xfId="11"/>
    <cellStyle name="Normal 8" xfId="12"/>
    <cellStyle name="Normal 9" xfId="13"/>
    <cellStyle name="Normal_Sayfa1" xfId="15"/>
    <cellStyle name="Normal_TİS" xfId="1"/>
    <cellStyle name="Virgül" xfId="23" builtinId="3"/>
    <cellStyle name="Virgül [0]_24-18-asgari ücret.XLS Grafik 1" xfId="8"/>
    <cellStyle name="Virgül 2" xfId="14"/>
    <cellStyle name="Virgül 2 2" xfId="22"/>
    <cellStyle name="Virgül 3" xfId="16"/>
  </cellStyles>
  <dxfs count="0"/>
  <tableStyles count="0" defaultTableStyle="TableStyleMedium2" defaultPivotStyle="PivotStyleLight16"/>
  <colors>
    <mruColors>
      <color rgb="FF99CCFF"/>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5"/>
  <sheetViews>
    <sheetView showGridLines="0" tabSelected="1" topLeftCell="A453" zoomScaleNormal="100" zoomScaleSheetLayoutView="80" workbookViewId="0">
      <selection activeCell="I467" sqref="I467"/>
    </sheetView>
  </sheetViews>
  <sheetFormatPr defaultColWidth="9.140625" defaultRowHeight="15"/>
  <cols>
    <col min="1" max="1" width="8.7109375" style="104" customWidth="1"/>
    <col min="2" max="2" width="20.140625" style="1" customWidth="1"/>
    <col min="3" max="3" width="12.7109375" style="107" customWidth="1"/>
    <col min="4" max="4" width="59.42578125" style="2" customWidth="1"/>
    <col min="5" max="5" width="11.7109375" style="153" customWidth="1"/>
    <col min="6" max="6" width="11.5703125" style="114" customWidth="1"/>
    <col min="7" max="16384" width="9.140625" style="2"/>
  </cols>
  <sheetData>
    <row r="1" spans="1:6" s="106" customFormat="1" ht="50.1" customHeight="1">
      <c r="A1" s="144" t="s">
        <v>592</v>
      </c>
      <c r="B1" s="145"/>
      <c r="C1" s="146"/>
      <c r="D1" s="264" t="s">
        <v>593</v>
      </c>
      <c r="E1" s="264"/>
      <c r="F1" s="264"/>
    </row>
    <row r="2" spans="1:6" ht="44.25" customHeight="1" thickBot="1">
      <c r="A2" s="284" t="s">
        <v>594</v>
      </c>
      <c r="B2" s="284"/>
      <c r="C2" s="284"/>
      <c r="D2" s="284"/>
      <c r="E2" s="284"/>
      <c r="F2" s="284"/>
    </row>
    <row r="3" spans="1:6" ht="43.5" customHeight="1">
      <c r="A3" s="292" t="s">
        <v>398</v>
      </c>
      <c r="B3" s="253" t="s">
        <v>151</v>
      </c>
      <c r="C3" s="251" t="s">
        <v>397</v>
      </c>
      <c r="D3" s="253" t="s">
        <v>153</v>
      </c>
      <c r="E3" s="255" t="s">
        <v>395</v>
      </c>
      <c r="F3" s="256"/>
    </row>
    <row r="4" spans="1:6" ht="36.75" customHeight="1" thickBot="1">
      <c r="A4" s="293"/>
      <c r="B4" s="254"/>
      <c r="C4" s="252"/>
      <c r="D4" s="254"/>
      <c r="E4" s="121" t="s">
        <v>396</v>
      </c>
      <c r="F4" s="122" t="s">
        <v>35</v>
      </c>
    </row>
    <row r="5" spans="1:6" ht="15" customHeight="1">
      <c r="A5" s="325">
        <v>1</v>
      </c>
      <c r="B5" s="328" t="s">
        <v>131</v>
      </c>
      <c r="C5" s="278">
        <v>169412</v>
      </c>
      <c r="D5" s="158" t="s">
        <v>130</v>
      </c>
      <c r="E5" s="319">
        <v>1714</v>
      </c>
      <c r="F5" s="331">
        <f>ROUNDUP(E5/$C$5*100,2)</f>
        <v>1.02</v>
      </c>
    </row>
    <row r="6" spans="1:6" ht="15" customHeight="1">
      <c r="A6" s="326"/>
      <c r="B6" s="329"/>
      <c r="C6" s="279"/>
      <c r="D6" s="154" t="s">
        <v>129</v>
      </c>
      <c r="E6" s="258"/>
      <c r="F6" s="270" t="e">
        <f>D6/C6*100</f>
        <v>#VALUE!</v>
      </c>
    </row>
    <row r="7" spans="1:6" ht="15" customHeight="1">
      <c r="A7" s="326"/>
      <c r="B7" s="329"/>
      <c r="C7" s="279"/>
      <c r="D7" s="149" t="s">
        <v>128</v>
      </c>
      <c r="E7" s="257">
        <v>12535</v>
      </c>
      <c r="F7" s="274">
        <f>ROUNDUP(E7/$C$5*100,2)</f>
        <v>7.3999999999999995</v>
      </c>
    </row>
    <row r="8" spans="1:6" ht="12.75" customHeight="1">
      <c r="A8" s="326"/>
      <c r="B8" s="329"/>
      <c r="C8" s="279"/>
      <c r="D8" s="154" t="s">
        <v>127</v>
      </c>
      <c r="E8" s="258"/>
      <c r="F8" s="270" t="e">
        <f>D8/C8*100</f>
        <v>#VALUE!</v>
      </c>
    </row>
    <row r="9" spans="1:6" ht="15" customHeight="1">
      <c r="A9" s="326"/>
      <c r="B9" s="329"/>
      <c r="C9" s="279"/>
      <c r="D9" s="4" t="s">
        <v>478</v>
      </c>
      <c r="E9" s="257">
        <v>24772</v>
      </c>
      <c r="F9" s="274">
        <f>ROUNDUP(E9/$C$5*100,2)</f>
        <v>14.629999999999999</v>
      </c>
    </row>
    <row r="10" spans="1:6" ht="12.75" customHeight="1">
      <c r="A10" s="326"/>
      <c r="B10" s="329"/>
      <c r="C10" s="279"/>
      <c r="D10" s="3" t="s">
        <v>343</v>
      </c>
      <c r="E10" s="258"/>
      <c r="F10" s="270" t="e">
        <f>D10/C10*100</f>
        <v>#VALUE!</v>
      </c>
    </row>
    <row r="11" spans="1:6" ht="15" customHeight="1">
      <c r="A11" s="326"/>
      <c r="B11" s="329"/>
      <c r="C11" s="279"/>
      <c r="D11" s="149" t="s">
        <v>515</v>
      </c>
      <c r="E11" s="257">
        <v>3025</v>
      </c>
      <c r="F11" s="273">
        <f>ROUNDUP(E11/$C$5*100,2)</f>
        <v>1.79</v>
      </c>
    </row>
    <row r="12" spans="1:6" ht="15" customHeight="1">
      <c r="A12" s="326"/>
      <c r="B12" s="329"/>
      <c r="C12" s="279"/>
      <c r="D12" s="154" t="s">
        <v>519</v>
      </c>
      <c r="E12" s="258"/>
      <c r="F12" s="274" t="e">
        <f>D12/C12*100</f>
        <v>#VALUE!</v>
      </c>
    </row>
    <row r="13" spans="1:6" ht="19.5" customHeight="1">
      <c r="A13" s="326"/>
      <c r="B13" s="329"/>
      <c r="C13" s="279"/>
      <c r="D13" s="4" t="s">
        <v>422</v>
      </c>
      <c r="E13" s="257">
        <v>45</v>
      </c>
      <c r="F13" s="273">
        <f>ROUNDUP(E13/$C$5*100,2)</f>
        <v>0.03</v>
      </c>
    </row>
    <row r="14" spans="1:6" ht="15" customHeight="1">
      <c r="A14" s="326"/>
      <c r="B14" s="329"/>
      <c r="C14" s="279"/>
      <c r="D14" s="5" t="s">
        <v>424</v>
      </c>
      <c r="E14" s="258"/>
      <c r="F14" s="274" t="e">
        <f>D14/C14*100</f>
        <v>#VALUE!</v>
      </c>
    </row>
    <row r="15" spans="1:6" ht="15" customHeight="1">
      <c r="A15" s="326"/>
      <c r="B15" s="329"/>
      <c r="C15" s="279"/>
      <c r="D15" s="149" t="s">
        <v>423</v>
      </c>
      <c r="E15" s="257">
        <v>118</v>
      </c>
      <c r="F15" s="273">
        <f>ROUNDUP(E15/$C$5*100,2)</f>
        <v>6.9999999999999993E-2</v>
      </c>
    </row>
    <row r="16" spans="1:6" ht="16.5" customHeight="1">
      <c r="A16" s="326"/>
      <c r="B16" s="329"/>
      <c r="C16" s="279"/>
      <c r="D16" s="154" t="s">
        <v>309</v>
      </c>
      <c r="E16" s="258"/>
      <c r="F16" s="274" t="e">
        <f>D16/C16*100</f>
        <v>#VALUE!</v>
      </c>
    </row>
    <row r="17" spans="1:6" ht="16.5" customHeight="1">
      <c r="A17" s="326"/>
      <c r="B17" s="329"/>
      <c r="C17" s="279"/>
      <c r="D17" s="149" t="s">
        <v>498</v>
      </c>
      <c r="E17" s="257">
        <v>28</v>
      </c>
      <c r="F17" s="270">
        <f>ROUNDUP(E17/$C$5*100,2)</f>
        <v>0.02</v>
      </c>
    </row>
    <row r="18" spans="1:6" ht="16.5" customHeight="1">
      <c r="A18" s="326"/>
      <c r="B18" s="329"/>
      <c r="C18" s="279"/>
      <c r="D18" s="154" t="s">
        <v>497</v>
      </c>
      <c r="E18" s="258"/>
      <c r="F18" s="270" t="e">
        <f>D18/C18*100</f>
        <v>#VALUE!</v>
      </c>
    </row>
    <row r="19" spans="1:6" ht="15" customHeight="1">
      <c r="A19" s="326"/>
      <c r="B19" s="329"/>
      <c r="C19" s="279"/>
      <c r="D19" s="155" t="s">
        <v>598</v>
      </c>
      <c r="E19" s="277">
        <v>92</v>
      </c>
      <c r="F19" s="274">
        <f>ROUNDUP(E19/$C$5*100,2)</f>
        <v>6.0000000000000005E-2</v>
      </c>
    </row>
    <row r="20" spans="1:6" ht="18.75" customHeight="1" thickBot="1">
      <c r="A20" s="327"/>
      <c r="B20" s="330"/>
      <c r="C20" s="280"/>
      <c r="D20" s="161" t="s">
        <v>599</v>
      </c>
      <c r="E20" s="276"/>
      <c r="F20" s="324" t="e">
        <f>D20/C20*100</f>
        <v>#VALUE!</v>
      </c>
    </row>
    <row r="21" spans="1:6" ht="15" customHeight="1">
      <c r="A21" s="296">
        <v>2</v>
      </c>
      <c r="B21" s="298" t="s">
        <v>154</v>
      </c>
      <c r="C21" s="272">
        <v>758601</v>
      </c>
      <c r="D21" s="8" t="s">
        <v>126</v>
      </c>
      <c r="E21" s="258">
        <v>15833</v>
      </c>
      <c r="F21" s="274">
        <f>ROUNDUP(E21/$C$21*100,2)</f>
        <v>2.09</v>
      </c>
    </row>
    <row r="22" spans="1:6" ht="15" customHeight="1">
      <c r="A22" s="297"/>
      <c r="B22" s="299"/>
      <c r="C22" s="313"/>
      <c r="D22" s="5" t="s">
        <v>132</v>
      </c>
      <c r="E22" s="263"/>
      <c r="F22" s="270" t="e">
        <f>D22/C22*100</f>
        <v>#VALUE!</v>
      </c>
    </row>
    <row r="23" spans="1:6" ht="15" customHeight="1">
      <c r="A23" s="297"/>
      <c r="B23" s="299"/>
      <c r="C23" s="313"/>
      <c r="D23" s="4" t="s">
        <v>125</v>
      </c>
      <c r="E23" s="263">
        <v>38227</v>
      </c>
      <c r="F23" s="270">
        <f>ROUNDUP(E23/$C$21*100,2)</f>
        <v>5.04</v>
      </c>
    </row>
    <row r="24" spans="1:6" ht="19.5" customHeight="1">
      <c r="A24" s="297"/>
      <c r="B24" s="299"/>
      <c r="C24" s="313"/>
      <c r="D24" s="5" t="s">
        <v>344</v>
      </c>
      <c r="E24" s="263"/>
      <c r="F24" s="270" t="e">
        <f>D24/C24*100</f>
        <v>#VALUE!</v>
      </c>
    </row>
    <row r="25" spans="1:6" ht="19.5" customHeight="1">
      <c r="A25" s="297"/>
      <c r="B25" s="299"/>
      <c r="C25" s="313"/>
      <c r="D25" s="4" t="s">
        <v>536</v>
      </c>
      <c r="E25" s="263">
        <v>43509</v>
      </c>
      <c r="F25" s="270">
        <f>ROUNDUP(E25/$C$21*100,2)</f>
        <v>5.74</v>
      </c>
    </row>
    <row r="26" spans="1:6" ht="12.75">
      <c r="A26" s="297"/>
      <c r="B26" s="299"/>
      <c r="C26" s="313"/>
      <c r="D26" s="5" t="s">
        <v>345</v>
      </c>
      <c r="E26" s="263"/>
      <c r="F26" s="270" t="e">
        <f>D26/C26*100</f>
        <v>#VALUE!</v>
      </c>
    </row>
    <row r="27" spans="1:6" ht="15" customHeight="1">
      <c r="A27" s="297"/>
      <c r="B27" s="299"/>
      <c r="C27" s="313"/>
      <c r="D27" s="4" t="s">
        <v>124</v>
      </c>
      <c r="E27" s="263">
        <v>1437</v>
      </c>
      <c r="F27" s="270">
        <f>ROUNDUP(E27/$C$21*100,2)</f>
        <v>0.19</v>
      </c>
    </row>
    <row r="28" spans="1:6" ht="15" customHeight="1">
      <c r="A28" s="297"/>
      <c r="B28" s="299"/>
      <c r="C28" s="313"/>
      <c r="D28" s="5" t="s">
        <v>123</v>
      </c>
      <c r="E28" s="263"/>
      <c r="F28" s="270" t="e">
        <f>D28/C28*100</f>
        <v>#VALUE!</v>
      </c>
    </row>
    <row r="29" spans="1:6" ht="19.5" customHeight="1">
      <c r="A29" s="297"/>
      <c r="B29" s="299"/>
      <c r="C29" s="313"/>
      <c r="D29" s="4" t="s">
        <v>479</v>
      </c>
      <c r="E29" s="263">
        <v>115</v>
      </c>
      <c r="F29" s="270">
        <f>ROUNDUP(E29/$C$21*100,2)</f>
        <v>0.02</v>
      </c>
    </row>
    <row r="30" spans="1:6" ht="15" customHeight="1">
      <c r="A30" s="297"/>
      <c r="B30" s="299"/>
      <c r="C30" s="313"/>
      <c r="D30" s="5" t="s">
        <v>122</v>
      </c>
      <c r="E30" s="263"/>
      <c r="F30" s="270" t="e">
        <f>D30/C30*100</f>
        <v>#VALUE!</v>
      </c>
    </row>
    <row r="31" spans="1:6" ht="15" customHeight="1">
      <c r="A31" s="297"/>
      <c r="B31" s="299"/>
      <c r="C31" s="313"/>
      <c r="D31" s="149" t="s">
        <v>480</v>
      </c>
      <c r="E31" s="257">
        <v>14</v>
      </c>
      <c r="F31" s="273">
        <f>ROUNDUP(E31/$C$21*100,2)</f>
        <v>0.01</v>
      </c>
    </row>
    <row r="32" spans="1:6" ht="15" customHeight="1">
      <c r="A32" s="297"/>
      <c r="B32" s="299"/>
      <c r="C32" s="313"/>
      <c r="D32" s="5" t="s">
        <v>155</v>
      </c>
      <c r="E32" s="258"/>
      <c r="F32" s="274"/>
    </row>
    <row r="33" spans="1:6" ht="15" customHeight="1">
      <c r="A33" s="297"/>
      <c r="B33" s="299"/>
      <c r="C33" s="313"/>
      <c r="D33" s="155" t="s">
        <v>520</v>
      </c>
      <c r="E33" s="257">
        <v>838</v>
      </c>
      <c r="F33" s="273">
        <f>ROUNDUP(E33/$C$21*100,2)</f>
        <v>0.12</v>
      </c>
    </row>
    <row r="34" spans="1:6" ht="15" customHeight="1" thickBot="1">
      <c r="A34" s="297"/>
      <c r="B34" s="299"/>
      <c r="C34" s="313"/>
      <c r="D34" s="5" t="s">
        <v>521</v>
      </c>
      <c r="E34" s="276"/>
      <c r="F34" s="275"/>
    </row>
    <row r="35" spans="1:6" ht="18.75" customHeight="1">
      <c r="A35" s="306">
        <v>3</v>
      </c>
      <c r="B35" s="308" t="s">
        <v>156</v>
      </c>
      <c r="C35" s="312">
        <v>205193</v>
      </c>
      <c r="D35" s="16" t="s">
        <v>121</v>
      </c>
      <c r="E35" s="272">
        <v>29047</v>
      </c>
      <c r="F35" s="274">
        <f>ROUNDUP(E35/$C$35*100,2)</f>
        <v>14.16</v>
      </c>
    </row>
    <row r="36" spans="1:6" ht="15" customHeight="1">
      <c r="A36" s="297"/>
      <c r="B36" s="299"/>
      <c r="C36" s="313"/>
      <c r="D36" s="5" t="s">
        <v>120</v>
      </c>
      <c r="E36" s="313"/>
      <c r="F36" s="270" t="e">
        <f>D36/C36*100</f>
        <v>#VALUE!</v>
      </c>
    </row>
    <row r="37" spans="1:6" ht="15" customHeight="1">
      <c r="A37" s="297"/>
      <c r="B37" s="299"/>
      <c r="C37" s="313"/>
      <c r="D37" s="4" t="s">
        <v>119</v>
      </c>
      <c r="E37" s="313">
        <v>9818</v>
      </c>
      <c r="F37" s="274">
        <f>ROUNDUP(E37/$C$35*100,2)</f>
        <v>4.79</v>
      </c>
    </row>
    <row r="38" spans="1:6" ht="19.5" customHeight="1">
      <c r="A38" s="297"/>
      <c r="B38" s="299"/>
      <c r="C38" s="313"/>
      <c r="D38" s="5" t="s">
        <v>346</v>
      </c>
      <c r="E38" s="313"/>
      <c r="F38" s="270" t="e">
        <f>D38/C38*100</f>
        <v>#VALUE!</v>
      </c>
    </row>
    <row r="39" spans="1:6" ht="22.5" customHeight="1">
      <c r="A39" s="297"/>
      <c r="B39" s="299"/>
      <c r="C39" s="313"/>
      <c r="D39" s="4" t="s">
        <v>118</v>
      </c>
      <c r="E39" s="313">
        <v>2726</v>
      </c>
      <c r="F39" s="274">
        <f>ROUNDUP(E39/$C$35*100,2)</f>
        <v>1.33</v>
      </c>
    </row>
    <row r="40" spans="1:6" ht="12.75" customHeight="1">
      <c r="A40" s="297"/>
      <c r="B40" s="299"/>
      <c r="C40" s="313"/>
      <c r="D40" s="5" t="s">
        <v>117</v>
      </c>
      <c r="E40" s="313"/>
      <c r="F40" s="270" t="e">
        <f>D40/C40*100</f>
        <v>#VALUE!</v>
      </c>
    </row>
    <row r="41" spans="1:6" ht="21" customHeight="1">
      <c r="A41" s="297"/>
      <c r="B41" s="299"/>
      <c r="C41" s="313"/>
      <c r="D41" s="4" t="s">
        <v>116</v>
      </c>
      <c r="E41" s="313">
        <v>3500</v>
      </c>
      <c r="F41" s="274">
        <f>ROUNDUP(E41/$C$35*100,2)</f>
        <v>1.71</v>
      </c>
    </row>
    <row r="42" spans="1:6" ht="15" customHeight="1">
      <c r="A42" s="297"/>
      <c r="B42" s="299"/>
      <c r="C42" s="313"/>
      <c r="D42" s="5" t="s">
        <v>347</v>
      </c>
      <c r="E42" s="313"/>
      <c r="F42" s="270" t="e">
        <f>D42/C42*100</f>
        <v>#VALUE!</v>
      </c>
    </row>
    <row r="43" spans="1:6" ht="17.25" customHeight="1">
      <c r="A43" s="297"/>
      <c r="B43" s="299"/>
      <c r="C43" s="313"/>
      <c r="D43" s="4" t="s">
        <v>296</v>
      </c>
      <c r="E43" s="313">
        <v>13</v>
      </c>
      <c r="F43" s="274">
        <f>ROUNDUP(E43/$C$35*100,2)</f>
        <v>0.01</v>
      </c>
    </row>
    <row r="44" spans="1:6" ht="18.75" customHeight="1">
      <c r="A44" s="297"/>
      <c r="B44" s="299"/>
      <c r="C44" s="313"/>
      <c r="D44" s="5" t="s">
        <v>297</v>
      </c>
      <c r="E44" s="313"/>
      <c r="F44" s="270" t="e">
        <f>D44/C44*100</f>
        <v>#VALUE!</v>
      </c>
    </row>
    <row r="45" spans="1:6" ht="19.5" customHeight="1">
      <c r="A45" s="297"/>
      <c r="B45" s="299"/>
      <c r="C45" s="313"/>
      <c r="D45" s="8" t="s">
        <v>326</v>
      </c>
      <c r="E45" s="272">
        <v>957</v>
      </c>
      <c r="F45" s="274">
        <f>ROUNDUP(E45/$C$35*100,2)</f>
        <v>0.47000000000000003</v>
      </c>
    </row>
    <row r="46" spans="1:6" ht="17.25" customHeight="1">
      <c r="A46" s="297"/>
      <c r="B46" s="299"/>
      <c r="C46" s="313"/>
      <c r="D46" s="3" t="s">
        <v>327</v>
      </c>
      <c r="E46" s="271"/>
      <c r="F46" s="270" t="e">
        <f>D46/C46*100</f>
        <v>#VALUE!</v>
      </c>
    </row>
    <row r="47" spans="1:6" ht="19.5" customHeight="1">
      <c r="A47" s="297"/>
      <c r="B47" s="299"/>
      <c r="C47" s="313"/>
      <c r="D47" s="4" t="s">
        <v>348</v>
      </c>
      <c r="E47" s="313">
        <v>10</v>
      </c>
      <c r="F47" s="274">
        <f>ROUNDUP(E47/$C$35*100,2)</f>
        <v>0.01</v>
      </c>
    </row>
    <row r="48" spans="1:6" ht="18" customHeight="1" thickBot="1">
      <c r="A48" s="302"/>
      <c r="B48" s="303"/>
      <c r="C48" s="314"/>
      <c r="D48" s="14" t="s">
        <v>349</v>
      </c>
      <c r="E48" s="314"/>
      <c r="F48" s="324" t="e">
        <f>D48/C50*100</f>
        <v>#VALUE!</v>
      </c>
    </row>
    <row r="49" spans="1:6" ht="17.25" customHeight="1">
      <c r="A49" s="306">
        <v>4</v>
      </c>
      <c r="B49" s="308" t="s">
        <v>157</v>
      </c>
      <c r="C49" s="278">
        <v>615122</v>
      </c>
      <c r="D49" s="16" t="s">
        <v>115</v>
      </c>
      <c r="E49" s="278">
        <v>46340</v>
      </c>
      <c r="F49" s="311">
        <f>ROUNDUP(E49/$C$49*100,2)</f>
        <v>7.54</v>
      </c>
    </row>
    <row r="50" spans="1:6" ht="15" customHeight="1">
      <c r="A50" s="297"/>
      <c r="B50" s="299"/>
      <c r="C50" s="279"/>
      <c r="D50" s="5" t="s">
        <v>114</v>
      </c>
      <c r="E50" s="272"/>
      <c r="F50" s="260" t="e">
        <f>D50/C50*100</f>
        <v>#VALUE!</v>
      </c>
    </row>
    <row r="51" spans="1:6" ht="15" customHeight="1">
      <c r="A51" s="297"/>
      <c r="B51" s="299"/>
      <c r="C51" s="279"/>
      <c r="D51" s="4" t="s">
        <v>113</v>
      </c>
      <c r="E51" s="271">
        <v>17424</v>
      </c>
      <c r="F51" s="260">
        <f>ROUNDUP(E51/$C$49*100,2)</f>
        <v>2.84</v>
      </c>
    </row>
    <row r="52" spans="1:6" ht="17.25" customHeight="1">
      <c r="A52" s="297"/>
      <c r="B52" s="299"/>
      <c r="C52" s="279"/>
      <c r="D52" s="5" t="s">
        <v>112</v>
      </c>
      <c r="E52" s="272"/>
      <c r="F52" s="260" t="e">
        <f>D52/C52*100</f>
        <v>#VALUE!</v>
      </c>
    </row>
    <row r="53" spans="1:6" ht="21" customHeight="1">
      <c r="A53" s="297"/>
      <c r="B53" s="299"/>
      <c r="C53" s="279"/>
      <c r="D53" s="4" t="s">
        <v>111</v>
      </c>
      <c r="E53" s="271">
        <v>144</v>
      </c>
      <c r="F53" s="260">
        <f>ROUNDUP(E53/$C$49*100,2)</f>
        <v>0.03</v>
      </c>
    </row>
    <row r="54" spans="1:6" ht="21" customHeight="1">
      <c r="A54" s="297"/>
      <c r="B54" s="299"/>
      <c r="C54" s="279"/>
      <c r="D54" s="5" t="s">
        <v>110</v>
      </c>
      <c r="E54" s="272"/>
      <c r="F54" s="260" t="e">
        <f>D54/C54*100</f>
        <v>#VALUE!</v>
      </c>
    </row>
    <row r="55" spans="1:6" ht="21" customHeight="1">
      <c r="A55" s="297"/>
      <c r="B55" s="299"/>
      <c r="C55" s="279"/>
      <c r="D55" s="4" t="s">
        <v>312</v>
      </c>
      <c r="E55" s="271">
        <v>1442</v>
      </c>
      <c r="F55" s="260">
        <f>ROUNDUP(E55/$C$49*100,2)</f>
        <v>0.24000000000000002</v>
      </c>
    </row>
    <row r="56" spans="1:6" ht="17.25" customHeight="1">
      <c r="A56" s="297"/>
      <c r="B56" s="299"/>
      <c r="C56" s="279"/>
      <c r="D56" s="5" t="s">
        <v>328</v>
      </c>
      <c r="E56" s="272"/>
      <c r="F56" s="260" t="e">
        <f>D56/C56*100</f>
        <v>#VALUE!</v>
      </c>
    </row>
    <row r="57" spans="1:6" ht="17.25" customHeight="1">
      <c r="A57" s="297"/>
      <c r="B57" s="299"/>
      <c r="C57" s="279"/>
      <c r="D57" s="149" t="s">
        <v>426</v>
      </c>
      <c r="E57" s="271">
        <v>73</v>
      </c>
      <c r="F57" s="260">
        <f>ROUNDUP(E57/$C$49*100,2)</f>
        <v>0.02</v>
      </c>
    </row>
    <row r="58" spans="1:6" ht="17.25" customHeight="1">
      <c r="A58" s="297"/>
      <c r="B58" s="299"/>
      <c r="C58" s="279"/>
      <c r="D58" s="15" t="s">
        <v>425</v>
      </c>
      <c r="E58" s="272"/>
      <c r="F58" s="260" t="e">
        <f>D58/C58*100</f>
        <v>#VALUE!</v>
      </c>
    </row>
    <row r="59" spans="1:6" ht="15" customHeight="1">
      <c r="A59" s="297"/>
      <c r="B59" s="299"/>
      <c r="C59" s="279"/>
      <c r="D59" s="155" t="s">
        <v>600</v>
      </c>
      <c r="E59" s="279">
        <v>33</v>
      </c>
      <c r="F59" s="259">
        <f>ROUNDUP(E59/$C$49*100,2)</f>
        <v>0.01</v>
      </c>
    </row>
    <row r="60" spans="1:6" ht="21" customHeight="1" thickBot="1">
      <c r="A60" s="302"/>
      <c r="B60" s="303"/>
      <c r="C60" s="280"/>
      <c r="D60" s="105" t="s">
        <v>601</v>
      </c>
      <c r="E60" s="280"/>
      <c r="F60" s="268" t="e">
        <f>D60/C60*100</f>
        <v>#VALUE!</v>
      </c>
    </row>
    <row r="61" spans="1:6" s="147" customFormat="1" ht="40.5" customHeight="1">
      <c r="A61" s="144" t="s">
        <v>592</v>
      </c>
      <c r="B61" s="145"/>
      <c r="C61" s="146"/>
      <c r="D61" s="264" t="s">
        <v>593</v>
      </c>
      <c r="E61" s="264"/>
      <c r="F61" s="264"/>
    </row>
    <row r="62" spans="1:6" ht="31.5" customHeight="1" thickBot="1">
      <c r="A62" s="291" t="s">
        <v>595</v>
      </c>
      <c r="B62" s="291"/>
      <c r="C62" s="291"/>
      <c r="D62" s="291"/>
      <c r="E62" s="291"/>
      <c r="F62" s="291"/>
    </row>
    <row r="63" spans="1:6" ht="31.5" customHeight="1">
      <c r="A63" s="292" t="s">
        <v>398</v>
      </c>
      <c r="B63" s="253" t="s">
        <v>151</v>
      </c>
      <c r="C63" s="251" t="s">
        <v>397</v>
      </c>
      <c r="D63" s="253" t="s">
        <v>153</v>
      </c>
      <c r="E63" s="255" t="s">
        <v>395</v>
      </c>
      <c r="F63" s="256"/>
    </row>
    <row r="64" spans="1:6" ht="31.5" customHeight="1" thickBot="1">
      <c r="A64" s="293"/>
      <c r="B64" s="254"/>
      <c r="C64" s="252"/>
      <c r="D64" s="254"/>
      <c r="E64" s="121" t="s">
        <v>396</v>
      </c>
      <c r="F64" s="122" t="s">
        <v>35</v>
      </c>
    </row>
    <row r="65" spans="1:6" ht="16.5" customHeight="1">
      <c r="A65" s="306">
        <v>5</v>
      </c>
      <c r="B65" s="308" t="s">
        <v>158</v>
      </c>
      <c r="C65" s="278">
        <v>1169314</v>
      </c>
      <c r="D65" s="158" t="s">
        <v>109</v>
      </c>
      <c r="E65" s="312">
        <v>38559</v>
      </c>
      <c r="F65" s="259">
        <f>ROUNDUP(E65/$C$65*100,2)</f>
        <v>3.3</v>
      </c>
    </row>
    <row r="66" spans="1:6" ht="23.25" customHeight="1">
      <c r="A66" s="297"/>
      <c r="B66" s="299"/>
      <c r="C66" s="279"/>
      <c r="D66" s="154" t="s">
        <v>641</v>
      </c>
      <c r="E66" s="313"/>
      <c r="F66" s="260" t="e">
        <f>D66/C66*100</f>
        <v>#VALUE!</v>
      </c>
    </row>
    <row r="67" spans="1:6" ht="12.75" customHeight="1">
      <c r="A67" s="297"/>
      <c r="B67" s="299"/>
      <c r="C67" s="279"/>
      <c r="D67" s="149" t="s">
        <v>108</v>
      </c>
      <c r="E67" s="313">
        <v>46084</v>
      </c>
      <c r="F67" s="259">
        <f>ROUNDUP(E67/$C$65*100,2)</f>
        <v>3.9499999999999997</v>
      </c>
    </row>
    <row r="68" spans="1:6" ht="15" customHeight="1">
      <c r="A68" s="297"/>
      <c r="B68" s="299"/>
      <c r="C68" s="279"/>
      <c r="D68" s="5" t="s">
        <v>313</v>
      </c>
      <c r="E68" s="313"/>
      <c r="F68" s="260" t="e">
        <f>D68/C68*100</f>
        <v>#VALUE!</v>
      </c>
    </row>
    <row r="69" spans="1:6" ht="15" customHeight="1">
      <c r="A69" s="297"/>
      <c r="B69" s="299"/>
      <c r="C69" s="279"/>
      <c r="D69" s="4" t="s">
        <v>107</v>
      </c>
      <c r="E69" s="313">
        <v>22</v>
      </c>
      <c r="F69" s="259">
        <f>ROUNDUP(E69/$C$65*100,2)</f>
        <v>0.01</v>
      </c>
    </row>
    <row r="70" spans="1:6" ht="12.75" customHeight="1">
      <c r="A70" s="297"/>
      <c r="B70" s="299"/>
      <c r="C70" s="279"/>
      <c r="D70" s="5" t="s">
        <v>106</v>
      </c>
      <c r="E70" s="313"/>
      <c r="F70" s="260" t="e">
        <f>D70/C70*100</f>
        <v>#VALUE!</v>
      </c>
    </row>
    <row r="71" spans="1:6" ht="12.75">
      <c r="A71" s="297"/>
      <c r="B71" s="299"/>
      <c r="C71" s="279"/>
      <c r="D71" s="149" t="s">
        <v>387</v>
      </c>
      <c r="E71" s="313">
        <v>14</v>
      </c>
      <c r="F71" s="259">
        <f>ROUNDUP(E71/$C$65*100,2)</f>
        <v>0.01</v>
      </c>
    </row>
    <row r="72" spans="1:6" ht="13.5" customHeight="1">
      <c r="A72" s="297"/>
      <c r="B72" s="299"/>
      <c r="C72" s="279"/>
      <c r="D72" s="5" t="s">
        <v>143</v>
      </c>
      <c r="E72" s="313"/>
      <c r="F72" s="260" t="e">
        <f>D72/C72*100</f>
        <v>#VALUE!</v>
      </c>
    </row>
    <row r="73" spans="1:6" ht="12.75">
      <c r="A73" s="297"/>
      <c r="B73" s="299"/>
      <c r="C73" s="279"/>
      <c r="D73" s="149" t="s">
        <v>105</v>
      </c>
      <c r="E73" s="313">
        <v>12783</v>
      </c>
      <c r="F73" s="259">
        <f>ROUNDUP(E73/$C$65*100,2)</f>
        <v>1.1000000000000001</v>
      </c>
    </row>
    <row r="74" spans="1:6" ht="15" customHeight="1">
      <c r="A74" s="297"/>
      <c r="B74" s="299"/>
      <c r="C74" s="279"/>
      <c r="D74" s="5" t="s">
        <v>104</v>
      </c>
      <c r="E74" s="313"/>
      <c r="F74" s="260" t="e">
        <f>D74/C74*100</f>
        <v>#VALUE!</v>
      </c>
    </row>
    <row r="75" spans="1:6" ht="12.75">
      <c r="A75" s="297"/>
      <c r="B75" s="299"/>
      <c r="C75" s="279"/>
      <c r="D75" s="149" t="s">
        <v>427</v>
      </c>
      <c r="E75" s="313">
        <v>1211</v>
      </c>
      <c r="F75" s="259">
        <f>ROUNDUP(E75/$C$65*100,2)</f>
        <v>0.11</v>
      </c>
    </row>
    <row r="76" spans="1:6" ht="15" customHeight="1">
      <c r="A76" s="297"/>
      <c r="B76" s="299"/>
      <c r="C76" s="279"/>
      <c r="D76" s="5" t="s">
        <v>428</v>
      </c>
      <c r="E76" s="313"/>
      <c r="F76" s="260" t="e">
        <f>D76/C76*100</f>
        <v>#VALUE!</v>
      </c>
    </row>
    <row r="77" spans="1:6" ht="12.75" customHeight="1">
      <c r="A77" s="297"/>
      <c r="B77" s="299"/>
      <c r="C77" s="279"/>
      <c r="D77" s="4" t="s">
        <v>159</v>
      </c>
      <c r="E77" s="271">
        <v>47</v>
      </c>
      <c r="F77" s="259">
        <f>ROUNDUP(E77/$C$65*100,2)</f>
        <v>0.01</v>
      </c>
    </row>
    <row r="78" spans="1:6" ht="15.75" customHeight="1">
      <c r="A78" s="297"/>
      <c r="B78" s="299"/>
      <c r="C78" s="279"/>
      <c r="D78" s="3" t="s">
        <v>142</v>
      </c>
      <c r="E78" s="272"/>
      <c r="F78" s="260" t="e">
        <f>D78/C78*100</f>
        <v>#VALUE!</v>
      </c>
    </row>
    <row r="79" spans="1:6" ht="12.75">
      <c r="A79" s="297"/>
      <c r="B79" s="299"/>
      <c r="C79" s="279"/>
      <c r="D79" s="4" t="s">
        <v>350</v>
      </c>
      <c r="E79" s="271">
        <v>50</v>
      </c>
      <c r="F79" s="259">
        <f>ROUNDUP(E79/$C$65*100,2)</f>
        <v>0.01</v>
      </c>
    </row>
    <row r="80" spans="1:6" ht="17.25" customHeight="1">
      <c r="A80" s="297"/>
      <c r="B80" s="299"/>
      <c r="C80" s="279"/>
      <c r="D80" s="3" t="s">
        <v>351</v>
      </c>
      <c r="E80" s="272"/>
      <c r="F80" s="260" t="e">
        <f>D80/C80*100</f>
        <v>#VALUE!</v>
      </c>
    </row>
    <row r="81" spans="1:6" ht="12.75">
      <c r="A81" s="297"/>
      <c r="B81" s="299"/>
      <c r="C81" s="279"/>
      <c r="D81" s="149" t="s">
        <v>517</v>
      </c>
      <c r="E81" s="313">
        <v>13</v>
      </c>
      <c r="F81" s="259">
        <f>ROUNDUP(E81/$C$65*100,2)</f>
        <v>0.01</v>
      </c>
    </row>
    <row r="82" spans="1:6" ht="19.5" customHeight="1">
      <c r="A82" s="297"/>
      <c r="B82" s="299"/>
      <c r="C82" s="279"/>
      <c r="D82" s="5" t="s">
        <v>103</v>
      </c>
      <c r="E82" s="313"/>
      <c r="F82" s="260" t="e">
        <f>D82/C82*100</f>
        <v>#VALUE!</v>
      </c>
    </row>
    <row r="83" spans="1:6" ht="12.75">
      <c r="A83" s="297"/>
      <c r="B83" s="299"/>
      <c r="C83" s="279"/>
      <c r="D83" s="4" t="s">
        <v>102</v>
      </c>
      <c r="E83" s="271">
        <v>16</v>
      </c>
      <c r="F83" s="259">
        <f>ROUNDUP(E83/$C$65*100,2)</f>
        <v>0.01</v>
      </c>
    </row>
    <row r="84" spans="1:6" ht="15" customHeight="1">
      <c r="A84" s="297"/>
      <c r="B84" s="299"/>
      <c r="C84" s="279"/>
      <c r="D84" s="3" t="s">
        <v>101</v>
      </c>
      <c r="E84" s="272"/>
      <c r="F84" s="260" t="e">
        <f>D84/C84*100</f>
        <v>#VALUE!</v>
      </c>
    </row>
    <row r="85" spans="1:6" ht="15" customHeight="1">
      <c r="A85" s="297"/>
      <c r="B85" s="299"/>
      <c r="C85" s="279"/>
      <c r="D85" s="4" t="s">
        <v>160</v>
      </c>
      <c r="E85" s="271">
        <v>107</v>
      </c>
      <c r="F85" s="259">
        <f>ROUNDUP(E85/$C$65*100,2)</f>
        <v>0.01</v>
      </c>
    </row>
    <row r="86" spans="1:6" ht="15" customHeight="1">
      <c r="A86" s="297"/>
      <c r="B86" s="299"/>
      <c r="C86" s="279"/>
      <c r="D86" s="5" t="s">
        <v>161</v>
      </c>
      <c r="E86" s="272"/>
      <c r="F86" s="260" t="e">
        <f>D86/C86*100</f>
        <v>#VALUE!</v>
      </c>
    </row>
    <row r="87" spans="1:6" ht="15" customHeight="1">
      <c r="A87" s="297"/>
      <c r="B87" s="299"/>
      <c r="C87" s="279"/>
      <c r="D87" s="4" t="s">
        <v>162</v>
      </c>
      <c r="E87" s="271">
        <v>21</v>
      </c>
      <c r="F87" s="259">
        <f>ROUNDUP(E87/$C$65*100,2)</f>
        <v>0.01</v>
      </c>
    </row>
    <row r="88" spans="1:6" ht="12.75" customHeight="1">
      <c r="A88" s="297"/>
      <c r="B88" s="299"/>
      <c r="C88" s="279"/>
      <c r="D88" s="5" t="s">
        <v>163</v>
      </c>
      <c r="E88" s="272"/>
      <c r="F88" s="260" t="e">
        <f>D88/C88*100</f>
        <v>#VALUE!</v>
      </c>
    </row>
    <row r="89" spans="1:6" ht="12.75" customHeight="1">
      <c r="A89" s="297"/>
      <c r="B89" s="299"/>
      <c r="C89" s="279"/>
      <c r="D89" s="4" t="s">
        <v>493</v>
      </c>
      <c r="E89" s="313">
        <v>12</v>
      </c>
      <c r="F89" s="260">
        <f>ROUNDUP(E89/$C$65*100,2)</f>
        <v>0.01</v>
      </c>
    </row>
    <row r="90" spans="1:6" ht="25.5">
      <c r="A90" s="307"/>
      <c r="B90" s="309"/>
      <c r="C90" s="279"/>
      <c r="D90" s="154" t="s">
        <v>298</v>
      </c>
      <c r="E90" s="271"/>
      <c r="F90" s="260" t="e">
        <f>D90/C90*100</f>
        <v>#VALUE!</v>
      </c>
    </row>
    <row r="91" spans="1:6">
      <c r="A91" s="109"/>
      <c r="B91" s="102"/>
      <c r="C91" s="279"/>
      <c r="D91" s="149" t="s">
        <v>429</v>
      </c>
      <c r="E91" s="271">
        <v>9</v>
      </c>
      <c r="F91" s="260">
        <f>ROUNDUP(E91/$C$65*100,2)</f>
        <v>0.01</v>
      </c>
    </row>
    <row r="92" spans="1:6">
      <c r="A92" s="109"/>
      <c r="B92" s="102"/>
      <c r="C92" s="279"/>
      <c r="D92" s="5" t="s">
        <v>487</v>
      </c>
      <c r="E92" s="272"/>
      <c r="F92" s="260" t="e">
        <f>D92/C92*100</f>
        <v>#VALUE!</v>
      </c>
    </row>
    <row r="93" spans="1:6">
      <c r="A93" s="109"/>
      <c r="B93" s="102"/>
      <c r="C93" s="279"/>
      <c r="D93" s="149" t="s">
        <v>488</v>
      </c>
      <c r="E93" s="271">
        <v>934</v>
      </c>
      <c r="F93" s="260">
        <f>ROUNDUP(E93/$C$65*100,2)</f>
        <v>0.08</v>
      </c>
    </row>
    <row r="94" spans="1:6">
      <c r="A94" s="109"/>
      <c r="B94" s="102"/>
      <c r="C94" s="279"/>
      <c r="D94" s="154" t="s">
        <v>499</v>
      </c>
      <c r="E94" s="272"/>
      <c r="F94" s="260" t="e">
        <f>D94/C94*100</f>
        <v>#VALUE!</v>
      </c>
    </row>
    <row r="95" spans="1:6">
      <c r="A95" s="225"/>
      <c r="B95" s="226"/>
      <c r="C95" s="279"/>
      <c r="D95" s="149" t="s">
        <v>500</v>
      </c>
      <c r="E95" s="271">
        <v>70</v>
      </c>
      <c r="F95" s="260">
        <f>ROUNDUP(E95/$C$65*100,2)</f>
        <v>0.01</v>
      </c>
    </row>
    <row r="96" spans="1:6">
      <c r="A96" s="225"/>
      <c r="B96" s="226"/>
      <c r="C96" s="279"/>
      <c r="D96" s="154" t="s">
        <v>501</v>
      </c>
      <c r="E96" s="272"/>
      <c r="F96" s="260" t="e">
        <f>D96/C96*100</f>
        <v>#VALUE!</v>
      </c>
    </row>
    <row r="97" spans="1:6">
      <c r="A97" s="238"/>
      <c r="B97" s="239"/>
      <c r="C97" s="279"/>
      <c r="D97" s="149" t="s">
        <v>516</v>
      </c>
      <c r="E97" s="271">
        <v>3</v>
      </c>
      <c r="F97" s="260">
        <f>ROUNDUP(E97/$C$65*100,2)</f>
        <v>0.01</v>
      </c>
    </row>
    <row r="98" spans="1:6">
      <c r="A98" s="238"/>
      <c r="B98" s="239"/>
      <c r="C98" s="279"/>
      <c r="D98" s="5" t="s">
        <v>522</v>
      </c>
      <c r="E98" s="272"/>
      <c r="F98" s="260" t="e">
        <f>D98/C98*100</f>
        <v>#VALUE!</v>
      </c>
    </row>
    <row r="99" spans="1:6">
      <c r="A99" s="109"/>
      <c r="B99" s="102"/>
      <c r="C99" s="279"/>
      <c r="D99" s="141" t="s">
        <v>602</v>
      </c>
      <c r="E99" s="279">
        <v>20</v>
      </c>
      <c r="F99" s="259">
        <f>ROUNDUP(E99/$C$65*100,2)</f>
        <v>0.01</v>
      </c>
    </row>
    <row r="100" spans="1:6" ht="17.25" customHeight="1" thickBot="1">
      <c r="A100" s="109"/>
      <c r="B100" s="102"/>
      <c r="C100" s="280"/>
      <c r="D100" s="91" t="s">
        <v>603</v>
      </c>
      <c r="E100" s="272"/>
      <c r="F100" s="268" t="e">
        <f>D100/C100*100</f>
        <v>#VALUE!</v>
      </c>
    </row>
    <row r="101" spans="1:6" ht="12.75">
      <c r="A101" s="306">
        <v>6</v>
      </c>
      <c r="B101" s="308" t="s">
        <v>164</v>
      </c>
      <c r="C101" s="278">
        <v>287478</v>
      </c>
      <c r="D101" s="159" t="s">
        <v>100</v>
      </c>
      <c r="E101" s="312">
        <v>5331</v>
      </c>
      <c r="F101" s="259">
        <f>ROUNDUP(E101/$C$101*100,2)</f>
        <v>1.86</v>
      </c>
    </row>
    <row r="102" spans="1:6" ht="12.75" customHeight="1">
      <c r="A102" s="297"/>
      <c r="B102" s="299"/>
      <c r="C102" s="279"/>
      <c r="D102" s="10" t="s">
        <v>352</v>
      </c>
      <c r="E102" s="313"/>
      <c r="F102" s="260" t="e">
        <f>D102/C102*100</f>
        <v>#VALUE!</v>
      </c>
    </row>
    <row r="103" spans="1:6" ht="12.75" customHeight="1">
      <c r="A103" s="297"/>
      <c r="B103" s="299"/>
      <c r="C103" s="279"/>
      <c r="D103" s="4" t="s">
        <v>99</v>
      </c>
      <c r="E103" s="313">
        <v>5612</v>
      </c>
      <c r="F103" s="259">
        <f>ROUNDUP(E103/$C$101*100,2)</f>
        <v>1.96</v>
      </c>
    </row>
    <row r="104" spans="1:6" ht="15" customHeight="1">
      <c r="A104" s="297"/>
      <c r="B104" s="299"/>
      <c r="C104" s="279"/>
      <c r="D104" s="5" t="s">
        <v>353</v>
      </c>
      <c r="E104" s="313"/>
      <c r="F104" s="260" t="e">
        <f>D104/C104*100</f>
        <v>#VALUE!</v>
      </c>
    </row>
    <row r="105" spans="1:6" ht="12.75" customHeight="1">
      <c r="A105" s="297"/>
      <c r="B105" s="299"/>
      <c r="C105" s="279"/>
      <c r="D105" s="4" t="s">
        <v>98</v>
      </c>
      <c r="E105" s="313">
        <v>11939</v>
      </c>
      <c r="F105" s="259">
        <f>ROUNDUP(E105/$C$101*100,2)</f>
        <v>4.16</v>
      </c>
    </row>
    <row r="106" spans="1:6" ht="12.75" customHeight="1">
      <c r="A106" s="297"/>
      <c r="B106" s="299"/>
      <c r="C106" s="279"/>
      <c r="D106" s="5" t="s">
        <v>354</v>
      </c>
      <c r="E106" s="313"/>
      <c r="F106" s="260" t="e">
        <f>D106/C106*100</f>
        <v>#VALUE!</v>
      </c>
    </row>
    <row r="107" spans="1:6" ht="12.75">
      <c r="A107" s="297"/>
      <c r="B107" s="299"/>
      <c r="C107" s="279"/>
      <c r="D107" s="149" t="s">
        <v>97</v>
      </c>
      <c r="E107" s="313">
        <v>6</v>
      </c>
      <c r="F107" s="259">
        <f>ROUNDUP(E107/$C$101*100,2)</f>
        <v>0.01</v>
      </c>
    </row>
    <row r="108" spans="1:6" ht="12.75">
      <c r="A108" s="297"/>
      <c r="B108" s="299"/>
      <c r="C108" s="279"/>
      <c r="D108" s="5" t="s">
        <v>96</v>
      </c>
      <c r="E108" s="313"/>
      <c r="F108" s="260" t="e">
        <f>D108/C108*100</f>
        <v>#VALUE!</v>
      </c>
    </row>
    <row r="109" spans="1:6" ht="14.25" customHeight="1">
      <c r="A109" s="297"/>
      <c r="B109" s="299"/>
      <c r="C109" s="279"/>
      <c r="D109" s="149" t="s">
        <v>95</v>
      </c>
      <c r="E109" s="313">
        <v>185</v>
      </c>
      <c r="F109" s="259">
        <f>ROUNDUP(E109/$C$101*100,2)</f>
        <v>6.9999999999999993E-2</v>
      </c>
    </row>
    <row r="110" spans="1:6" ht="12.75" customHeight="1">
      <c r="A110" s="297"/>
      <c r="B110" s="299"/>
      <c r="C110" s="279"/>
      <c r="D110" s="5" t="s">
        <v>94</v>
      </c>
      <c r="E110" s="313"/>
      <c r="F110" s="260" t="e">
        <f>D110/C110*100</f>
        <v>#VALUE!</v>
      </c>
    </row>
    <row r="111" spans="1:6" ht="12.75" customHeight="1">
      <c r="A111" s="297"/>
      <c r="B111" s="299"/>
      <c r="C111" s="279"/>
      <c r="D111" s="4" t="s">
        <v>329</v>
      </c>
      <c r="E111" s="313">
        <v>27</v>
      </c>
      <c r="F111" s="259">
        <f>ROUNDUP(E111/$C$101*100,2)</f>
        <v>0.01</v>
      </c>
    </row>
    <row r="112" spans="1:6" ht="15" customHeight="1">
      <c r="A112" s="297"/>
      <c r="B112" s="299"/>
      <c r="C112" s="279"/>
      <c r="D112" s="3" t="s">
        <v>330</v>
      </c>
      <c r="E112" s="271"/>
      <c r="F112" s="260" t="e">
        <f>D112/C112*100</f>
        <v>#VALUE!</v>
      </c>
    </row>
    <row r="113" spans="1:6" ht="12.75" customHeight="1">
      <c r="A113" s="297"/>
      <c r="B113" s="299"/>
      <c r="C113" s="279"/>
      <c r="D113" s="4" t="s">
        <v>430</v>
      </c>
      <c r="E113" s="313">
        <v>12</v>
      </c>
      <c r="F113" s="259">
        <f>ROUNDUP(E113/$C$101*100,2)</f>
        <v>0.01</v>
      </c>
    </row>
    <row r="114" spans="1:6" ht="12.75" customHeight="1">
      <c r="A114" s="297"/>
      <c r="B114" s="299"/>
      <c r="C114" s="279"/>
      <c r="D114" s="3" t="s">
        <v>93</v>
      </c>
      <c r="E114" s="271"/>
      <c r="F114" s="260" t="e">
        <f>D114/C114*100</f>
        <v>#VALUE!</v>
      </c>
    </row>
    <row r="115" spans="1:6" ht="15" customHeight="1">
      <c r="A115" s="297"/>
      <c r="B115" s="299"/>
      <c r="C115" s="279"/>
      <c r="D115" s="4" t="s">
        <v>386</v>
      </c>
      <c r="E115" s="313">
        <v>48</v>
      </c>
      <c r="F115" s="259">
        <f>ROUNDUP(E115/$C$101*100,2)</f>
        <v>0.02</v>
      </c>
    </row>
    <row r="116" spans="1:6" ht="15" customHeight="1" thickBot="1">
      <c r="A116" s="307"/>
      <c r="B116" s="309"/>
      <c r="C116" s="279"/>
      <c r="D116" s="3" t="s">
        <v>385</v>
      </c>
      <c r="E116" s="271"/>
      <c r="F116" s="260" t="e">
        <f>#REF!/C116*100</f>
        <v>#REF!</v>
      </c>
    </row>
    <row r="117" spans="1:6" ht="14.25" customHeight="1">
      <c r="A117" s="315">
        <v>7</v>
      </c>
      <c r="B117" s="317" t="s">
        <v>165</v>
      </c>
      <c r="C117" s="278">
        <v>89752</v>
      </c>
      <c r="D117" s="158" t="s">
        <v>166</v>
      </c>
      <c r="E117" s="310">
        <v>10025</v>
      </c>
      <c r="F117" s="311">
        <f>ROUNDUP(E117/$C$117*100,2)</f>
        <v>11.17</v>
      </c>
    </row>
    <row r="118" spans="1:6" ht="25.5" customHeight="1">
      <c r="A118" s="316"/>
      <c r="B118" s="318"/>
      <c r="C118" s="279"/>
      <c r="D118" s="5" t="s">
        <v>537</v>
      </c>
      <c r="E118" s="263"/>
      <c r="F118" s="260" t="e">
        <f>D118/C118*100</f>
        <v>#VALUE!</v>
      </c>
    </row>
    <row r="119" spans="1:6" ht="12.75" customHeight="1">
      <c r="A119" s="316"/>
      <c r="B119" s="318"/>
      <c r="C119" s="279"/>
      <c r="D119" s="4" t="s">
        <v>331</v>
      </c>
      <c r="E119" s="263">
        <v>986</v>
      </c>
      <c r="F119" s="260">
        <f>ROUNDUP(E119/$C$117*100,2)</f>
        <v>1.1000000000000001</v>
      </c>
    </row>
    <row r="120" spans="1:6" ht="16.5" customHeight="1">
      <c r="A120" s="316"/>
      <c r="B120" s="318"/>
      <c r="C120" s="279"/>
      <c r="D120" s="5" t="s">
        <v>538</v>
      </c>
      <c r="E120" s="263"/>
      <c r="F120" s="260" t="e">
        <f>D120/C120*100</f>
        <v>#VALUE!</v>
      </c>
    </row>
    <row r="121" spans="1:6" ht="12.75" customHeight="1">
      <c r="A121" s="316"/>
      <c r="B121" s="318"/>
      <c r="C121" s="279"/>
      <c r="D121" s="8" t="s">
        <v>141</v>
      </c>
      <c r="E121" s="263">
        <v>2174</v>
      </c>
      <c r="F121" s="260">
        <f>ROUNDUP(E121/$C$117*100,2)</f>
        <v>2.4299999999999997</v>
      </c>
    </row>
    <row r="122" spans="1:6" ht="14.25" customHeight="1">
      <c r="A122" s="316"/>
      <c r="B122" s="318"/>
      <c r="C122" s="279"/>
      <c r="D122" s="5" t="s">
        <v>433</v>
      </c>
      <c r="E122" s="263"/>
      <c r="F122" s="260" t="e">
        <f>D122/C122*100</f>
        <v>#VALUE!</v>
      </c>
    </row>
    <row r="123" spans="1:6" ht="15" customHeight="1">
      <c r="A123" s="316"/>
      <c r="B123" s="318"/>
      <c r="C123" s="279"/>
      <c r="D123" s="8" t="s">
        <v>355</v>
      </c>
      <c r="E123" s="263">
        <v>1989</v>
      </c>
      <c r="F123" s="260">
        <f>ROUNDUP(E123/$C$117*100,2)</f>
        <v>2.2199999999999998</v>
      </c>
    </row>
    <row r="124" spans="1:6" ht="12.75">
      <c r="A124" s="316"/>
      <c r="B124" s="318"/>
      <c r="C124" s="279"/>
      <c r="D124" s="5" t="s">
        <v>434</v>
      </c>
      <c r="E124" s="263"/>
      <c r="F124" s="260" t="e">
        <f>D124/C124*100</f>
        <v>#VALUE!</v>
      </c>
    </row>
    <row r="125" spans="1:6" ht="12.75">
      <c r="A125" s="316"/>
      <c r="B125" s="318"/>
      <c r="C125" s="279"/>
      <c r="D125" s="155" t="s">
        <v>356</v>
      </c>
      <c r="E125" s="257">
        <v>1800</v>
      </c>
      <c r="F125" s="260">
        <f>ROUNDUP(E125/$C$117*100,2)</f>
        <v>2.0099999999999998</v>
      </c>
    </row>
    <row r="126" spans="1:6" ht="15" customHeight="1">
      <c r="A126" s="316"/>
      <c r="B126" s="318"/>
      <c r="C126" s="279"/>
      <c r="D126" s="3" t="s">
        <v>539</v>
      </c>
      <c r="E126" s="258"/>
      <c r="F126" s="260" t="e">
        <f>D126/C126*100</f>
        <v>#VALUE!</v>
      </c>
    </row>
    <row r="127" spans="1:6" ht="12.75">
      <c r="A127" s="316"/>
      <c r="B127" s="318"/>
      <c r="C127" s="279"/>
      <c r="D127" s="149" t="s">
        <v>431</v>
      </c>
      <c r="E127" s="277">
        <v>3526</v>
      </c>
      <c r="F127" s="260">
        <f>ROUNDUP(E127/$C$117*100,2)</f>
        <v>3.9299999999999997</v>
      </c>
    </row>
    <row r="128" spans="1:6" ht="12.75" customHeight="1">
      <c r="A128" s="316"/>
      <c r="B128" s="318"/>
      <c r="C128" s="279"/>
      <c r="D128" s="5" t="s">
        <v>432</v>
      </c>
      <c r="E128" s="277"/>
      <c r="F128" s="260" t="e">
        <f>D128/C130*100</f>
        <v>#VALUE!</v>
      </c>
    </row>
    <row r="129" spans="1:6" ht="12.75">
      <c r="A129" s="316"/>
      <c r="B129" s="318"/>
      <c r="C129" s="279"/>
      <c r="D129" s="8" t="s">
        <v>502</v>
      </c>
      <c r="E129" s="257">
        <v>2</v>
      </c>
      <c r="F129" s="259">
        <f>ROUNDUP(E129/$C$117*100,2)</f>
        <v>0.01</v>
      </c>
    </row>
    <row r="130" spans="1:6" ht="26.25" thickBot="1">
      <c r="A130" s="110"/>
      <c r="B130" s="323"/>
      <c r="C130" s="280"/>
      <c r="D130" s="14" t="s">
        <v>540</v>
      </c>
      <c r="E130" s="276"/>
      <c r="F130" s="268" t="e">
        <f>D130/#REF!*100</f>
        <v>#VALUE!</v>
      </c>
    </row>
    <row r="131" spans="1:6" ht="7.5" customHeight="1">
      <c r="A131" s="111"/>
      <c r="B131" s="17"/>
      <c r="C131" s="108"/>
      <c r="D131" s="13"/>
      <c r="E131" s="151"/>
    </row>
    <row r="132" spans="1:6" s="147" customFormat="1" ht="50.1" customHeight="1">
      <c r="A132" s="144" t="s">
        <v>592</v>
      </c>
      <c r="B132" s="145"/>
      <c r="C132" s="146"/>
      <c r="D132" s="264" t="s">
        <v>593</v>
      </c>
      <c r="E132" s="264"/>
      <c r="F132" s="264"/>
    </row>
    <row r="133" spans="1:6" ht="41.25" customHeight="1" thickBot="1">
      <c r="A133" s="284" t="s">
        <v>596</v>
      </c>
      <c r="B133" s="284"/>
      <c r="C133" s="284"/>
      <c r="D133" s="284"/>
      <c r="E133" s="284"/>
      <c r="F133" s="284"/>
    </row>
    <row r="134" spans="1:6" ht="35.25" customHeight="1">
      <c r="A134" s="292" t="s">
        <v>398</v>
      </c>
      <c r="B134" s="253" t="s">
        <v>151</v>
      </c>
      <c r="C134" s="251" t="s">
        <v>397</v>
      </c>
      <c r="D134" s="253" t="s">
        <v>153</v>
      </c>
      <c r="E134" s="255" t="s">
        <v>395</v>
      </c>
      <c r="F134" s="256"/>
    </row>
    <row r="135" spans="1:6" ht="37.5" customHeight="1" thickBot="1">
      <c r="A135" s="293"/>
      <c r="B135" s="254"/>
      <c r="C135" s="252"/>
      <c r="D135" s="254"/>
      <c r="E135" s="121" t="s">
        <v>396</v>
      </c>
      <c r="F135" s="122" t="s">
        <v>35</v>
      </c>
    </row>
    <row r="136" spans="1:6" ht="15" customHeight="1">
      <c r="A136" s="306">
        <v>8</v>
      </c>
      <c r="B136" s="308" t="s">
        <v>167</v>
      </c>
      <c r="C136" s="278">
        <v>96711</v>
      </c>
      <c r="D136" s="16" t="s">
        <v>90</v>
      </c>
      <c r="E136" s="310">
        <v>2400</v>
      </c>
      <c r="F136" s="311">
        <f>ROUNDUP(E136/$C$136*100,2)</f>
        <v>2.4899999999999998</v>
      </c>
    </row>
    <row r="137" spans="1:6" ht="25.5" customHeight="1">
      <c r="A137" s="297"/>
      <c r="B137" s="299"/>
      <c r="C137" s="279"/>
      <c r="D137" s="5" t="s">
        <v>357</v>
      </c>
      <c r="E137" s="263"/>
      <c r="F137" s="260" t="e">
        <f>D137/C137*100</f>
        <v>#VALUE!</v>
      </c>
    </row>
    <row r="138" spans="1:6" ht="15" customHeight="1">
      <c r="A138" s="297"/>
      <c r="B138" s="299"/>
      <c r="C138" s="279"/>
      <c r="D138" s="4" t="s">
        <v>92</v>
      </c>
      <c r="E138" s="263">
        <v>1975</v>
      </c>
      <c r="F138" s="259">
        <f>ROUNDUP(E138/$C$136*100,2)</f>
        <v>2.0499999999999998</v>
      </c>
    </row>
    <row r="139" spans="1:6" ht="12.75" customHeight="1">
      <c r="A139" s="297"/>
      <c r="B139" s="299"/>
      <c r="C139" s="279"/>
      <c r="D139" s="5" t="s">
        <v>91</v>
      </c>
      <c r="E139" s="263"/>
      <c r="F139" s="260" t="e">
        <f>D139/C139*100</f>
        <v>#VALUE!</v>
      </c>
    </row>
    <row r="140" spans="1:6" ht="15.75" customHeight="1">
      <c r="A140" s="297"/>
      <c r="B140" s="299"/>
      <c r="C140" s="279"/>
      <c r="D140" s="4" t="s">
        <v>358</v>
      </c>
      <c r="E140" s="263">
        <v>1004</v>
      </c>
      <c r="F140" s="259">
        <f>ROUNDUP(E140/$C$136*100,2)</f>
        <v>1.04</v>
      </c>
    </row>
    <row r="141" spans="1:6" ht="15" customHeight="1">
      <c r="A141" s="297"/>
      <c r="B141" s="299"/>
      <c r="C141" s="279"/>
      <c r="D141" s="5" t="s">
        <v>359</v>
      </c>
      <c r="E141" s="263"/>
      <c r="F141" s="260" t="e">
        <f>D141/C141*100</f>
        <v>#VALUE!</v>
      </c>
    </row>
    <row r="142" spans="1:6" ht="15" customHeight="1">
      <c r="A142" s="297"/>
      <c r="B142" s="299"/>
      <c r="C142" s="279"/>
      <c r="D142" s="1" t="s">
        <v>89</v>
      </c>
      <c r="E142" s="263">
        <v>7277</v>
      </c>
      <c r="F142" s="259">
        <f>ROUNDUP(E142/$C$136*100,2)</f>
        <v>7.5299999999999994</v>
      </c>
    </row>
    <row r="143" spans="1:6" ht="15" customHeight="1">
      <c r="A143" s="297"/>
      <c r="B143" s="299"/>
      <c r="C143" s="279"/>
      <c r="D143" s="2" t="s">
        <v>88</v>
      </c>
      <c r="E143" s="263"/>
      <c r="F143" s="260" t="e">
        <f>D143/C143*100</f>
        <v>#VALUE!</v>
      </c>
    </row>
    <row r="144" spans="1:6" ht="15" customHeight="1">
      <c r="A144" s="297"/>
      <c r="B144" s="299"/>
      <c r="C144" s="279"/>
      <c r="D144" s="142" t="s">
        <v>435</v>
      </c>
      <c r="E144" s="263">
        <v>2</v>
      </c>
      <c r="F144" s="260">
        <f>ROUNDUP(E144/$C$136*100,2)</f>
        <v>0.01</v>
      </c>
    </row>
    <row r="145" spans="1:6" ht="15" customHeight="1">
      <c r="A145" s="297"/>
      <c r="B145" s="299"/>
      <c r="C145" s="279"/>
      <c r="D145" s="112" t="s">
        <v>436</v>
      </c>
      <c r="E145" s="263"/>
      <c r="F145" s="260" t="e">
        <f>D141/C145*100</f>
        <v>#VALUE!</v>
      </c>
    </row>
    <row r="146" spans="1:6" ht="20.25" customHeight="1">
      <c r="A146" s="297"/>
      <c r="B146" s="299"/>
      <c r="C146" s="279"/>
      <c r="D146" s="227" t="s">
        <v>523</v>
      </c>
      <c r="E146" s="258">
        <v>8</v>
      </c>
      <c r="F146" s="259">
        <f>ROUNDUP(E146/$C$136*100,2)</f>
        <v>0.01</v>
      </c>
    </row>
    <row r="147" spans="1:6" ht="16.5" customHeight="1" thickBot="1">
      <c r="A147" s="302"/>
      <c r="B147" s="303"/>
      <c r="C147" s="280"/>
      <c r="D147" s="2" t="s">
        <v>524</v>
      </c>
      <c r="E147" s="265"/>
      <c r="F147" s="268" t="e">
        <f>D143/C147*100</f>
        <v>#VALUE!</v>
      </c>
    </row>
    <row r="148" spans="1:6" ht="12.75" customHeight="1">
      <c r="A148" s="306">
        <v>9</v>
      </c>
      <c r="B148" s="308" t="s">
        <v>168</v>
      </c>
      <c r="C148" s="278">
        <v>339445</v>
      </c>
      <c r="D148" s="16" t="s">
        <v>87</v>
      </c>
      <c r="E148" s="310">
        <v>18928</v>
      </c>
      <c r="F148" s="259">
        <f>ROUNDUP(E148/$C$148*100,2)</f>
        <v>5.58</v>
      </c>
    </row>
    <row r="149" spans="1:6" ht="15" customHeight="1">
      <c r="A149" s="297"/>
      <c r="B149" s="299"/>
      <c r="C149" s="279"/>
      <c r="D149" s="5" t="s">
        <v>314</v>
      </c>
      <c r="E149" s="263"/>
      <c r="F149" s="260" t="e">
        <f>D149/C149*100</f>
        <v>#VALUE!</v>
      </c>
    </row>
    <row r="150" spans="1:6" ht="12.75" customHeight="1">
      <c r="A150" s="297"/>
      <c r="B150" s="299"/>
      <c r="C150" s="279"/>
      <c r="D150" s="4" t="s">
        <v>85</v>
      </c>
      <c r="E150" s="263">
        <v>4202</v>
      </c>
      <c r="F150" s="259">
        <f>ROUNDUP(E150/$C$148*100,2)</f>
        <v>1.24</v>
      </c>
    </row>
    <row r="151" spans="1:6" ht="15" customHeight="1">
      <c r="A151" s="297"/>
      <c r="B151" s="299"/>
      <c r="C151" s="279"/>
      <c r="D151" s="5" t="s">
        <v>315</v>
      </c>
      <c r="E151" s="263"/>
      <c r="F151" s="260" t="e">
        <f>D151/C151*100</f>
        <v>#VALUE!</v>
      </c>
    </row>
    <row r="152" spans="1:6" ht="12.75" customHeight="1">
      <c r="A152" s="297"/>
      <c r="B152" s="299"/>
      <c r="C152" s="279"/>
      <c r="D152" s="4" t="s">
        <v>84</v>
      </c>
      <c r="E152" s="263">
        <v>38689</v>
      </c>
      <c r="F152" s="259">
        <f>ROUNDUP(E152/$C$148*100,2)</f>
        <v>11.4</v>
      </c>
    </row>
    <row r="153" spans="1:6" ht="12.75" customHeight="1">
      <c r="A153" s="297"/>
      <c r="B153" s="299"/>
      <c r="C153" s="279"/>
      <c r="D153" s="5" t="s">
        <v>316</v>
      </c>
      <c r="E153" s="263"/>
      <c r="F153" s="260" t="e">
        <f>D153/C153*100</f>
        <v>#VALUE!</v>
      </c>
    </row>
    <row r="154" spans="1:6" ht="10.5" customHeight="1">
      <c r="A154" s="297"/>
      <c r="B154" s="299"/>
      <c r="C154" s="279"/>
      <c r="D154" s="4" t="s">
        <v>83</v>
      </c>
      <c r="E154" s="263">
        <v>62</v>
      </c>
      <c r="F154" s="259">
        <f>ROUNDUP(E154/$C$148*100,2)</f>
        <v>0.02</v>
      </c>
    </row>
    <row r="155" spans="1:6" ht="12.75" customHeight="1">
      <c r="A155" s="297"/>
      <c r="B155" s="299"/>
      <c r="C155" s="279"/>
      <c r="D155" s="5" t="s">
        <v>86</v>
      </c>
      <c r="E155" s="263"/>
      <c r="F155" s="260" t="e">
        <f>D155/C155*100</f>
        <v>#VALUE!</v>
      </c>
    </row>
    <row r="156" spans="1:6" ht="12.75" customHeight="1">
      <c r="A156" s="297"/>
      <c r="B156" s="299"/>
      <c r="C156" s="279"/>
      <c r="D156" s="4" t="s">
        <v>82</v>
      </c>
      <c r="E156" s="257">
        <v>254</v>
      </c>
      <c r="F156" s="259">
        <f>ROUNDUP(E156/$C$148*100,2)</f>
        <v>0.08</v>
      </c>
    </row>
    <row r="157" spans="1:6" ht="12.75" customHeight="1">
      <c r="A157" s="297"/>
      <c r="B157" s="299"/>
      <c r="C157" s="279"/>
      <c r="D157" s="3" t="s">
        <v>81</v>
      </c>
      <c r="E157" s="258"/>
      <c r="F157" s="260" t="e">
        <f>D157/C157*100</f>
        <v>#VALUE!</v>
      </c>
    </row>
    <row r="158" spans="1:6" ht="12.75" customHeight="1">
      <c r="A158" s="297"/>
      <c r="B158" s="299"/>
      <c r="C158" s="279"/>
      <c r="D158" s="4" t="s">
        <v>80</v>
      </c>
      <c r="E158" s="263">
        <v>46527</v>
      </c>
      <c r="F158" s="260">
        <f>ROUNDUP(E158/$C$148*100,2)</f>
        <v>13.709999999999999</v>
      </c>
    </row>
    <row r="159" spans="1:6" ht="12.75" customHeight="1">
      <c r="A159" s="297"/>
      <c r="B159" s="299"/>
      <c r="C159" s="279"/>
      <c r="D159" s="3" t="s">
        <v>360</v>
      </c>
      <c r="E159" s="257"/>
      <c r="F159" s="260" t="e">
        <f>D159/C159*100</f>
        <v>#VALUE!</v>
      </c>
    </row>
    <row r="160" spans="1:6" ht="17.25" customHeight="1">
      <c r="A160" s="297"/>
      <c r="B160" s="299"/>
      <c r="C160" s="279"/>
      <c r="D160" s="4" t="s">
        <v>525</v>
      </c>
      <c r="E160" s="263">
        <v>10</v>
      </c>
      <c r="F160" s="259">
        <f>ROUNDUP(E160/$C$148*100,2)</f>
        <v>0.01</v>
      </c>
    </row>
    <row r="161" spans="1:6" ht="13.5" customHeight="1" thickBot="1">
      <c r="A161" s="307"/>
      <c r="B161" s="309"/>
      <c r="C161" s="279"/>
      <c r="D161" s="3" t="s">
        <v>526</v>
      </c>
      <c r="E161" s="257"/>
      <c r="F161" s="262" t="e">
        <f>D161/C161*100</f>
        <v>#VALUE!</v>
      </c>
    </row>
    <row r="162" spans="1:6" ht="15" customHeight="1">
      <c r="A162" s="315">
        <v>10</v>
      </c>
      <c r="B162" s="317" t="s">
        <v>169</v>
      </c>
      <c r="C162" s="278">
        <v>4469945</v>
      </c>
      <c r="D162" s="7" t="s">
        <v>79</v>
      </c>
      <c r="E162" s="310">
        <v>124095</v>
      </c>
      <c r="F162" s="311">
        <f>ROUNDUP(E162/$C$162*100,2)</f>
        <v>2.78</v>
      </c>
    </row>
    <row r="163" spans="1:6" ht="15" customHeight="1">
      <c r="A163" s="316"/>
      <c r="B163" s="318"/>
      <c r="C163" s="279"/>
      <c r="D163" s="10" t="s">
        <v>78</v>
      </c>
      <c r="E163" s="263"/>
      <c r="F163" s="260" t="e">
        <f>D163/C163*100</f>
        <v>#VALUE!</v>
      </c>
    </row>
    <row r="164" spans="1:6" ht="12.75" customHeight="1">
      <c r="A164" s="316"/>
      <c r="B164" s="318"/>
      <c r="C164" s="279"/>
      <c r="D164" s="4" t="s">
        <v>77</v>
      </c>
      <c r="E164" s="263">
        <v>126431</v>
      </c>
      <c r="F164" s="259">
        <f>ROUNDUP(E164/$C$162*100,2)</f>
        <v>2.8299999999999996</v>
      </c>
    </row>
    <row r="165" spans="1:6" ht="25.5">
      <c r="A165" s="316"/>
      <c r="B165" s="318"/>
      <c r="C165" s="279"/>
      <c r="D165" s="5" t="s">
        <v>76</v>
      </c>
      <c r="E165" s="263"/>
      <c r="F165" s="260" t="e">
        <f>D165/C165*100</f>
        <v>#VALUE!</v>
      </c>
    </row>
    <row r="166" spans="1:6" ht="15" customHeight="1">
      <c r="A166" s="316"/>
      <c r="B166" s="318"/>
      <c r="C166" s="279"/>
      <c r="D166" s="8" t="s">
        <v>75</v>
      </c>
      <c r="E166" s="257">
        <v>90</v>
      </c>
      <c r="F166" s="259">
        <f>ROUNDUP(E166/$C$162*100,2)</f>
        <v>0.01</v>
      </c>
    </row>
    <row r="167" spans="1:6" ht="12.75" customHeight="1">
      <c r="A167" s="316"/>
      <c r="B167" s="318"/>
      <c r="C167" s="279"/>
      <c r="D167" s="3" t="s">
        <v>74</v>
      </c>
      <c r="E167" s="258"/>
      <c r="F167" s="260" t="e">
        <f>D167/C167*100</f>
        <v>#VALUE!</v>
      </c>
    </row>
    <row r="168" spans="1:6" ht="12.75" customHeight="1">
      <c r="A168" s="316"/>
      <c r="B168" s="318"/>
      <c r="C168" s="279"/>
      <c r="D168" s="4" t="s">
        <v>73</v>
      </c>
      <c r="E168" s="263">
        <v>16</v>
      </c>
      <c r="F168" s="259">
        <f>ROUNDUP(E168/$C$162*100,2)</f>
        <v>0.01</v>
      </c>
    </row>
    <row r="169" spans="1:6" ht="15" customHeight="1">
      <c r="A169" s="316"/>
      <c r="B169" s="318"/>
      <c r="C169" s="279"/>
      <c r="D169" s="5" t="s">
        <v>72</v>
      </c>
      <c r="E169" s="263"/>
      <c r="F169" s="260" t="e">
        <f>D169/C169*100</f>
        <v>#VALUE!</v>
      </c>
    </row>
    <row r="170" spans="1:6" ht="12.75" customHeight="1">
      <c r="A170" s="316"/>
      <c r="B170" s="318"/>
      <c r="C170" s="279"/>
      <c r="D170" s="4" t="s">
        <v>71</v>
      </c>
      <c r="E170" s="257">
        <v>21</v>
      </c>
      <c r="F170" s="259">
        <f>ROUNDUP(E170/$C$162*100,2)</f>
        <v>0.01</v>
      </c>
    </row>
    <row r="171" spans="1:6" ht="15" customHeight="1">
      <c r="A171" s="316"/>
      <c r="B171" s="318"/>
      <c r="C171" s="279"/>
      <c r="D171" s="5" t="s">
        <v>70</v>
      </c>
      <c r="E171" s="258"/>
      <c r="F171" s="260" t="e">
        <f>D171/C171*100</f>
        <v>#VALUE!</v>
      </c>
    </row>
    <row r="172" spans="1:6" ht="12.75">
      <c r="A172" s="316"/>
      <c r="B172" s="318"/>
      <c r="C172" s="279"/>
      <c r="D172" s="4" t="s">
        <v>69</v>
      </c>
      <c r="E172" s="257">
        <v>135</v>
      </c>
      <c r="F172" s="259">
        <f>ROUNDUP(E172/$C$162*100,2)</f>
        <v>0.01</v>
      </c>
    </row>
    <row r="173" spans="1:6" ht="15" customHeight="1">
      <c r="A173" s="316"/>
      <c r="B173" s="318"/>
      <c r="C173" s="279"/>
      <c r="D173" s="5" t="s">
        <v>68</v>
      </c>
      <c r="E173" s="258"/>
      <c r="F173" s="260" t="e">
        <f>D173/C173*100</f>
        <v>#VALUE!</v>
      </c>
    </row>
    <row r="174" spans="1:6" ht="12.75" customHeight="1">
      <c r="A174" s="316"/>
      <c r="B174" s="318"/>
      <c r="C174" s="279"/>
      <c r="D174" s="4" t="s">
        <v>67</v>
      </c>
      <c r="E174" s="257">
        <v>6059</v>
      </c>
      <c r="F174" s="259">
        <f>ROUNDUP(E174/$C$162*100,2)</f>
        <v>0.14000000000000001</v>
      </c>
    </row>
    <row r="175" spans="1:6" ht="25.5">
      <c r="A175" s="316"/>
      <c r="B175" s="318"/>
      <c r="C175" s="279"/>
      <c r="D175" s="5" t="s">
        <v>66</v>
      </c>
      <c r="E175" s="258"/>
      <c r="F175" s="260" t="e">
        <f>D175/C175*100</f>
        <v>#VALUE!</v>
      </c>
    </row>
    <row r="176" spans="1:6" ht="12.75" customHeight="1">
      <c r="A176" s="316"/>
      <c r="B176" s="318"/>
      <c r="C176" s="279"/>
      <c r="D176" s="4" t="s">
        <v>65</v>
      </c>
      <c r="E176" s="257">
        <v>114</v>
      </c>
      <c r="F176" s="259">
        <f>ROUNDUP(E176/$C$162*100,2)</f>
        <v>0.01</v>
      </c>
    </row>
    <row r="177" spans="1:6" ht="27.75" customHeight="1">
      <c r="A177" s="316"/>
      <c r="B177" s="318"/>
      <c r="C177" s="279"/>
      <c r="D177" s="5" t="s">
        <v>64</v>
      </c>
      <c r="E177" s="258"/>
      <c r="F177" s="260" t="e">
        <f>D177/C177*100</f>
        <v>#VALUE!</v>
      </c>
    </row>
    <row r="178" spans="1:6" ht="12.75" customHeight="1">
      <c r="A178" s="316"/>
      <c r="B178" s="318"/>
      <c r="C178" s="279"/>
      <c r="D178" s="4" t="s">
        <v>63</v>
      </c>
      <c r="E178" s="257">
        <v>23</v>
      </c>
      <c r="F178" s="259">
        <f>ROUNDUP(E178/$C$162*100,2)</f>
        <v>0.01</v>
      </c>
    </row>
    <row r="179" spans="1:6" ht="12.75" customHeight="1">
      <c r="A179" s="316"/>
      <c r="B179" s="318"/>
      <c r="C179" s="279"/>
      <c r="D179" s="5" t="s">
        <v>133</v>
      </c>
      <c r="E179" s="258"/>
      <c r="F179" s="260" t="e">
        <f>D179/C179*100</f>
        <v>#VALUE!</v>
      </c>
    </row>
    <row r="180" spans="1:6" ht="15" customHeight="1">
      <c r="A180" s="316"/>
      <c r="B180" s="318"/>
      <c r="C180" s="279"/>
      <c r="D180" s="149" t="s">
        <v>481</v>
      </c>
      <c r="E180" s="257">
        <v>50901</v>
      </c>
      <c r="F180" s="259">
        <f>ROUNDUP(E180/$C$162*100,2)</f>
        <v>1.1399999999999999</v>
      </c>
    </row>
    <row r="181" spans="1:6" ht="25.5">
      <c r="A181" s="316"/>
      <c r="B181" s="318"/>
      <c r="C181" s="279"/>
      <c r="D181" s="3" t="s">
        <v>317</v>
      </c>
      <c r="E181" s="258"/>
      <c r="F181" s="260" t="e">
        <f>D181/C181*100</f>
        <v>#VALUE!</v>
      </c>
    </row>
    <row r="182" spans="1:6" ht="16.5" customHeight="1">
      <c r="A182" s="316"/>
      <c r="B182" s="318"/>
      <c r="C182" s="279"/>
      <c r="D182" s="4" t="s">
        <v>140</v>
      </c>
      <c r="E182" s="257">
        <v>564</v>
      </c>
      <c r="F182" s="259">
        <f>ROUNDUP(E182/$C$162*100,2)</f>
        <v>0.02</v>
      </c>
    </row>
    <row r="183" spans="1:6" ht="12.75" customHeight="1">
      <c r="A183" s="316"/>
      <c r="B183" s="318"/>
      <c r="C183" s="279"/>
      <c r="D183" s="5" t="s">
        <v>299</v>
      </c>
      <c r="E183" s="258"/>
      <c r="F183" s="260" t="e">
        <f>D183/C183*100</f>
        <v>#VALUE!</v>
      </c>
    </row>
    <row r="184" spans="1:6" ht="18" customHeight="1">
      <c r="A184" s="316"/>
      <c r="B184" s="318"/>
      <c r="C184" s="279"/>
      <c r="D184" s="4" t="s">
        <v>189</v>
      </c>
      <c r="E184" s="257">
        <v>23</v>
      </c>
      <c r="F184" s="259">
        <f>ROUNDUP(E184/$C$162*100,2)</f>
        <v>0.01</v>
      </c>
    </row>
    <row r="185" spans="1:6" ht="12.75" customHeight="1">
      <c r="A185" s="316"/>
      <c r="B185" s="318"/>
      <c r="C185" s="279"/>
      <c r="D185" s="5" t="s">
        <v>190</v>
      </c>
      <c r="E185" s="258"/>
      <c r="F185" s="260" t="e">
        <f>D185/C185*100</f>
        <v>#VALUE!</v>
      </c>
    </row>
    <row r="186" spans="1:6" ht="18" customHeight="1">
      <c r="A186" s="316"/>
      <c r="B186" s="318"/>
      <c r="C186" s="279"/>
      <c r="D186" s="4" t="s">
        <v>300</v>
      </c>
      <c r="E186" s="257">
        <v>44</v>
      </c>
      <c r="F186" s="259">
        <f>ROUNDUP(E186/$C$162*100,2)</f>
        <v>0.01</v>
      </c>
    </row>
    <row r="187" spans="1:6" ht="15" customHeight="1">
      <c r="A187" s="316"/>
      <c r="B187" s="318"/>
      <c r="C187" s="279"/>
      <c r="D187" s="5" t="s">
        <v>301</v>
      </c>
      <c r="E187" s="258"/>
      <c r="F187" s="260" t="e">
        <f>D187/C187*100</f>
        <v>#VALUE!</v>
      </c>
    </row>
    <row r="188" spans="1:6" ht="15" customHeight="1">
      <c r="A188" s="316"/>
      <c r="B188" s="318"/>
      <c r="C188" s="279"/>
      <c r="D188" s="4" t="s">
        <v>332</v>
      </c>
      <c r="E188" s="277">
        <v>112</v>
      </c>
      <c r="F188" s="259">
        <f>ROUNDUP(E188/$C$162*100,2)</f>
        <v>0.01</v>
      </c>
    </row>
    <row r="189" spans="1:6" ht="12.75" customHeight="1">
      <c r="A189" s="316"/>
      <c r="B189" s="318"/>
      <c r="C189" s="279"/>
      <c r="D189" s="5" t="s">
        <v>333</v>
      </c>
      <c r="E189" s="258"/>
      <c r="F189" s="260" t="e">
        <f>D189/C189*100</f>
        <v>#VALUE!</v>
      </c>
    </row>
    <row r="190" spans="1:6" ht="12.75" customHeight="1">
      <c r="A190" s="316"/>
      <c r="B190" s="318"/>
      <c r="C190" s="279"/>
      <c r="D190" s="4" t="s">
        <v>361</v>
      </c>
      <c r="E190" s="257">
        <v>45</v>
      </c>
      <c r="F190" s="259">
        <f>ROUNDUP(E190/$C$162*100,2)</f>
        <v>0.01</v>
      </c>
    </row>
    <row r="191" spans="1:6" ht="12.75" customHeight="1">
      <c r="A191" s="316"/>
      <c r="B191" s="318"/>
      <c r="C191" s="279"/>
      <c r="D191" s="5" t="s">
        <v>475</v>
      </c>
      <c r="E191" s="258"/>
      <c r="F191" s="260" t="e">
        <f>D191/C191*100</f>
        <v>#VALUE!</v>
      </c>
    </row>
    <row r="192" spans="1:6" ht="15" customHeight="1">
      <c r="A192" s="316"/>
      <c r="B192" s="318"/>
      <c r="C192" s="279"/>
      <c r="D192" s="4" t="s">
        <v>362</v>
      </c>
      <c r="E192" s="277">
        <v>11</v>
      </c>
      <c r="F192" s="259">
        <f>ROUNDUP(E192/$C$162*100,2)</f>
        <v>0.01</v>
      </c>
    </row>
    <row r="193" spans="1:6" ht="12.75" customHeight="1">
      <c r="A193" s="316"/>
      <c r="B193" s="318"/>
      <c r="C193" s="279"/>
      <c r="D193" s="5" t="s">
        <v>363</v>
      </c>
      <c r="E193" s="258"/>
      <c r="F193" s="260" t="e">
        <f>D193/C193*100</f>
        <v>#VALUE!</v>
      </c>
    </row>
    <row r="194" spans="1:6" ht="12.75" customHeight="1">
      <c r="A194" s="316"/>
      <c r="B194" s="318"/>
      <c r="C194" s="279"/>
      <c r="D194" s="4" t="s">
        <v>364</v>
      </c>
      <c r="E194" s="257">
        <v>55</v>
      </c>
      <c r="F194" s="259">
        <f>ROUNDUP(E194/$C$162*100,2)</f>
        <v>0.01</v>
      </c>
    </row>
    <row r="195" spans="1:6" ht="12.75" customHeight="1">
      <c r="A195" s="316"/>
      <c r="B195" s="318"/>
      <c r="C195" s="279"/>
      <c r="D195" s="5" t="s">
        <v>365</v>
      </c>
      <c r="E195" s="258"/>
      <c r="F195" s="260" t="e">
        <f>D195/C195*100</f>
        <v>#VALUE!</v>
      </c>
    </row>
    <row r="196" spans="1:6" ht="12.75" customHeight="1">
      <c r="A196" s="316"/>
      <c r="B196" s="318"/>
      <c r="C196" s="279"/>
      <c r="D196" s="4" t="s">
        <v>384</v>
      </c>
      <c r="E196" s="257">
        <v>9</v>
      </c>
      <c r="F196" s="262">
        <f>ROUNDUP(E196/$C$162*100,2)</f>
        <v>0.01</v>
      </c>
    </row>
    <row r="197" spans="1:6" ht="12.75" customHeight="1">
      <c r="A197" s="316"/>
      <c r="B197" s="318"/>
      <c r="C197" s="279"/>
      <c r="D197" s="5" t="s">
        <v>541</v>
      </c>
      <c r="E197" s="258"/>
      <c r="F197" s="259"/>
    </row>
    <row r="198" spans="1:6" ht="15" customHeight="1">
      <c r="A198" s="316"/>
      <c r="B198" s="318"/>
      <c r="C198" s="279"/>
      <c r="D198" s="4" t="s">
        <v>388</v>
      </c>
      <c r="E198" s="257">
        <v>11</v>
      </c>
      <c r="F198" s="260">
        <f>ROUNDUP(E198/$C$162*100,2)</f>
        <v>0.01</v>
      </c>
    </row>
    <row r="199" spans="1:6" ht="12.75" customHeight="1" thickBot="1">
      <c r="A199" s="322"/>
      <c r="B199" s="323"/>
      <c r="C199" s="280"/>
      <c r="D199" s="14" t="s">
        <v>389</v>
      </c>
      <c r="E199" s="276"/>
      <c r="F199" s="268" t="e">
        <f>D199/C224*100</f>
        <v>#VALUE!</v>
      </c>
    </row>
    <row r="200" spans="1:6" ht="10.5" customHeight="1">
      <c r="A200" s="111"/>
      <c r="B200" s="17"/>
      <c r="C200" s="108"/>
      <c r="D200" s="13"/>
      <c r="E200" s="151"/>
    </row>
    <row r="201" spans="1:6" s="147" customFormat="1" ht="50.1" customHeight="1">
      <c r="A201" s="144" t="s">
        <v>592</v>
      </c>
      <c r="B201" s="145"/>
      <c r="C201" s="146"/>
      <c r="D201" s="264" t="s">
        <v>593</v>
      </c>
      <c r="E201" s="264"/>
      <c r="F201" s="264"/>
    </row>
    <row r="202" spans="1:6" ht="39.950000000000003" customHeight="1" thickBot="1">
      <c r="A202" s="284" t="s">
        <v>597</v>
      </c>
      <c r="B202" s="284"/>
      <c r="C202" s="284"/>
      <c r="D202" s="284"/>
      <c r="E202" s="284"/>
      <c r="F202" s="284"/>
    </row>
    <row r="203" spans="1:6" ht="34.5" customHeight="1">
      <c r="A203" s="292" t="s">
        <v>398</v>
      </c>
      <c r="B203" s="253" t="s">
        <v>151</v>
      </c>
      <c r="C203" s="251" t="s">
        <v>397</v>
      </c>
      <c r="D203" s="253" t="s">
        <v>153</v>
      </c>
      <c r="E203" s="255" t="s">
        <v>395</v>
      </c>
      <c r="F203" s="256"/>
    </row>
    <row r="204" spans="1:6" ht="35.25" customHeight="1" thickBot="1">
      <c r="A204" s="293"/>
      <c r="B204" s="254"/>
      <c r="C204" s="252"/>
      <c r="D204" s="254"/>
      <c r="E204" s="121" t="s">
        <v>396</v>
      </c>
      <c r="F204" s="122" t="s">
        <v>35</v>
      </c>
    </row>
    <row r="205" spans="1:6" ht="23.25" customHeight="1">
      <c r="A205" s="315">
        <v>10</v>
      </c>
      <c r="B205" s="317" t="s">
        <v>169</v>
      </c>
      <c r="C205" s="228"/>
      <c r="D205" s="149" t="s">
        <v>390</v>
      </c>
      <c r="E205" s="257">
        <v>74</v>
      </c>
      <c r="F205" s="260">
        <f t="shared" ref="F205" si="0">ROUNDUP(E205/$C$162*100,2)</f>
        <v>0.01</v>
      </c>
    </row>
    <row r="206" spans="1:6" ht="18" customHeight="1">
      <c r="A206" s="316"/>
      <c r="B206" s="318"/>
      <c r="C206" s="229"/>
      <c r="D206" s="5" t="s">
        <v>604</v>
      </c>
      <c r="E206" s="258"/>
      <c r="F206" s="260" t="e">
        <f t="shared" ref="F206" si="1">D206/C251*100</f>
        <v>#VALUE!</v>
      </c>
    </row>
    <row r="207" spans="1:6" ht="14.25" customHeight="1">
      <c r="A207" s="316"/>
      <c r="B207" s="318"/>
      <c r="C207" s="229"/>
      <c r="D207" s="4" t="s">
        <v>437</v>
      </c>
      <c r="E207" s="257">
        <v>794</v>
      </c>
      <c r="F207" s="260">
        <f t="shared" ref="F207" si="2">ROUNDUP(E207/$C$162*100,2)</f>
        <v>0.02</v>
      </c>
    </row>
    <row r="208" spans="1:6" ht="18" customHeight="1">
      <c r="A208" s="316"/>
      <c r="B208" s="318"/>
      <c r="C208" s="229"/>
      <c r="D208" s="5" t="s">
        <v>542</v>
      </c>
      <c r="E208" s="258"/>
      <c r="F208" s="260" t="e">
        <f t="shared" ref="F208" si="3">D208/C253*100</f>
        <v>#VALUE!</v>
      </c>
    </row>
    <row r="209" spans="1:6" ht="18.75" customHeight="1">
      <c r="A209" s="316"/>
      <c r="B209" s="318"/>
      <c r="C209" s="229"/>
      <c r="D209" s="4" t="s">
        <v>438</v>
      </c>
      <c r="E209" s="257">
        <v>644</v>
      </c>
      <c r="F209" s="260">
        <f t="shared" ref="F209" si="4">ROUNDUP(E209/$C$162*100,2)</f>
        <v>0.02</v>
      </c>
    </row>
    <row r="210" spans="1:6" ht="15" customHeight="1">
      <c r="A210" s="316"/>
      <c r="B210" s="318"/>
      <c r="C210" s="229"/>
      <c r="D210" s="5" t="s">
        <v>439</v>
      </c>
      <c r="E210" s="258"/>
      <c r="F210" s="260" t="e">
        <f t="shared" ref="F210" si="5">D210/C257*100</f>
        <v>#VALUE!</v>
      </c>
    </row>
    <row r="211" spans="1:6" ht="18.75" customHeight="1">
      <c r="A211" s="316"/>
      <c r="B211" s="318"/>
      <c r="C211" s="229"/>
      <c r="D211" s="4" t="s">
        <v>440</v>
      </c>
      <c r="E211" s="257">
        <v>132</v>
      </c>
      <c r="F211" s="260">
        <f t="shared" ref="F211" si="6">ROUNDUP(E211/$C$162*100,2)</f>
        <v>0.01</v>
      </c>
    </row>
    <row r="212" spans="1:6" ht="15" customHeight="1">
      <c r="A212" s="316"/>
      <c r="B212" s="318"/>
      <c r="C212" s="229"/>
      <c r="D212" s="5" t="s">
        <v>441</v>
      </c>
      <c r="E212" s="258"/>
      <c r="F212" s="260" t="e">
        <f t="shared" ref="F212" si="7">D212/C259*100</f>
        <v>#VALUE!</v>
      </c>
    </row>
    <row r="213" spans="1:6" ht="15" customHeight="1">
      <c r="A213" s="316"/>
      <c r="B213" s="318"/>
      <c r="C213" s="229"/>
      <c r="D213" s="4" t="s">
        <v>605</v>
      </c>
      <c r="E213" s="257">
        <v>24</v>
      </c>
      <c r="F213" s="260">
        <f t="shared" ref="F213" si="8">ROUNDUP(E213/$C$162*100,2)</f>
        <v>0.01</v>
      </c>
    </row>
    <row r="214" spans="1:6" ht="15" customHeight="1">
      <c r="A214" s="316"/>
      <c r="B214" s="318"/>
      <c r="C214" s="229"/>
      <c r="D214" s="5" t="s">
        <v>606</v>
      </c>
      <c r="E214" s="258"/>
      <c r="F214" s="260" t="e">
        <f t="shared" ref="F214" si="9">D214/C261*100</f>
        <v>#VALUE!</v>
      </c>
    </row>
    <row r="215" spans="1:6" ht="18" customHeight="1">
      <c r="A215" s="316"/>
      <c r="B215" s="318"/>
      <c r="C215" s="229"/>
      <c r="D215" s="4" t="s">
        <v>543</v>
      </c>
      <c r="E215" s="257">
        <v>11078</v>
      </c>
      <c r="F215" s="260">
        <f t="shared" ref="F215" si="10">ROUNDUP(E215/$C$162*100,2)</f>
        <v>0.25</v>
      </c>
    </row>
    <row r="216" spans="1:6" ht="18" customHeight="1">
      <c r="A216" s="316"/>
      <c r="B216" s="318"/>
      <c r="C216" s="229"/>
      <c r="D216" s="5" t="s">
        <v>442</v>
      </c>
      <c r="E216" s="258"/>
      <c r="F216" s="260" t="e">
        <f t="shared" ref="F216" si="11">D216/C263*100</f>
        <v>#VALUE!</v>
      </c>
    </row>
    <row r="217" spans="1:6" ht="18" customHeight="1">
      <c r="A217" s="316"/>
      <c r="B217" s="318"/>
      <c r="C217" s="229"/>
      <c r="D217" s="4" t="s">
        <v>607</v>
      </c>
      <c r="E217" s="257">
        <v>47</v>
      </c>
      <c r="F217" s="260">
        <f t="shared" ref="F217" si="12">ROUNDUP(E217/$C$162*100,2)</f>
        <v>0.01</v>
      </c>
    </row>
    <row r="218" spans="1:6" ht="18" customHeight="1">
      <c r="A218" s="316"/>
      <c r="B218" s="318"/>
      <c r="C218" s="229"/>
      <c r="D218" s="5" t="s">
        <v>608</v>
      </c>
      <c r="E218" s="258"/>
      <c r="F218" s="260" t="e">
        <f t="shared" ref="F218" si="13">D218/C265*100</f>
        <v>#VALUE!</v>
      </c>
    </row>
    <row r="219" spans="1:6" ht="18" customHeight="1">
      <c r="A219" s="316"/>
      <c r="B219" s="318"/>
      <c r="C219" s="229"/>
      <c r="D219" s="8" t="s">
        <v>527</v>
      </c>
      <c r="E219" s="257">
        <v>62</v>
      </c>
      <c r="F219" s="260">
        <f t="shared" ref="F219" si="14">ROUNDUP(E219/$C$162*100,2)</f>
        <v>0.01</v>
      </c>
    </row>
    <row r="220" spans="1:6" ht="18" customHeight="1">
      <c r="A220" s="316"/>
      <c r="B220" s="318"/>
      <c r="C220" s="229"/>
      <c r="D220" s="5" t="s">
        <v>609</v>
      </c>
      <c r="E220" s="258"/>
      <c r="F220" s="260" t="e">
        <f t="shared" ref="F220" si="15">D220/C267*100</f>
        <v>#VALUE!</v>
      </c>
    </row>
    <row r="221" spans="1:6" ht="18" customHeight="1">
      <c r="A221" s="316"/>
      <c r="B221" s="318"/>
      <c r="C221" s="236"/>
      <c r="D221" s="149" t="s">
        <v>610</v>
      </c>
      <c r="E221" s="257">
        <v>136</v>
      </c>
      <c r="F221" s="260">
        <f t="shared" ref="F221" si="16">ROUNDUP(E221/$C$162*100,2)</f>
        <v>0.01</v>
      </c>
    </row>
    <row r="222" spans="1:6" ht="18" customHeight="1">
      <c r="A222" s="316"/>
      <c r="B222" s="318"/>
      <c r="C222" s="236"/>
      <c r="D222" s="154" t="s">
        <v>611</v>
      </c>
      <c r="E222" s="258"/>
      <c r="F222" s="260" t="e">
        <f t="shared" ref="F222" si="17">D222/C269*100</f>
        <v>#VALUE!</v>
      </c>
    </row>
    <row r="223" spans="1:6" ht="18" customHeight="1">
      <c r="A223" s="316"/>
      <c r="B223" s="318"/>
      <c r="C223" s="229"/>
      <c r="D223" s="149" t="s">
        <v>612</v>
      </c>
      <c r="E223" s="257">
        <v>21</v>
      </c>
      <c r="F223" s="260">
        <f t="shared" ref="F223" si="18">ROUNDUP(E223/$C$162*100,2)</f>
        <v>0.01</v>
      </c>
    </row>
    <row r="224" spans="1:6" ht="18" customHeight="1" thickBot="1">
      <c r="A224" s="322"/>
      <c r="B224" s="323"/>
      <c r="C224" s="230"/>
      <c r="D224" s="161" t="s">
        <v>613</v>
      </c>
      <c r="E224" s="276"/>
      <c r="F224" s="268" t="e">
        <f t="shared" ref="F224" si="19">D224/C271*100</f>
        <v>#VALUE!</v>
      </c>
    </row>
    <row r="225" spans="1:6" ht="20.100000000000001" customHeight="1">
      <c r="A225" s="296">
        <v>11</v>
      </c>
      <c r="B225" s="298" t="s">
        <v>170</v>
      </c>
      <c r="C225" s="279">
        <v>199131</v>
      </c>
      <c r="D225" s="8" t="s">
        <v>544</v>
      </c>
      <c r="E225" s="319">
        <v>27188</v>
      </c>
      <c r="F225" s="269">
        <f>ROUNDUP(E225/$C$225*100,2)</f>
        <v>13.66</v>
      </c>
    </row>
    <row r="226" spans="1:6" ht="20.100000000000001" customHeight="1">
      <c r="A226" s="297"/>
      <c r="B226" s="299"/>
      <c r="C226" s="279"/>
      <c r="D226" s="5" t="s">
        <v>62</v>
      </c>
      <c r="E226" s="258"/>
      <c r="F226" s="259"/>
    </row>
    <row r="227" spans="1:6" ht="20.100000000000001" customHeight="1">
      <c r="A227" s="297"/>
      <c r="B227" s="299"/>
      <c r="C227" s="279"/>
      <c r="D227" s="4" t="s">
        <v>61</v>
      </c>
      <c r="E227" s="263">
        <v>8481</v>
      </c>
      <c r="F227" s="259">
        <f>ROUNDUP(E227/$C$225*100,2)</f>
        <v>4.26</v>
      </c>
    </row>
    <row r="228" spans="1:6" ht="20.100000000000001" customHeight="1">
      <c r="A228" s="297"/>
      <c r="B228" s="299"/>
      <c r="C228" s="279"/>
      <c r="D228" s="5" t="s">
        <v>171</v>
      </c>
      <c r="E228" s="263"/>
      <c r="F228" s="260" t="e">
        <f>D228/C228*100</f>
        <v>#VALUE!</v>
      </c>
    </row>
    <row r="229" spans="1:6" ht="20.100000000000001" customHeight="1">
      <c r="A229" s="297"/>
      <c r="B229" s="299"/>
      <c r="C229" s="279"/>
      <c r="D229" s="8" t="s">
        <v>60</v>
      </c>
      <c r="E229" s="257">
        <v>358</v>
      </c>
      <c r="F229" s="259">
        <f>ROUNDUP(E229/$C$225*100,2)</f>
        <v>0.18000000000000002</v>
      </c>
    </row>
    <row r="230" spans="1:6" ht="20.100000000000001" customHeight="1">
      <c r="A230" s="297"/>
      <c r="B230" s="299"/>
      <c r="C230" s="279"/>
      <c r="D230" s="5" t="s">
        <v>545</v>
      </c>
      <c r="E230" s="258"/>
      <c r="F230" s="260" t="e">
        <f>D230/C230*100</f>
        <v>#VALUE!</v>
      </c>
    </row>
    <row r="231" spans="1:6" ht="20.100000000000001" customHeight="1">
      <c r="A231" s="297"/>
      <c r="B231" s="299"/>
      <c r="C231" s="279"/>
      <c r="D231" s="4" t="s">
        <v>59</v>
      </c>
      <c r="E231" s="263">
        <v>3</v>
      </c>
      <c r="F231" s="259">
        <f>ROUNDUP(E231/$C$225*100,2)</f>
        <v>0.01</v>
      </c>
    </row>
    <row r="232" spans="1:6" ht="12.75">
      <c r="A232" s="297"/>
      <c r="B232" s="299"/>
      <c r="C232" s="279"/>
      <c r="D232" s="5" t="s">
        <v>546</v>
      </c>
      <c r="E232" s="263"/>
      <c r="F232" s="260" t="e">
        <f>D232/C232*100</f>
        <v>#VALUE!</v>
      </c>
    </row>
    <row r="233" spans="1:6" ht="20.100000000000001" customHeight="1">
      <c r="A233" s="297"/>
      <c r="B233" s="299"/>
      <c r="C233" s="279"/>
      <c r="D233" s="4" t="s">
        <v>58</v>
      </c>
      <c r="E233" s="263">
        <v>4780</v>
      </c>
      <c r="F233" s="260">
        <f>ROUNDUP(E233/$C$225*100,2)</f>
        <v>2.4099999999999997</v>
      </c>
    </row>
    <row r="234" spans="1:6" ht="12.75" customHeight="1">
      <c r="A234" s="297"/>
      <c r="B234" s="299"/>
      <c r="C234" s="279"/>
      <c r="D234" s="5" t="s">
        <v>57</v>
      </c>
      <c r="E234" s="263"/>
      <c r="F234" s="260" t="e">
        <f>D234/C236*100</f>
        <v>#VALUE!</v>
      </c>
    </row>
    <row r="235" spans="1:6" ht="20.100000000000001" customHeight="1">
      <c r="A235" s="297"/>
      <c r="B235" s="299"/>
      <c r="C235" s="279"/>
      <c r="D235" s="96" t="s">
        <v>318</v>
      </c>
      <c r="E235" s="263">
        <v>9</v>
      </c>
      <c r="F235" s="260">
        <f>ROUNDUP(E235/$C$225*100,2)</f>
        <v>0.01</v>
      </c>
    </row>
    <row r="236" spans="1:6" ht="12.75" customHeight="1">
      <c r="A236" s="297"/>
      <c r="B236" s="299"/>
      <c r="C236" s="279"/>
      <c r="D236" s="112" t="s">
        <v>319</v>
      </c>
      <c r="E236" s="263"/>
      <c r="F236" s="260" t="e">
        <f>D236/C238*100</f>
        <v>#VALUE!</v>
      </c>
    </row>
    <row r="237" spans="1:6" ht="20.100000000000001" customHeight="1">
      <c r="A237" s="297"/>
      <c r="B237" s="299"/>
      <c r="C237" s="279"/>
      <c r="D237" s="1" t="s">
        <v>391</v>
      </c>
      <c r="E237" s="320">
        <v>10</v>
      </c>
      <c r="F237" s="260">
        <f>ROUNDUP(E237/$C$225*100,2)</f>
        <v>0.01</v>
      </c>
    </row>
    <row r="238" spans="1:6" ht="20.25" customHeight="1" thickBot="1">
      <c r="A238" s="302"/>
      <c r="B238" s="303"/>
      <c r="C238" s="280"/>
      <c r="D238" s="160" t="s">
        <v>443</v>
      </c>
      <c r="E238" s="321"/>
      <c r="F238" s="268" t="e">
        <f>D238/C240*100</f>
        <v>#VALUE!</v>
      </c>
    </row>
    <row r="239" spans="1:6" ht="20.100000000000001" customHeight="1">
      <c r="A239" s="306">
        <v>12</v>
      </c>
      <c r="B239" s="308" t="s">
        <v>172</v>
      </c>
      <c r="C239" s="278">
        <v>1987733</v>
      </c>
      <c r="D239" s="159" t="s">
        <v>444</v>
      </c>
      <c r="E239" s="310">
        <v>293829</v>
      </c>
      <c r="F239" s="311">
        <f>ROUNDUP(E239/$C$239*100,2)</f>
        <v>14.79</v>
      </c>
    </row>
    <row r="240" spans="1:6" ht="29.25" customHeight="1">
      <c r="A240" s="297"/>
      <c r="B240" s="299"/>
      <c r="C240" s="279"/>
      <c r="D240" s="10" t="s">
        <v>547</v>
      </c>
      <c r="E240" s="263"/>
      <c r="F240" s="260" t="e">
        <f>D240/C240*100</f>
        <v>#VALUE!</v>
      </c>
    </row>
    <row r="241" spans="1:6" ht="20.100000000000001" customHeight="1">
      <c r="A241" s="297"/>
      <c r="B241" s="299"/>
      <c r="C241" s="279"/>
      <c r="D241" s="4" t="s">
        <v>334</v>
      </c>
      <c r="E241" s="263">
        <v>48784</v>
      </c>
      <c r="F241" s="259">
        <f>ROUNDUP(E241/$C$239*100,2)</f>
        <v>2.46</v>
      </c>
    </row>
    <row r="242" spans="1:6" ht="12.75" customHeight="1">
      <c r="A242" s="297"/>
      <c r="B242" s="299"/>
      <c r="C242" s="279"/>
      <c r="D242" s="5" t="s">
        <v>548</v>
      </c>
      <c r="E242" s="263"/>
      <c r="F242" s="260" t="e">
        <f>D242/C242*100</f>
        <v>#VALUE!</v>
      </c>
    </row>
    <row r="243" spans="1:6" ht="20.100000000000001" customHeight="1">
      <c r="A243" s="297"/>
      <c r="B243" s="299"/>
      <c r="C243" s="279"/>
      <c r="D243" s="4" t="s">
        <v>56</v>
      </c>
      <c r="E243" s="263">
        <v>38799</v>
      </c>
      <c r="F243" s="259">
        <f>ROUNDUP(E243/$C$239*100,2)</f>
        <v>1.96</v>
      </c>
    </row>
    <row r="244" spans="1:6" ht="12.75">
      <c r="A244" s="297"/>
      <c r="B244" s="299"/>
      <c r="C244" s="279"/>
      <c r="D244" s="5" t="s">
        <v>55</v>
      </c>
      <c r="E244" s="263"/>
      <c r="F244" s="260" t="e">
        <f>D244/C244*100</f>
        <v>#VALUE!</v>
      </c>
    </row>
    <row r="245" spans="1:6" ht="12.75">
      <c r="A245" s="297"/>
      <c r="B245" s="299"/>
      <c r="C245" s="279"/>
      <c r="D245" s="4" t="s">
        <v>54</v>
      </c>
      <c r="E245" s="263">
        <v>25</v>
      </c>
      <c r="F245" s="259">
        <f>ROUNDUP(E245/$C$239*100,2)</f>
        <v>0.01</v>
      </c>
    </row>
    <row r="246" spans="1:6" ht="20.25" customHeight="1">
      <c r="A246" s="297"/>
      <c r="B246" s="299"/>
      <c r="C246" s="279"/>
      <c r="D246" s="5" t="s">
        <v>53</v>
      </c>
      <c r="E246" s="263"/>
      <c r="F246" s="260" t="e">
        <f>D246/C246*100</f>
        <v>#VALUE!</v>
      </c>
    </row>
    <row r="247" spans="1:6" ht="12.75">
      <c r="A247" s="297"/>
      <c r="B247" s="299"/>
      <c r="C247" s="279"/>
      <c r="D247" s="149" t="s">
        <v>52</v>
      </c>
      <c r="E247" s="263">
        <v>50</v>
      </c>
      <c r="F247" s="259">
        <f>ROUNDUP(E247/$C$239*100,2)</f>
        <v>0.01</v>
      </c>
    </row>
    <row r="248" spans="1:6" ht="18" customHeight="1">
      <c r="A248" s="297"/>
      <c r="B248" s="299"/>
      <c r="C248" s="279"/>
      <c r="D248" s="154" t="s">
        <v>549</v>
      </c>
      <c r="E248" s="263"/>
      <c r="F248" s="260" t="e">
        <f>D248/C248*100</f>
        <v>#VALUE!</v>
      </c>
    </row>
    <row r="249" spans="1:6" ht="12.75">
      <c r="A249" s="297"/>
      <c r="B249" s="299"/>
      <c r="C249" s="279"/>
      <c r="D249" s="149" t="s">
        <v>51</v>
      </c>
      <c r="E249" s="263">
        <v>209</v>
      </c>
      <c r="F249" s="259">
        <f>ROUNDUP(E249/$C$239*100,2)</f>
        <v>0.02</v>
      </c>
    </row>
    <row r="250" spans="1:6" ht="18" customHeight="1">
      <c r="A250" s="297"/>
      <c r="B250" s="299"/>
      <c r="C250" s="279"/>
      <c r="D250" s="5" t="s">
        <v>50</v>
      </c>
      <c r="E250" s="263"/>
      <c r="F250" s="260" t="e">
        <f>D250/C250*100</f>
        <v>#VALUE!</v>
      </c>
    </row>
    <row r="251" spans="1:6" ht="15.75" customHeight="1">
      <c r="A251" s="297"/>
      <c r="B251" s="299"/>
      <c r="C251" s="279"/>
      <c r="D251" s="149" t="s">
        <v>482</v>
      </c>
      <c r="E251" s="263">
        <v>1123</v>
      </c>
      <c r="F251" s="259">
        <f>ROUNDUP(E251/$C$239*100,2)</f>
        <v>6.0000000000000005E-2</v>
      </c>
    </row>
    <row r="252" spans="1:6" ht="18" customHeight="1">
      <c r="A252" s="297"/>
      <c r="B252" s="299"/>
      <c r="C252" s="279"/>
      <c r="D252" s="5" t="s">
        <v>550</v>
      </c>
      <c r="E252" s="263"/>
      <c r="F252" s="260" t="e">
        <f>D252/C252*100</f>
        <v>#VALUE!</v>
      </c>
    </row>
    <row r="253" spans="1:6" ht="12.75" customHeight="1">
      <c r="A253" s="297"/>
      <c r="B253" s="299"/>
      <c r="C253" s="279"/>
      <c r="D253" s="149" t="s">
        <v>483</v>
      </c>
      <c r="E253" s="257">
        <v>2</v>
      </c>
      <c r="F253" s="259">
        <f t="shared" ref="F253" si="20">ROUNDUP(E253/$C$239*100,2)</f>
        <v>0.01</v>
      </c>
    </row>
    <row r="254" spans="1:6" ht="25.5">
      <c r="A254" s="297"/>
      <c r="B254" s="299"/>
      <c r="C254" s="279"/>
      <c r="D254" s="154" t="s">
        <v>49</v>
      </c>
      <c r="E254" s="258"/>
      <c r="F254" s="260" t="e">
        <f t="shared" ref="F254" si="21">D254/C254*100</f>
        <v>#VALUE!</v>
      </c>
    </row>
    <row r="255" spans="1:6" ht="12.75">
      <c r="A255" s="297"/>
      <c r="B255" s="299"/>
      <c r="C255" s="279"/>
      <c r="D255" s="4" t="s">
        <v>191</v>
      </c>
      <c r="E255" s="257">
        <v>80</v>
      </c>
      <c r="F255" s="259">
        <f t="shared" ref="F255" si="22">ROUNDUP(E255/$C$239*100,2)</f>
        <v>0.01</v>
      </c>
    </row>
    <row r="256" spans="1:6" ht="12.75">
      <c r="A256" s="297"/>
      <c r="B256" s="299"/>
      <c r="C256" s="279"/>
      <c r="D256" s="5" t="s">
        <v>192</v>
      </c>
      <c r="E256" s="258"/>
      <c r="F256" s="260" t="e">
        <f t="shared" ref="F256" si="23">D256/C256*100</f>
        <v>#VALUE!</v>
      </c>
    </row>
    <row r="257" spans="1:6" ht="17.25" customHeight="1">
      <c r="A257" s="297"/>
      <c r="B257" s="299"/>
      <c r="C257" s="279"/>
      <c r="D257" s="4" t="s">
        <v>614</v>
      </c>
      <c r="E257" s="257">
        <v>38</v>
      </c>
      <c r="F257" s="260">
        <f t="shared" ref="F257" si="24">ROUNDUP(E257/$C$239*100,2)</f>
        <v>0.01</v>
      </c>
    </row>
    <row r="258" spans="1:6" ht="13.5" thickBot="1">
      <c r="A258" s="302"/>
      <c r="B258" s="303"/>
      <c r="C258" s="280"/>
      <c r="D258" s="14" t="s">
        <v>615</v>
      </c>
      <c r="E258" s="276"/>
      <c r="F258" s="268" t="e">
        <f t="shared" ref="F258" si="25">D258/C258*100</f>
        <v>#VALUE!</v>
      </c>
    </row>
    <row r="259" spans="1:6" ht="7.5" customHeight="1">
      <c r="A259" s="111"/>
      <c r="B259" s="17"/>
      <c r="C259" s="108"/>
      <c r="D259" s="13"/>
      <c r="E259" s="151"/>
    </row>
    <row r="260" spans="1:6" ht="50.1" customHeight="1">
      <c r="A260" s="144" t="s">
        <v>592</v>
      </c>
      <c r="B260" s="145"/>
      <c r="C260" s="146"/>
      <c r="D260" s="264" t="s">
        <v>593</v>
      </c>
      <c r="E260" s="264"/>
      <c r="F260" s="264"/>
    </row>
    <row r="261" spans="1:6" ht="36" customHeight="1" thickBot="1">
      <c r="A261" s="284" t="s">
        <v>597</v>
      </c>
      <c r="B261" s="284"/>
      <c r="C261" s="284"/>
      <c r="D261" s="284"/>
      <c r="E261" s="284"/>
      <c r="F261" s="284"/>
    </row>
    <row r="262" spans="1:6" ht="34.5" customHeight="1">
      <c r="A262" s="292" t="s">
        <v>398</v>
      </c>
      <c r="B262" s="253" t="s">
        <v>151</v>
      </c>
      <c r="C262" s="251" t="s">
        <v>397</v>
      </c>
      <c r="D262" s="253" t="s">
        <v>153</v>
      </c>
      <c r="E262" s="255" t="s">
        <v>395</v>
      </c>
      <c r="F262" s="256"/>
    </row>
    <row r="263" spans="1:6" ht="30" customHeight="1" thickBot="1">
      <c r="A263" s="293"/>
      <c r="B263" s="254"/>
      <c r="C263" s="252"/>
      <c r="D263" s="254"/>
      <c r="E263" s="121" t="s">
        <v>396</v>
      </c>
      <c r="F263" s="122" t="s">
        <v>35</v>
      </c>
    </row>
    <row r="264" spans="1:6" ht="12.75" customHeight="1">
      <c r="A264" s="306">
        <v>13</v>
      </c>
      <c r="B264" s="308" t="s">
        <v>173</v>
      </c>
      <c r="C264" s="312">
        <v>1741475</v>
      </c>
      <c r="D264" s="158" t="s">
        <v>48</v>
      </c>
      <c r="E264" s="310">
        <v>50630</v>
      </c>
      <c r="F264" s="311">
        <f>ROUNDUP(E264/$C$264*100,2)</f>
        <v>2.9099999999999997</v>
      </c>
    </row>
    <row r="265" spans="1:6" ht="12.75" customHeight="1">
      <c r="A265" s="297"/>
      <c r="B265" s="299"/>
      <c r="C265" s="313"/>
      <c r="D265" s="5" t="s">
        <v>47</v>
      </c>
      <c r="E265" s="263"/>
      <c r="F265" s="260" t="e">
        <f>D265/C265*100</f>
        <v>#VALUE!</v>
      </c>
    </row>
    <row r="266" spans="1:6" ht="17.25" customHeight="1">
      <c r="A266" s="297"/>
      <c r="B266" s="299"/>
      <c r="C266" s="313"/>
      <c r="D266" s="4" t="s">
        <v>302</v>
      </c>
      <c r="E266" s="263">
        <v>2746</v>
      </c>
      <c r="F266" s="259">
        <f>ROUNDUP(E266/$C$264*100,2)</f>
        <v>0.16</v>
      </c>
    </row>
    <row r="267" spans="1:6" ht="13.5" customHeight="1">
      <c r="A267" s="297"/>
      <c r="B267" s="299"/>
      <c r="C267" s="313"/>
      <c r="D267" s="3" t="s">
        <v>551</v>
      </c>
      <c r="E267" s="257"/>
      <c r="F267" s="260" t="e">
        <f>D267/C269*100</f>
        <v>#VALUE!</v>
      </c>
    </row>
    <row r="268" spans="1:6" ht="12.75">
      <c r="A268" s="297"/>
      <c r="B268" s="299"/>
      <c r="C268" s="313"/>
      <c r="D268" s="149" t="s">
        <v>139</v>
      </c>
      <c r="E268" s="263">
        <v>398</v>
      </c>
      <c r="F268" s="259">
        <f>ROUNDUP(E268/$C$264*100,2)</f>
        <v>0.03</v>
      </c>
    </row>
    <row r="269" spans="1:6" ht="20.100000000000001" customHeight="1">
      <c r="A269" s="297"/>
      <c r="B269" s="299"/>
      <c r="C269" s="313"/>
      <c r="D269" s="3" t="s">
        <v>138</v>
      </c>
      <c r="E269" s="257"/>
      <c r="F269" s="260" t="e">
        <f>D269/C271*100</f>
        <v>#VALUE!</v>
      </c>
    </row>
    <row r="270" spans="1:6" ht="20.100000000000001" customHeight="1">
      <c r="A270" s="297"/>
      <c r="B270" s="299"/>
      <c r="C270" s="313"/>
      <c r="D270" s="4" t="s">
        <v>193</v>
      </c>
      <c r="E270" s="263">
        <v>304</v>
      </c>
      <c r="F270" s="259">
        <f>ROUNDUP(E270/$C$264*100,2)</f>
        <v>0.02</v>
      </c>
    </row>
    <row r="271" spans="1:6" ht="12.75">
      <c r="A271" s="297"/>
      <c r="B271" s="299"/>
      <c r="C271" s="313"/>
      <c r="D271" s="3" t="s">
        <v>194</v>
      </c>
      <c r="E271" s="257"/>
      <c r="F271" s="260" t="e">
        <f>D271/C273*100</f>
        <v>#VALUE!</v>
      </c>
    </row>
    <row r="272" spans="1:6" ht="20.100000000000001" customHeight="1">
      <c r="A272" s="297"/>
      <c r="B272" s="299"/>
      <c r="C272" s="313"/>
      <c r="D272" s="4" t="s">
        <v>304</v>
      </c>
      <c r="E272" s="263">
        <v>28</v>
      </c>
      <c r="F272" s="259">
        <f>ROUNDUP(E272/$C$264*100,2)</f>
        <v>0.01</v>
      </c>
    </row>
    <row r="273" spans="1:6" ht="12.75" customHeight="1">
      <c r="A273" s="297"/>
      <c r="B273" s="299"/>
      <c r="C273" s="313"/>
      <c r="D273" s="5" t="s">
        <v>552</v>
      </c>
      <c r="E273" s="263"/>
      <c r="F273" s="260" t="e">
        <f>D273/C277*100</f>
        <v>#VALUE!</v>
      </c>
    </row>
    <row r="274" spans="1:6" ht="12.75">
      <c r="A274" s="297"/>
      <c r="B274" s="299"/>
      <c r="C274" s="313"/>
      <c r="D274" s="8" t="s">
        <v>320</v>
      </c>
      <c r="E274" s="258">
        <v>963</v>
      </c>
      <c r="F274" s="259">
        <f>ROUNDUP(E274/$C$264*100,2)</f>
        <v>6.0000000000000005E-2</v>
      </c>
    </row>
    <row r="275" spans="1:6" ht="14.25" customHeight="1">
      <c r="A275" s="297"/>
      <c r="B275" s="299"/>
      <c r="C275" s="313"/>
      <c r="D275" s="5" t="s">
        <v>321</v>
      </c>
      <c r="E275" s="263"/>
      <c r="F275" s="260" t="e">
        <f>D275/C279*100</f>
        <v>#VALUE!</v>
      </c>
    </row>
    <row r="276" spans="1:6" ht="12.75" customHeight="1">
      <c r="A276" s="297"/>
      <c r="B276" s="299"/>
      <c r="C276" s="313"/>
      <c r="D276" s="4" t="s">
        <v>303</v>
      </c>
      <c r="E276" s="263">
        <v>142</v>
      </c>
      <c r="F276" s="259">
        <f>ROUNDUP(E276/$C$264*100,2)</f>
        <v>0.01</v>
      </c>
    </row>
    <row r="277" spans="1:6" ht="15" customHeight="1">
      <c r="A277" s="297"/>
      <c r="B277" s="299"/>
      <c r="C277" s="313"/>
      <c r="D277" s="3" t="s">
        <v>392</v>
      </c>
      <c r="E277" s="257"/>
      <c r="F277" s="260" t="e">
        <f>D277/C287*100</f>
        <v>#VALUE!</v>
      </c>
    </row>
    <row r="278" spans="1:6" s="147" customFormat="1" ht="12.75" customHeight="1">
      <c r="A278" s="297"/>
      <c r="B278" s="299"/>
      <c r="C278" s="313"/>
      <c r="D278" s="149" t="s">
        <v>445</v>
      </c>
      <c r="E278" s="263">
        <v>54</v>
      </c>
      <c r="F278" s="259">
        <f>ROUNDUP(E278/$C$264*100,2)</f>
        <v>0.01</v>
      </c>
    </row>
    <row r="279" spans="1:6" ht="12.75" customHeight="1">
      <c r="A279" s="297"/>
      <c r="B279" s="299"/>
      <c r="C279" s="313"/>
      <c r="D279" s="5" t="s">
        <v>446</v>
      </c>
      <c r="E279" s="257"/>
      <c r="F279" s="260" t="e">
        <f>D279/C260*100</f>
        <v>#VALUE!</v>
      </c>
    </row>
    <row r="280" spans="1:6" ht="12.75" customHeight="1">
      <c r="A280" s="297"/>
      <c r="B280" s="299"/>
      <c r="C280" s="313"/>
      <c r="D280" s="8" t="s">
        <v>447</v>
      </c>
      <c r="E280" s="257">
        <v>203</v>
      </c>
      <c r="F280" s="259">
        <f>ROUNDUP(E280/$C$264*100,2)</f>
        <v>0.02</v>
      </c>
    </row>
    <row r="281" spans="1:6" ht="12.75" customHeight="1">
      <c r="A281" s="297"/>
      <c r="B281" s="299"/>
      <c r="C281" s="313"/>
      <c r="D281" s="3" t="s">
        <v>448</v>
      </c>
      <c r="E281" s="258"/>
      <c r="F281" s="260" t="e">
        <f>D281/C262*100</f>
        <v>#VALUE!</v>
      </c>
    </row>
    <row r="282" spans="1:6" ht="12.75" customHeight="1">
      <c r="A282" s="297"/>
      <c r="B282" s="299"/>
      <c r="C282" s="313"/>
      <c r="D282" s="149" t="s">
        <v>616</v>
      </c>
      <c r="E282" s="263">
        <v>314</v>
      </c>
      <c r="F282" s="260">
        <f>ROUNDUP(E282/$C$264*100,2)</f>
        <v>0.02</v>
      </c>
    </row>
    <row r="283" spans="1:6" ht="12.75" customHeight="1">
      <c r="A283" s="297"/>
      <c r="B283" s="299"/>
      <c r="C283" s="313"/>
      <c r="D283" s="154" t="s">
        <v>617</v>
      </c>
      <c r="E283" s="263"/>
      <c r="F283" s="260" t="e">
        <f>D283/C258*100</f>
        <v>#VALUE!</v>
      </c>
    </row>
    <row r="284" spans="1:6" ht="15" customHeight="1">
      <c r="A284" s="297"/>
      <c r="B284" s="299"/>
      <c r="C284" s="313"/>
      <c r="D284" s="8" t="s">
        <v>553</v>
      </c>
      <c r="E284" s="277">
        <v>235</v>
      </c>
      <c r="F284" s="260">
        <f>ROUNDUP(E284/$C$264*100,2)</f>
        <v>0.02</v>
      </c>
    </row>
    <row r="285" spans="1:6" ht="15" customHeight="1">
      <c r="A285" s="297"/>
      <c r="B285" s="299"/>
      <c r="C285" s="313"/>
      <c r="D285" s="3" t="s">
        <v>528</v>
      </c>
      <c r="E285" s="258"/>
      <c r="F285" s="260" t="e">
        <f>D285/C260*100</f>
        <v>#VALUE!</v>
      </c>
    </row>
    <row r="286" spans="1:6" ht="12.75" customHeight="1">
      <c r="A286" s="297"/>
      <c r="B286" s="299"/>
      <c r="C286" s="313"/>
      <c r="D286" s="149" t="s">
        <v>529</v>
      </c>
      <c r="E286" s="263">
        <v>34</v>
      </c>
      <c r="F286" s="260">
        <f>ROUNDUP(E286/$C$264*100,2)</f>
        <v>0.01</v>
      </c>
    </row>
    <row r="287" spans="1:6" ht="13.5" customHeight="1" thickBot="1">
      <c r="A287" s="302"/>
      <c r="B287" s="303"/>
      <c r="C287" s="314"/>
      <c r="D287" s="161" t="s">
        <v>530</v>
      </c>
      <c r="E287" s="265"/>
      <c r="F287" s="268" t="e">
        <f>D287/C262*100</f>
        <v>#VALUE!</v>
      </c>
    </row>
    <row r="288" spans="1:6" ht="15" customHeight="1">
      <c r="A288" s="306">
        <v>14</v>
      </c>
      <c r="B288" s="308" t="s">
        <v>174</v>
      </c>
      <c r="C288" s="278">
        <v>267476</v>
      </c>
      <c r="D288" s="16" t="s">
        <v>46</v>
      </c>
      <c r="E288" s="310">
        <v>68890</v>
      </c>
      <c r="F288" s="311">
        <f>ROUNDUP(E288/$C$288*100,2)</f>
        <v>25.76</v>
      </c>
    </row>
    <row r="289" spans="1:6" ht="12.75" customHeight="1">
      <c r="A289" s="297"/>
      <c r="B289" s="299"/>
      <c r="C289" s="279"/>
      <c r="D289" s="5" t="s">
        <v>45</v>
      </c>
      <c r="E289" s="263"/>
      <c r="F289" s="260" t="e">
        <f>D289/C289*100</f>
        <v>#VALUE!</v>
      </c>
    </row>
    <row r="290" spans="1:6" ht="15" customHeight="1">
      <c r="A290" s="297"/>
      <c r="B290" s="299"/>
      <c r="C290" s="279"/>
      <c r="D290" s="4" t="s">
        <v>305</v>
      </c>
      <c r="E290" s="263">
        <v>4317</v>
      </c>
      <c r="F290" s="259">
        <f>ROUNDUP(E290/$C$288*100,2)</f>
        <v>1.62</v>
      </c>
    </row>
    <row r="291" spans="1:6" ht="15" customHeight="1">
      <c r="A291" s="297"/>
      <c r="B291" s="299"/>
      <c r="C291" s="279"/>
      <c r="D291" s="5" t="s">
        <v>306</v>
      </c>
      <c r="E291" s="263"/>
      <c r="F291" s="260" t="e">
        <f>D291/C291*100</f>
        <v>#VALUE!</v>
      </c>
    </row>
    <row r="292" spans="1:6" ht="15" customHeight="1">
      <c r="A292" s="297"/>
      <c r="B292" s="299"/>
      <c r="C292" s="279"/>
      <c r="D292" s="4" t="s">
        <v>618</v>
      </c>
      <c r="E292" s="258">
        <v>15228</v>
      </c>
      <c r="F292" s="259">
        <f>ROUNDUP(E292/$C$288*100,2)</f>
        <v>5.7</v>
      </c>
    </row>
    <row r="293" spans="1:6" ht="15" customHeight="1">
      <c r="A293" s="297"/>
      <c r="B293" s="299"/>
      <c r="C293" s="279"/>
      <c r="D293" s="5" t="s">
        <v>44</v>
      </c>
      <c r="E293" s="263"/>
      <c r="F293" s="260" t="e">
        <f>D293/C293*100</f>
        <v>#VALUE!</v>
      </c>
    </row>
    <row r="294" spans="1:6" ht="15" customHeight="1">
      <c r="A294" s="297"/>
      <c r="B294" s="299"/>
      <c r="C294" s="279"/>
      <c r="D294" s="149" t="s">
        <v>554</v>
      </c>
      <c r="E294" s="257">
        <v>7</v>
      </c>
      <c r="F294" s="237">
        <f>ROUNDUP(E294/$C$288*100,2)</f>
        <v>0.01</v>
      </c>
    </row>
    <row r="295" spans="1:6" ht="15" customHeight="1">
      <c r="A295" s="297"/>
      <c r="B295" s="299"/>
      <c r="C295" s="279"/>
      <c r="D295" s="15" t="s">
        <v>383</v>
      </c>
      <c r="E295" s="258"/>
      <c r="F295" s="235"/>
    </row>
    <row r="296" spans="1:6" ht="15" customHeight="1">
      <c r="A296" s="297"/>
      <c r="B296" s="299"/>
      <c r="C296" s="279"/>
      <c r="D296" s="149" t="s">
        <v>449</v>
      </c>
      <c r="E296" s="257">
        <v>21</v>
      </c>
      <c r="F296" s="262">
        <f>ROUNDUP(E296/$C$288*100,2)</f>
        <v>0.01</v>
      </c>
    </row>
    <row r="297" spans="1:6" ht="15" customHeight="1">
      <c r="A297" s="307"/>
      <c r="B297" s="309"/>
      <c r="C297" s="279"/>
      <c r="D297" s="15" t="s">
        <v>555</v>
      </c>
      <c r="E297" s="258"/>
      <c r="F297" s="259"/>
    </row>
    <row r="298" spans="1:6" ht="15" customHeight="1">
      <c r="A298" s="238"/>
      <c r="B298" s="239"/>
      <c r="C298" s="279"/>
      <c r="D298" s="149" t="s">
        <v>633</v>
      </c>
      <c r="E298" s="257">
        <v>2861</v>
      </c>
      <c r="F298" s="262">
        <f>ROUNDUP(E298/$C$288*100,2)</f>
        <v>1.07</v>
      </c>
    </row>
    <row r="299" spans="1:6" ht="15" customHeight="1">
      <c r="A299" s="238"/>
      <c r="B299" s="239"/>
      <c r="C299" s="279"/>
      <c r="D299" s="15" t="s">
        <v>632</v>
      </c>
      <c r="E299" s="258"/>
      <c r="F299" s="259"/>
    </row>
    <row r="300" spans="1:6" ht="15" customHeight="1">
      <c r="A300" s="109"/>
      <c r="B300" s="102"/>
      <c r="C300" s="279"/>
      <c r="D300" s="155" t="s">
        <v>619</v>
      </c>
      <c r="E300" s="263">
        <v>11</v>
      </c>
      <c r="F300" s="260">
        <f>ROUNDUP(E300/$C$288*100,2)</f>
        <v>0.01</v>
      </c>
    </row>
    <row r="301" spans="1:6" ht="15" customHeight="1">
      <c r="A301" s="109"/>
      <c r="B301" s="102"/>
      <c r="C301" s="279"/>
      <c r="D301" s="15" t="s">
        <v>620</v>
      </c>
      <c r="E301" s="263"/>
      <c r="F301" s="260" t="e">
        <f>D301/C301*100</f>
        <v>#VALUE!</v>
      </c>
    </row>
    <row r="302" spans="1:6">
      <c r="A302" s="109"/>
      <c r="B302" s="102"/>
      <c r="C302" s="279"/>
      <c r="D302" s="155" t="s">
        <v>531</v>
      </c>
      <c r="E302" s="258">
        <v>4</v>
      </c>
      <c r="F302" s="259">
        <f>ROUNDUP(E302/$C$288*100,2)</f>
        <v>0.01</v>
      </c>
    </row>
    <row r="303" spans="1:6" ht="15.75" thickBot="1">
      <c r="A303" s="110"/>
      <c r="B303" s="103"/>
      <c r="C303" s="280"/>
      <c r="D303" s="105" t="s">
        <v>556</v>
      </c>
      <c r="E303" s="265"/>
      <c r="F303" s="268" t="e">
        <f>D303/C303*100</f>
        <v>#VALUE!</v>
      </c>
    </row>
    <row r="304" spans="1:6" ht="15" customHeight="1">
      <c r="A304" s="315">
        <v>15</v>
      </c>
      <c r="B304" s="317" t="s">
        <v>175</v>
      </c>
      <c r="C304" s="332">
        <v>1048014</v>
      </c>
      <c r="D304" s="7" t="s">
        <v>137</v>
      </c>
      <c r="E304" s="319">
        <v>28978</v>
      </c>
      <c r="F304" s="269">
        <f>ROUNDUP(E304/$C$304*100,2)</f>
        <v>2.7699999999999996</v>
      </c>
    </row>
    <row r="305" spans="1:6" ht="12.75">
      <c r="A305" s="316"/>
      <c r="B305" s="318"/>
      <c r="C305" s="333"/>
      <c r="D305" s="10" t="s">
        <v>43</v>
      </c>
      <c r="E305" s="258"/>
      <c r="F305" s="259"/>
    </row>
    <row r="306" spans="1:6" ht="12.75" customHeight="1">
      <c r="A306" s="316"/>
      <c r="B306" s="318"/>
      <c r="C306" s="333"/>
      <c r="D306" s="4" t="s">
        <v>42</v>
      </c>
      <c r="E306" s="263">
        <v>25223</v>
      </c>
      <c r="F306" s="259">
        <f>ROUNDUP(E306/$C$304*100,2)</f>
        <v>2.4099999999999997</v>
      </c>
    </row>
    <row r="307" spans="1:6" ht="12.75" customHeight="1">
      <c r="A307" s="316"/>
      <c r="B307" s="318"/>
      <c r="C307" s="333"/>
      <c r="D307" s="5" t="s">
        <v>41</v>
      </c>
      <c r="E307" s="263"/>
      <c r="F307" s="260" t="e">
        <f>D307/C307*100</f>
        <v>#VALUE!</v>
      </c>
    </row>
    <row r="308" spans="1:6" ht="12.75">
      <c r="A308" s="316"/>
      <c r="B308" s="318"/>
      <c r="C308" s="333"/>
      <c r="D308" s="4" t="s">
        <v>40</v>
      </c>
      <c r="E308" s="263">
        <v>15682</v>
      </c>
      <c r="F308" s="259">
        <f>ROUNDUP(E308/$C$304*100,2)</f>
        <v>1.5</v>
      </c>
    </row>
    <row r="309" spans="1:6" ht="12.75">
      <c r="A309" s="316"/>
      <c r="B309" s="318"/>
      <c r="C309" s="333"/>
      <c r="D309" s="5" t="s">
        <v>134</v>
      </c>
      <c r="E309" s="263"/>
      <c r="F309" s="260" t="e">
        <f>D309/C309*100</f>
        <v>#VALUE!</v>
      </c>
    </row>
    <row r="310" spans="1:6" ht="16.5" customHeight="1">
      <c r="A310" s="316"/>
      <c r="B310" s="318"/>
      <c r="C310" s="333"/>
      <c r="D310" s="4" t="s">
        <v>39</v>
      </c>
      <c r="E310" s="263">
        <v>11572</v>
      </c>
      <c r="F310" s="259">
        <f>ROUNDUP(E310/$C$304*100,2)</f>
        <v>1.1100000000000001</v>
      </c>
    </row>
    <row r="311" spans="1:6" ht="15" customHeight="1">
      <c r="A311" s="316"/>
      <c r="B311" s="318"/>
      <c r="C311" s="333"/>
      <c r="D311" s="5" t="s">
        <v>557</v>
      </c>
      <c r="E311" s="263"/>
      <c r="F311" s="260" t="e">
        <f>D311/C311*100</f>
        <v>#VALUE!</v>
      </c>
    </row>
    <row r="312" spans="1:6" ht="12.75">
      <c r="A312" s="316"/>
      <c r="B312" s="318"/>
      <c r="C312" s="333"/>
      <c r="D312" s="149" t="s">
        <v>38</v>
      </c>
      <c r="E312" s="263">
        <v>1084</v>
      </c>
      <c r="F312" s="259">
        <f>ROUNDUP(E312/$C$304*100,2)</f>
        <v>0.11</v>
      </c>
    </row>
    <row r="313" spans="1:6" ht="12.75">
      <c r="A313" s="316"/>
      <c r="B313" s="318"/>
      <c r="C313" s="333"/>
      <c r="D313" s="154" t="s">
        <v>37</v>
      </c>
      <c r="E313" s="263"/>
      <c r="F313" s="260" t="e">
        <f>D313/C313*100</f>
        <v>#VALUE!</v>
      </c>
    </row>
    <row r="314" spans="1:6" ht="21" customHeight="1">
      <c r="A314" s="316"/>
      <c r="B314" s="318"/>
      <c r="C314" s="333"/>
      <c r="D314" s="4" t="s">
        <v>484</v>
      </c>
      <c r="E314" s="257">
        <v>15656</v>
      </c>
      <c r="F314" s="259">
        <f>ROUNDUP(E314/$C$304*100,2)</f>
        <v>1.5</v>
      </c>
    </row>
    <row r="315" spans="1:6" ht="12.75">
      <c r="A315" s="316"/>
      <c r="B315" s="318"/>
      <c r="C315" s="333"/>
      <c r="D315" s="5" t="s">
        <v>36</v>
      </c>
      <c r="E315" s="258"/>
      <c r="F315" s="260" t="e">
        <f>D315/C315*100</f>
        <v>#VALUE!</v>
      </c>
    </row>
    <row r="316" spans="1:6" ht="16.5" customHeight="1">
      <c r="A316" s="316"/>
      <c r="B316" s="318"/>
      <c r="C316" s="333"/>
      <c r="D316" s="97" t="s">
        <v>322</v>
      </c>
      <c r="E316" s="257">
        <v>4120</v>
      </c>
      <c r="F316" s="259">
        <f>ROUNDUP(E316/$C$304*100,2)</f>
        <v>0.4</v>
      </c>
    </row>
    <row r="317" spans="1:6" ht="12.75">
      <c r="A317" s="316"/>
      <c r="B317" s="318"/>
      <c r="C317" s="333"/>
      <c r="D317" s="98" t="s">
        <v>323</v>
      </c>
      <c r="E317" s="258"/>
      <c r="F317" s="260" t="e">
        <f>D317/C317*100</f>
        <v>#VALUE!</v>
      </c>
    </row>
    <row r="318" spans="1:6" ht="18" customHeight="1">
      <c r="A318" s="316"/>
      <c r="B318" s="318"/>
      <c r="C318" s="333"/>
      <c r="D318" s="96" t="s">
        <v>366</v>
      </c>
      <c r="E318" s="257">
        <v>39</v>
      </c>
      <c r="F318" s="259">
        <f>ROUNDUP(E318/$C$304*100,2)</f>
        <v>0.01</v>
      </c>
    </row>
    <row r="319" spans="1:6" ht="12.75">
      <c r="A319" s="316"/>
      <c r="B319" s="318"/>
      <c r="C319" s="333"/>
      <c r="D319" s="143" t="s">
        <v>558</v>
      </c>
      <c r="E319" s="258"/>
      <c r="F319" s="260" t="e">
        <f>D319/C319*100</f>
        <v>#VALUE!</v>
      </c>
    </row>
    <row r="320" spans="1:6" ht="18.75" customHeight="1">
      <c r="A320" s="316"/>
      <c r="B320" s="318"/>
      <c r="C320" s="333"/>
      <c r="D320" s="97" t="s">
        <v>450</v>
      </c>
      <c r="E320" s="257">
        <v>12</v>
      </c>
      <c r="F320" s="259">
        <f>ROUNDUP(E320/$C$304*100,2)</f>
        <v>0.01</v>
      </c>
    </row>
    <row r="321" spans="1:6" ht="12.75">
      <c r="A321" s="316"/>
      <c r="B321" s="318"/>
      <c r="C321" s="333"/>
      <c r="D321" s="98" t="s">
        <v>451</v>
      </c>
      <c r="E321" s="258"/>
      <c r="F321" s="260" t="e">
        <f>D321/C321*100</f>
        <v>#VALUE!</v>
      </c>
    </row>
    <row r="322" spans="1:6" ht="17.25" customHeight="1">
      <c r="A322" s="109"/>
      <c r="B322" s="102"/>
      <c r="C322" s="333"/>
      <c r="D322" s="4" t="s">
        <v>452</v>
      </c>
      <c r="E322" s="257">
        <v>337</v>
      </c>
      <c r="F322" s="259">
        <f>ROUNDUP(E322/$C$304*100,2)</f>
        <v>0.04</v>
      </c>
    </row>
    <row r="323" spans="1:6">
      <c r="A323" s="109"/>
      <c r="B323" s="102"/>
      <c r="C323" s="333"/>
      <c r="D323" s="5" t="s">
        <v>559</v>
      </c>
      <c r="E323" s="258"/>
      <c r="F323" s="260" t="e">
        <f>D323/C323*100</f>
        <v>#VALUE!</v>
      </c>
    </row>
    <row r="324" spans="1:6">
      <c r="A324" s="109"/>
      <c r="B324" s="102"/>
      <c r="C324" s="333"/>
      <c r="D324" s="4" t="s">
        <v>453</v>
      </c>
      <c r="E324" s="257">
        <v>10</v>
      </c>
      <c r="F324" s="259">
        <f t="shared" ref="F324" si="26">ROUNDUP(E324/$C$304*100,2)</f>
        <v>0.01</v>
      </c>
    </row>
    <row r="325" spans="1:6">
      <c r="A325" s="109"/>
      <c r="B325" s="102"/>
      <c r="C325" s="333"/>
      <c r="D325" s="5" t="s">
        <v>454</v>
      </c>
      <c r="E325" s="258"/>
      <c r="F325" s="260" t="e">
        <f t="shared" ref="F325" si="27">D325/C325*100</f>
        <v>#VALUE!</v>
      </c>
    </row>
    <row r="326" spans="1:6">
      <c r="A326" s="150"/>
      <c r="B326" s="102"/>
      <c r="C326" s="333"/>
      <c r="D326" s="142" t="s">
        <v>532</v>
      </c>
      <c r="E326" s="257">
        <v>7</v>
      </c>
      <c r="F326" s="260">
        <f>ROUNDUP(E326/$C$304*100,2)</f>
        <v>0.01</v>
      </c>
    </row>
    <row r="327" spans="1:6">
      <c r="A327" s="150"/>
      <c r="B327" s="102"/>
      <c r="C327" s="333"/>
      <c r="D327" s="248" t="s">
        <v>503</v>
      </c>
      <c r="E327" s="258"/>
      <c r="F327" s="260" t="e">
        <f>D327/C327*100</f>
        <v>#VALUE!</v>
      </c>
    </row>
    <row r="328" spans="1:6" ht="15" customHeight="1">
      <c r="A328" s="150"/>
      <c r="B328" s="102"/>
      <c r="C328" s="333"/>
      <c r="D328" s="249" t="s">
        <v>621</v>
      </c>
      <c r="E328" s="257">
        <v>29</v>
      </c>
      <c r="F328" s="260">
        <f>ROUNDUP(E328/$C$304*100,2)</f>
        <v>0.01</v>
      </c>
    </row>
    <row r="329" spans="1:6" ht="15" customHeight="1" thickBot="1">
      <c r="A329" s="110"/>
      <c r="B329" s="103"/>
      <c r="C329" s="334"/>
      <c r="D329" s="220" t="s">
        <v>622</v>
      </c>
      <c r="E329" s="276"/>
      <c r="F329" s="268" t="e">
        <f>D329/C329*100</f>
        <v>#VALUE!</v>
      </c>
    </row>
    <row r="330" spans="1:6" ht="3" customHeight="1">
      <c r="A330" s="111"/>
      <c r="B330" s="17"/>
      <c r="C330" s="108"/>
      <c r="D330" s="133"/>
      <c r="E330" s="151"/>
    </row>
    <row r="331" spans="1:6" ht="50.1" customHeight="1">
      <c r="A331" s="144" t="s">
        <v>592</v>
      </c>
      <c r="B331" s="145"/>
      <c r="C331" s="146"/>
      <c r="D331" s="264" t="s">
        <v>593</v>
      </c>
      <c r="E331" s="264"/>
      <c r="F331" s="264"/>
    </row>
    <row r="332" spans="1:6" ht="39.75" customHeight="1" thickBot="1">
      <c r="A332" s="284" t="s">
        <v>597</v>
      </c>
      <c r="B332" s="284"/>
      <c r="C332" s="284"/>
      <c r="D332" s="284"/>
      <c r="E332" s="284"/>
      <c r="F332" s="284"/>
    </row>
    <row r="333" spans="1:6" ht="33" customHeight="1">
      <c r="A333" s="285" t="s">
        <v>398</v>
      </c>
      <c r="B333" s="287" t="s">
        <v>151</v>
      </c>
      <c r="C333" s="289" t="s">
        <v>397</v>
      </c>
      <c r="D333" s="287" t="s">
        <v>153</v>
      </c>
      <c r="E333" s="255" t="s">
        <v>395</v>
      </c>
      <c r="F333" s="256"/>
    </row>
    <row r="334" spans="1:6" ht="31.5" thickBot="1">
      <c r="A334" s="286"/>
      <c r="B334" s="288"/>
      <c r="C334" s="290"/>
      <c r="D334" s="288"/>
      <c r="E334" s="121" t="s">
        <v>396</v>
      </c>
      <c r="F334" s="122" t="s">
        <v>35</v>
      </c>
    </row>
    <row r="335" spans="1:6" ht="20.100000000000001" customHeight="1">
      <c r="A335" s="306">
        <v>16</v>
      </c>
      <c r="B335" s="308" t="s">
        <v>176</v>
      </c>
      <c r="C335" s="312">
        <v>249299</v>
      </c>
      <c r="D335" s="7" t="s">
        <v>34</v>
      </c>
      <c r="E335" s="310">
        <v>6092</v>
      </c>
      <c r="F335" s="269">
        <f>ROUNDUP(E335/$C$335*100,2)</f>
        <v>2.4499999999999997</v>
      </c>
    </row>
    <row r="336" spans="1:6" ht="20.100000000000001" customHeight="1">
      <c r="A336" s="297"/>
      <c r="B336" s="299"/>
      <c r="C336" s="313"/>
      <c r="D336" s="10" t="s">
        <v>560</v>
      </c>
      <c r="E336" s="263"/>
      <c r="F336" s="259" t="e">
        <f t="shared" ref="F336:F378" si="28">D336/C336*100</f>
        <v>#VALUE!</v>
      </c>
    </row>
    <row r="337" spans="1:6" ht="20.100000000000001" customHeight="1">
      <c r="A337" s="297"/>
      <c r="B337" s="299"/>
      <c r="C337" s="313"/>
      <c r="D337" s="9" t="s">
        <v>561</v>
      </c>
      <c r="E337" s="263">
        <v>6406</v>
      </c>
      <c r="F337" s="262">
        <f t="shared" ref="F337" si="29">ROUNDUP(E337/$C$335*100,2)</f>
        <v>2.57</v>
      </c>
    </row>
    <row r="338" spans="1:6" ht="20.100000000000001" customHeight="1">
      <c r="A338" s="297"/>
      <c r="B338" s="299"/>
      <c r="C338" s="313"/>
      <c r="D338" s="6" t="s">
        <v>33</v>
      </c>
      <c r="E338" s="263"/>
      <c r="F338" s="259" t="e">
        <f t="shared" si="28"/>
        <v>#VALUE!</v>
      </c>
    </row>
    <row r="339" spans="1:6" ht="20.100000000000001" customHeight="1">
      <c r="A339" s="297"/>
      <c r="B339" s="299"/>
      <c r="C339" s="313"/>
      <c r="D339" s="11" t="s">
        <v>32</v>
      </c>
      <c r="E339" s="263">
        <v>7248</v>
      </c>
      <c r="F339" s="267">
        <f t="shared" ref="F339:F345" si="30">ROUNDUP(E339/$C$335*100,2)</f>
        <v>2.9099999999999997</v>
      </c>
    </row>
    <row r="340" spans="1:6" ht="20.100000000000001" customHeight="1">
      <c r="A340" s="297"/>
      <c r="B340" s="299"/>
      <c r="C340" s="313"/>
      <c r="D340" s="10" t="s">
        <v>31</v>
      </c>
      <c r="E340" s="263"/>
      <c r="F340" s="259" t="e">
        <f t="shared" si="28"/>
        <v>#VALUE!</v>
      </c>
    </row>
    <row r="341" spans="1:6" ht="20.100000000000001" customHeight="1">
      <c r="A341" s="297"/>
      <c r="B341" s="299"/>
      <c r="C341" s="313"/>
      <c r="D341" s="11" t="s">
        <v>30</v>
      </c>
      <c r="E341" s="263">
        <v>447</v>
      </c>
      <c r="F341" s="267">
        <f t="shared" si="30"/>
        <v>0.18000000000000002</v>
      </c>
    </row>
    <row r="342" spans="1:6" ht="27.75" customHeight="1">
      <c r="A342" s="297"/>
      <c r="B342" s="299"/>
      <c r="C342" s="313"/>
      <c r="D342" s="10" t="s">
        <v>562</v>
      </c>
      <c r="E342" s="263"/>
      <c r="F342" s="259" t="e">
        <f t="shared" si="28"/>
        <v>#VALUE!</v>
      </c>
    </row>
    <row r="343" spans="1:6" ht="20.100000000000001" customHeight="1">
      <c r="A343" s="297"/>
      <c r="B343" s="299"/>
      <c r="C343" s="313"/>
      <c r="D343" s="11" t="s">
        <v>29</v>
      </c>
      <c r="E343" s="263">
        <v>448</v>
      </c>
      <c r="F343" s="267">
        <f t="shared" si="30"/>
        <v>0.18000000000000002</v>
      </c>
    </row>
    <row r="344" spans="1:6" ht="20.100000000000001" customHeight="1">
      <c r="A344" s="297"/>
      <c r="B344" s="299"/>
      <c r="C344" s="313"/>
      <c r="D344" s="10" t="s">
        <v>563</v>
      </c>
      <c r="E344" s="263"/>
      <c r="F344" s="259" t="e">
        <f t="shared" si="28"/>
        <v>#VALUE!</v>
      </c>
    </row>
    <row r="345" spans="1:6" ht="20.100000000000001" customHeight="1">
      <c r="A345" s="297"/>
      <c r="B345" s="299"/>
      <c r="C345" s="313"/>
      <c r="D345" s="9" t="s">
        <v>564</v>
      </c>
      <c r="E345" s="258">
        <v>14</v>
      </c>
      <c r="F345" s="262">
        <f t="shared" si="30"/>
        <v>0.01</v>
      </c>
    </row>
    <row r="346" spans="1:6" ht="20.100000000000001" customHeight="1" thickBot="1">
      <c r="A346" s="302"/>
      <c r="B346" s="303"/>
      <c r="C346" s="314"/>
      <c r="D346" s="12" t="s">
        <v>565</v>
      </c>
      <c r="E346" s="265"/>
      <c r="F346" s="266" t="e">
        <f t="shared" si="28"/>
        <v>#VALUE!</v>
      </c>
    </row>
    <row r="347" spans="1:6" ht="20.100000000000001" customHeight="1">
      <c r="A347" s="306">
        <v>17</v>
      </c>
      <c r="B347" s="308" t="s">
        <v>177</v>
      </c>
      <c r="C347" s="278">
        <v>761312</v>
      </c>
      <c r="D347" s="7" t="s">
        <v>455</v>
      </c>
      <c r="E347" s="310">
        <v>41494</v>
      </c>
      <c r="F347" s="269">
        <f>ROUNDUP(E347/$C$347*100,2)</f>
        <v>5.46</v>
      </c>
    </row>
    <row r="348" spans="1:6" ht="20.100000000000001" customHeight="1">
      <c r="A348" s="297"/>
      <c r="B348" s="299"/>
      <c r="C348" s="279"/>
      <c r="D348" s="6" t="s">
        <v>566</v>
      </c>
      <c r="E348" s="263"/>
      <c r="F348" s="259" t="e">
        <f t="shared" si="28"/>
        <v>#VALUE!</v>
      </c>
    </row>
    <row r="349" spans="1:6" ht="20.100000000000001" customHeight="1">
      <c r="A349" s="297"/>
      <c r="B349" s="299"/>
      <c r="C349" s="279"/>
      <c r="D349" s="11" t="s">
        <v>28</v>
      </c>
      <c r="E349" s="263">
        <v>3233</v>
      </c>
      <c r="F349" s="267">
        <f>ROUNDUP(E349/$C$347*100,2)</f>
        <v>0.43</v>
      </c>
    </row>
    <row r="350" spans="1:6" ht="20.100000000000001" customHeight="1">
      <c r="A350" s="297"/>
      <c r="B350" s="299"/>
      <c r="C350" s="279"/>
      <c r="D350" s="10" t="s">
        <v>27</v>
      </c>
      <c r="E350" s="263"/>
      <c r="F350" s="259" t="e">
        <f t="shared" si="28"/>
        <v>#VALUE!</v>
      </c>
    </row>
    <row r="351" spans="1:6" ht="20.100000000000001" customHeight="1">
      <c r="A351" s="297"/>
      <c r="B351" s="299"/>
      <c r="C351" s="279"/>
      <c r="D351" s="11" t="s">
        <v>26</v>
      </c>
      <c r="E351" s="263">
        <v>235</v>
      </c>
      <c r="F351" s="267">
        <f t="shared" ref="F351" si="31">ROUNDUP(E351/$C$347*100,2)</f>
        <v>0.04</v>
      </c>
    </row>
    <row r="352" spans="1:6" ht="20.100000000000001" customHeight="1">
      <c r="A352" s="297"/>
      <c r="B352" s="299"/>
      <c r="C352" s="279"/>
      <c r="D352" s="10" t="s">
        <v>25</v>
      </c>
      <c r="E352" s="263"/>
      <c r="F352" s="259" t="e">
        <f t="shared" si="28"/>
        <v>#VALUE!</v>
      </c>
    </row>
    <row r="353" spans="1:6" ht="20.100000000000001" customHeight="1">
      <c r="A353" s="297"/>
      <c r="B353" s="299"/>
      <c r="C353" s="279"/>
      <c r="D353" s="11" t="s">
        <v>135</v>
      </c>
      <c r="E353" s="263">
        <v>224289</v>
      </c>
      <c r="F353" s="267">
        <f t="shared" ref="F353" si="32">ROUNDUP(E353/$C$347*100,2)</f>
        <v>29.470000000000002</v>
      </c>
    </row>
    <row r="354" spans="1:6" ht="20.100000000000001" customHeight="1">
      <c r="A354" s="297"/>
      <c r="B354" s="299"/>
      <c r="C354" s="279"/>
      <c r="D354" s="10" t="s">
        <v>567</v>
      </c>
      <c r="E354" s="263"/>
      <c r="F354" s="259" t="e">
        <f t="shared" si="28"/>
        <v>#VALUE!</v>
      </c>
    </row>
    <row r="355" spans="1:6" ht="20.100000000000001" customHeight="1">
      <c r="A355" s="297"/>
      <c r="B355" s="299"/>
      <c r="C355" s="279"/>
      <c r="D355" s="215" t="s">
        <v>178</v>
      </c>
      <c r="E355" s="263">
        <v>1</v>
      </c>
      <c r="F355" s="267">
        <f t="shared" ref="F355" si="33">ROUNDUP(E355/$C$347*100,2)</f>
        <v>0.01</v>
      </c>
    </row>
    <row r="356" spans="1:6" ht="20.100000000000001" customHeight="1">
      <c r="A356" s="297"/>
      <c r="B356" s="299"/>
      <c r="C356" s="279"/>
      <c r="D356" s="10" t="s">
        <v>179</v>
      </c>
      <c r="E356" s="263"/>
      <c r="F356" s="259" t="e">
        <f t="shared" si="28"/>
        <v>#VALUE!</v>
      </c>
    </row>
    <row r="357" spans="1:6" ht="20.100000000000001" customHeight="1">
      <c r="A357" s="297"/>
      <c r="B357" s="299"/>
      <c r="C357" s="279"/>
      <c r="D357" s="11" t="s">
        <v>494</v>
      </c>
      <c r="E357" s="263">
        <v>1201</v>
      </c>
      <c r="F357" s="267">
        <f t="shared" ref="F357" si="34">ROUNDUP(E357/$C$347*100,2)</f>
        <v>0.16</v>
      </c>
    </row>
    <row r="358" spans="1:6" ht="20.100000000000001" customHeight="1">
      <c r="A358" s="297"/>
      <c r="B358" s="299"/>
      <c r="C358" s="279"/>
      <c r="D358" s="10" t="s">
        <v>495</v>
      </c>
      <c r="E358" s="263"/>
      <c r="F358" s="259" t="e">
        <f t="shared" si="28"/>
        <v>#VALUE!</v>
      </c>
    </row>
    <row r="359" spans="1:6" ht="20.100000000000001" customHeight="1">
      <c r="A359" s="297"/>
      <c r="B359" s="299"/>
      <c r="C359" s="279"/>
      <c r="D359" s="215" t="s">
        <v>367</v>
      </c>
      <c r="E359" s="263">
        <v>6</v>
      </c>
      <c r="F359" s="267">
        <f t="shared" ref="F359" si="35">ROUNDUP(E359/$C$347*100,2)</f>
        <v>0.01</v>
      </c>
    </row>
    <row r="360" spans="1:6" ht="20.100000000000001" customHeight="1">
      <c r="A360" s="297"/>
      <c r="B360" s="299"/>
      <c r="C360" s="279"/>
      <c r="D360" s="10" t="s">
        <v>368</v>
      </c>
      <c r="E360" s="263"/>
      <c r="F360" s="259" t="e">
        <f t="shared" si="28"/>
        <v>#VALUE!</v>
      </c>
    </row>
    <row r="361" spans="1:6" ht="20.100000000000001" customHeight="1">
      <c r="A361" s="297"/>
      <c r="B361" s="299"/>
      <c r="C361" s="279"/>
      <c r="D361" s="9" t="s">
        <v>311</v>
      </c>
      <c r="E361" s="263">
        <v>64</v>
      </c>
      <c r="F361" s="267">
        <f t="shared" ref="F361" si="36">ROUNDUP(E361/$C$347*100,2)</f>
        <v>0.01</v>
      </c>
    </row>
    <row r="362" spans="1:6" ht="20.100000000000001" customHeight="1">
      <c r="A362" s="297"/>
      <c r="B362" s="299"/>
      <c r="C362" s="279"/>
      <c r="D362" s="10" t="s">
        <v>335</v>
      </c>
      <c r="E362" s="263"/>
      <c r="F362" s="259" t="e">
        <f t="shared" si="28"/>
        <v>#VALUE!</v>
      </c>
    </row>
    <row r="363" spans="1:6" ht="20.100000000000001" customHeight="1">
      <c r="A363" s="297"/>
      <c r="B363" s="299"/>
      <c r="C363" s="279"/>
      <c r="D363" s="156" t="s">
        <v>568</v>
      </c>
      <c r="E363" s="258">
        <v>439</v>
      </c>
      <c r="F363" s="267">
        <f t="shared" ref="F363" si="37">ROUNDUP(E363/$C$347*100,2)</f>
        <v>6.0000000000000005E-2</v>
      </c>
    </row>
    <row r="364" spans="1:6" ht="20.100000000000001" customHeight="1">
      <c r="A364" s="297"/>
      <c r="B364" s="299"/>
      <c r="C364" s="279"/>
      <c r="D364" s="10" t="s">
        <v>476</v>
      </c>
      <c r="E364" s="263"/>
      <c r="F364" s="259" t="e">
        <f t="shared" si="28"/>
        <v>#VALUE!</v>
      </c>
    </row>
    <row r="365" spans="1:6" ht="20.100000000000001" customHeight="1">
      <c r="A365" s="297"/>
      <c r="B365" s="299"/>
      <c r="C365" s="279"/>
      <c r="D365" s="156" t="s">
        <v>533</v>
      </c>
      <c r="E365" s="263">
        <v>187</v>
      </c>
      <c r="F365" s="267">
        <f t="shared" ref="F365" si="38">ROUNDUP(E365/$C$347*100,2)</f>
        <v>0.03</v>
      </c>
    </row>
    <row r="366" spans="1:6" ht="20.100000000000001" customHeight="1">
      <c r="A366" s="297"/>
      <c r="B366" s="299"/>
      <c r="C366" s="279"/>
      <c r="D366" s="10" t="s">
        <v>369</v>
      </c>
      <c r="E366" s="263"/>
      <c r="F366" s="259" t="e">
        <f t="shared" si="28"/>
        <v>#VALUE!</v>
      </c>
    </row>
    <row r="367" spans="1:6" ht="20.100000000000001" customHeight="1">
      <c r="A367" s="297"/>
      <c r="B367" s="299"/>
      <c r="C367" s="279"/>
      <c r="D367" s="215" t="s">
        <v>370</v>
      </c>
      <c r="E367" s="263">
        <v>6</v>
      </c>
      <c r="F367" s="267">
        <f t="shared" ref="F367" si="39">ROUNDUP(E367/$C$347*100,2)</f>
        <v>0.01</v>
      </c>
    </row>
    <row r="368" spans="1:6" ht="20.100000000000001" customHeight="1">
      <c r="A368" s="297"/>
      <c r="B368" s="299"/>
      <c r="C368" s="279"/>
      <c r="D368" s="10" t="s">
        <v>569</v>
      </c>
      <c r="E368" s="263"/>
      <c r="F368" s="259" t="e">
        <f t="shared" si="28"/>
        <v>#VALUE!</v>
      </c>
    </row>
    <row r="369" spans="1:6" ht="20.100000000000001" customHeight="1">
      <c r="A369" s="297"/>
      <c r="B369" s="299"/>
      <c r="C369" s="279"/>
      <c r="D369" s="9" t="s">
        <v>456</v>
      </c>
      <c r="E369" s="258">
        <v>1</v>
      </c>
      <c r="F369" s="267">
        <f t="shared" ref="F369" si="40">ROUNDUP(E369/$C$347*100,2)</f>
        <v>0.01</v>
      </c>
    </row>
    <row r="370" spans="1:6" ht="20.100000000000001" customHeight="1">
      <c r="A370" s="297"/>
      <c r="B370" s="299"/>
      <c r="C370" s="279"/>
      <c r="D370" s="6" t="s">
        <v>570</v>
      </c>
      <c r="E370" s="263"/>
      <c r="F370" s="259" t="e">
        <f t="shared" si="28"/>
        <v>#VALUE!</v>
      </c>
    </row>
    <row r="371" spans="1:6" s="148" customFormat="1" ht="20.100000000000001" customHeight="1">
      <c r="A371" s="297"/>
      <c r="B371" s="299"/>
      <c r="C371" s="300"/>
      <c r="D371" s="215" t="s">
        <v>457</v>
      </c>
      <c r="E371" s="294">
        <v>11</v>
      </c>
      <c r="F371" s="267">
        <f t="shared" ref="F371" si="41">ROUNDUP(E371/$C$347*100,2)</f>
        <v>0.01</v>
      </c>
    </row>
    <row r="372" spans="1:6" ht="20.100000000000001" customHeight="1">
      <c r="A372" s="297"/>
      <c r="B372" s="299"/>
      <c r="C372" s="300"/>
      <c r="D372" s="157" t="s">
        <v>458</v>
      </c>
      <c r="E372" s="294"/>
      <c r="F372" s="259" t="e">
        <f t="shared" si="28"/>
        <v>#VALUE!</v>
      </c>
    </row>
    <row r="373" spans="1:6" ht="20.100000000000001" customHeight="1">
      <c r="A373" s="297"/>
      <c r="B373" s="299"/>
      <c r="C373" s="279"/>
      <c r="D373" s="221" t="s">
        <v>534</v>
      </c>
      <c r="E373" s="257">
        <v>491</v>
      </c>
      <c r="F373" s="267">
        <f t="shared" ref="F373" si="42">ROUNDUP(E373/$C$347*100,2)</f>
        <v>6.9999999999999993E-2</v>
      </c>
    </row>
    <row r="374" spans="1:6" ht="20.100000000000001" customHeight="1">
      <c r="A374" s="297"/>
      <c r="B374" s="299"/>
      <c r="C374" s="279"/>
      <c r="D374" s="157" t="s">
        <v>535</v>
      </c>
      <c r="E374" s="258"/>
      <c r="F374" s="259" t="e">
        <f t="shared" si="28"/>
        <v>#VALUE!</v>
      </c>
    </row>
    <row r="375" spans="1:6" ht="20.100000000000001" customHeight="1">
      <c r="A375" s="297"/>
      <c r="B375" s="299"/>
      <c r="C375" s="279"/>
      <c r="D375" s="222" t="s">
        <v>489</v>
      </c>
      <c r="E375" s="257">
        <v>84</v>
      </c>
      <c r="F375" s="267">
        <f t="shared" ref="F375" si="43">ROUNDUP(E375/$C$347*100,2)</f>
        <v>0.02</v>
      </c>
    </row>
    <row r="376" spans="1:6" ht="20.100000000000001" customHeight="1">
      <c r="A376" s="297"/>
      <c r="B376" s="299"/>
      <c r="C376" s="279"/>
      <c r="D376" s="157" t="s">
        <v>490</v>
      </c>
      <c r="E376" s="258"/>
      <c r="F376" s="259" t="e">
        <f t="shared" si="28"/>
        <v>#VALUE!</v>
      </c>
    </row>
    <row r="377" spans="1:6" ht="20.100000000000001" customHeight="1">
      <c r="A377" s="297"/>
      <c r="B377" s="299"/>
      <c r="C377" s="279"/>
      <c r="D377" s="222" t="s">
        <v>571</v>
      </c>
      <c r="E377" s="257">
        <v>21</v>
      </c>
      <c r="F377" s="267">
        <f t="shared" ref="F377" si="44">ROUNDUP(E377/$C$347*100,2)</f>
        <v>0.01</v>
      </c>
    </row>
    <row r="378" spans="1:6" ht="20.100000000000001" customHeight="1">
      <c r="A378" s="297"/>
      <c r="B378" s="299"/>
      <c r="C378" s="279"/>
      <c r="D378" s="157" t="s">
        <v>506</v>
      </c>
      <c r="E378" s="258"/>
      <c r="F378" s="259" t="e">
        <f t="shared" si="28"/>
        <v>#VALUE!</v>
      </c>
    </row>
    <row r="379" spans="1:6" ht="20.100000000000001" customHeight="1">
      <c r="A379" s="297"/>
      <c r="B379" s="299"/>
      <c r="C379" s="279"/>
      <c r="D379" s="11" t="s">
        <v>504</v>
      </c>
      <c r="E379" s="263">
        <v>194</v>
      </c>
      <c r="F379" s="262">
        <f t="shared" ref="F379:F381" si="45">ROUNDUP(E379/$C$347*100,2)</f>
        <v>0.03</v>
      </c>
    </row>
    <row r="380" spans="1:6" ht="20.100000000000001" customHeight="1">
      <c r="A380" s="297"/>
      <c r="B380" s="299"/>
      <c r="C380" s="279"/>
      <c r="D380" s="10" t="s">
        <v>505</v>
      </c>
      <c r="E380" s="263"/>
      <c r="F380" s="259" t="e">
        <f t="shared" ref="F380:F382" si="46">D380/C380*100</f>
        <v>#VALUE!</v>
      </c>
    </row>
    <row r="381" spans="1:6" ht="20.100000000000001" customHeight="1">
      <c r="A381" s="297"/>
      <c r="B381" s="299"/>
      <c r="C381" s="279"/>
      <c r="D381" s="11" t="s">
        <v>623</v>
      </c>
      <c r="E381" s="263">
        <v>24</v>
      </c>
      <c r="F381" s="262">
        <f t="shared" si="45"/>
        <v>0.01</v>
      </c>
    </row>
    <row r="382" spans="1:6" ht="20.100000000000001" customHeight="1" thickBot="1">
      <c r="A382" s="302"/>
      <c r="B382" s="303"/>
      <c r="C382" s="280"/>
      <c r="D382" s="12" t="s">
        <v>624</v>
      </c>
      <c r="E382" s="265"/>
      <c r="F382" s="266" t="e">
        <f t="shared" si="46"/>
        <v>#VALUE!</v>
      </c>
    </row>
    <row r="383" spans="1:6" ht="32.25" customHeight="1">
      <c r="A383" s="232" t="s">
        <v>592</v>
      </c>
      <c r="B383" s="233"/>
      <c r="C383" s="234"/>
      <c r="D383" s="281" t="s">
        <v>593</v>
      </c>
      <c r="E383" s="281"/>
      <c r="F383" s="281"/>
    </row>
    <row r="384" spans="1:6" ht="30.75" customHeight="1" thickBot="1">
      <c r="A384" s="291" t="s">
        <v>595</v>
      </c>
      <c r="B384" s="291"/>
      <c r="C384" s="291"/>
      <c r="D384" s="291"/>
      <c r="E384" s="291"/>
      <c r="F384" s="291"/>
    </row>
    <row r="385" spans="1:6" ht="29.25" customHeight="1">
      <c r="A385" s="292" t="s">
        <v>398</v>
      </c>
      <c r="B385" s="253" t="s">
        <v>151</v>
      </c>
      <c r="C385" s="251" t="s">
        <v>397</v>
      </c>
      <c r="D385" s="253" t="s">
        <v>153</v>
      </c>
      <c r="E385" s="255" t="s">
        <v>395</v>
      </c>
      <c r="F385" s="256"/>
    </row>
    <row r="386" spans="1:6" ht="29.25" customHeight="1" thickBot="1">
      <c r="A386" s="293"/>
      <c r="B386" s="254"/>
      <c r="C386" s="252"/>
      <c r="D386" s="254"/>
      <c r="E386" s="121" t="s">
        <v>396</v>
      </c>
      <c r="F386" s="122" t="s">
        <v>35</v>
      </c>
    </row>
    <row r="387" spans="1:6" ht="12.75">
      <c r="A387" s="296">
        <v>18</v>
      </c>
      <c r="B387" s="298" t="s">
        <v>180</v>
      </c>
      <c r="C387" s="279">
        <v>1169680</v>
      </c>
      <c r="D387" s="156" t="s">
        <v>24</v>
      </c>
      <c r="E387" s="258">
        <v>46259</v>
      </c>
      <c r="F387" s="267">
        <f t="shared" ref="F387" si="47">ROUNDUP(E387/$C$347*100,2)</f>
        <v>6.08</v>
      </c>
    </row>
    <row r="388" spans="1:6" ht="15" customHeight="1">
      <c r="A388" s="297"/>
      <c r="B388" s="299"/>
      <c r="C388" s="279"/>
      <c r="D388" s="10" t="s">
        <v>572</v>
      </c>
      <c r="E388" s="263"/>
      <c r="F388" s="259" t="e">
        <f>D388/C388*100</f>
        <v>#VALUE!</v>
      </c>
    </row>
    <row r="389" spans="1:6" ht="12.75">
      <c r="A389" s="297"/>
      <c r="B389" s="299"/>
      <c r="C389" s="279"/>
      <c r="D389" s="156" t="s">
        <v>23</v>
      </c>
      <c r="E389" s="263">
        <v>3017</v>
      </c>
      <c r="F389" s="267">
        <f t="shared" ref="F389" si="48">ROUNDUP(E389/$C$347*100,2)</f>
        <v>0.4</v>
      </c>
    </row>
    <row r="390" spans="1:6" ht="12.75" customHeight="1">
      <c r="A390" s="297"/>
      <c r="B390" s="299"/>
      <c r="C390" s="279"/>
      <c r="D390" s="6" t="s">
        <v>573</v>
      </c>
      <c r="E390" s="263"/>
      <c r="F390" s="259" t="e">
        <f>D390/C390*100</f>
        <v>#VALUE!</v>
      </c>
    </row>
    <row r="391" spans="1:6" ht="12.75">
      <c r="A391" s="297"/>
      <c r="B391" s="299"/>
      <c r="C391" s="279"/>
      <c r="D391" s="11" t="s">
        <v>22</v>
      </c>
      <c r="E391" s="263">
        <v>1678</v>
      </c>
      <c r="F391" s="267">
        <f t="shared" ref="F391" si="49">ROUNDUP(E391/$C$347*100,2)</f>
        <v>0.23</v>
      </c>
    </row>
    <row r="392" spans="1:6" ht="12.75" customHeight="1">
      <c r="A392" s="297"/>
      <c r="B392" s="299"/>
      <c r="C392" s="279"/>
      <c r="D392" s="157" t="s">
        <v>574</v>
      </c>
      <c r="E392" s="263"/>
      <c r="F392" s="259" t="e">
        <f>D392/C392*100</f>
        <v>#VALUE!</v>
      </c>
    </row>
    <row r="393" spans="1:6" ht="12.75">
      <c r="A393" s="297"/>
      <c r="B393" s="299"/>
      <c r="C393" s="279"/>
      <c r="D393" s="11" t="s">
        <v>21</v>
      </c>
      <c r="E393" s="257">
        <v>18</v>
      </c>
      <c r="F393" s="267">
        <f t="shared" ref="F393" si="50">ROUNDUP(E393/$C$347*100,2)</f>
        <v>0.01</v>
      </c>
    </row>
    <row r="394" spans="1:6" ht="12.75" customHeight="1">
      <c r="A394" s="297"/>
      <c r="B394" s="299"/>
      <c r="C394" s="279"/>
      <c r="D394" s="10" t="s">
        <v>20</v>
      </c>
      <c r="E394" s="258"/>
      <c r="F394" s="259" t="e">
        <f>D394/C394*100</f>
        <v>#VALUE!</v>
      </c>
    </row>
    <row r="395" spans="1:6" ht="12.75" customHeight="1">
      <c r="A395" s="297"/>
      <c r="B395" s="299"/>
      <c r="C395" s="279"/>
      <c r="D395" s="11" t="s">
        <v>19</v>
      </c>
      <c r="E395" s="263">
        <v>1697</v>
      </c>
      <c r="F395" s="267">
        <f t="shared" ref="F395" si="51">ROUNDUP(E395/$C$347*100,2)</f>
        <v>0.23</v>
      </c>
    </row>
    <row r="396" spans="1:6" ht="12.75" customHeight="1">
      <c r="A396" s="297"/>
      <c r="B396" s="299"/>
      <c r="C396" s="279"/>
      <c r="D396" s="10" t="s">
        <v>18</v>
      </c>
      <c r="E396" s="263"/>
      <c r="F396" s="259" t="e">
        <f>D396/C396*100</f>
        <v>#VALUE!</v>
      </c>
    </row>
    <row r="397" spans="1:6" ht="12.75">
      <c r="A397" s="297"/>
      <c r="B397" s="299"/>
      <c r="C397" s="279"/>
      <c r="D397" s="11" t="s">
        <v>459</v>
      </c>
      <c r="E397" s="263">
        <v>8</v>
      </c>
      <c r="F397" s="267">
        <f t="shared" ref="F397" si="52">ROUNDUP(E397/$C$347*100,2)</f>
        <v>0.01</v>
      </c>
    </row>
    <row r="398" spans="1:6" ht="12.75" customHeight="1">
      <c r="A398" s="297"/>
      <c r="B398" s="299"/>
      <c r="C398" s="279"/>
      <c r="D398" s="10" t="s">
        <v>195</v>
      </c>
      <c r="E398" s="263"/>
      <c r="F398" s="259" t="e">
        <f>D398/C398*100</f>
        <v>#VALUE!</v>
      </c>
    </row>
    <row r="399" spans="1:6" ht="12.75">
      <c r="A399" s="297"/>
      <c r="B399" s="299"/>
      <c r="C399" s="279"/>
      <c r="D399" s="215" t="s">
        <v>507</v>
      </c>
      <c r="E399" s="263">
        <v>33</v>
      </c>
      <c r="F399" s="267">
        <f t="shared" ref="F399" si="53">ROUNDUP(E399/$C$347*100,2)</f>
        <v>0.01</v>
      </c>
    </row>
    <row r="400" spans="1:6" ht="12.75" customHeight="1">
      <c r="A400" s="297"/>
      <c r="B400" s="299"/>
      <c r="C400" s="279"/>
      <c r="D400" s="10" t="s">
        <v>575</v>
      </c>
      <c r="E400" s="263"/>
      <c r="F400" s="259" t="e">
        <f>D400/C400*100</f>
        <v>#VALUE!</v>
      </c>
    </row>
    <row r="401" spans="1:6" ht="12.75">
      <c r="A401" s="297"/>
      <c r="B401" s="299"/>
      <c r="C401" s="279"/>
      <c r="D401" s="156" t="s">
        <v>576</v>
      </c>
      <c r="E401" s="263">
        <v>15</v>
      </c>
      <c r="F401" s="267">
        <f t="shared" ref="F401" si="54">ROUNDUP(E401/$C$347*100,2)</f>
        <v>0.01</v>
      </c>
    </row>
    <row r="402" spans="1:6" ht="12.75" customHeight="1">
      <c r="A402" s="297"/>
      <c r="B402" s="299"/>
      <c r="C402" s="279"/>
      <c r="D402" s="10" t="s">
        <v>371</v>
      </c>
      <c r="E402" s="263"/>
      <c r="F402" s="259" t="e">
        <f t="shared" ref="F402:F418" si="55">D402/C402*100</f>
        <v>#VALUE!</v>
      </c>
    </row>
    <row r="403" spans="1:6" ht="12.75">
      <c r="A403" s="297"/>
      <c r="B403" s="299"/>
      <c r="C403" s="279"/>
      <c r="D403" s="156" t="s">
        <v>372</v>
      </c>
      <c r="E403" s="263">
        <v>18</v>
      </c>
      <c r="F403" s="267">
        <f t="shared" ref="F403" si="56">ROUNDUP(E403/$C$347*100,2)</f>
        <v>0.01</v>
      </c>
    </row>
    <row r="404" spans="1:6" ht="15" customHeight="1">
      <c r="A404" s="297"/>
      <c r="B404" s="299"/>
      <c r="C404" s="279"/>
      <c r="D404" s="6" t="s">
        <v>577</v>
      </c>
      <c r="E404" s="263"/>
      <c r="F404" s="259" t="e">
        <f t="shared" si="55"/>
        <v>#VALUE!</v>
      </c>
    </row>
    <row r="405" spans="1:6" ht="12.75">
      <c r="A405" s="297"/>
      <c r="B405" s="299"/>
      <c r="C405" s="279"/>
      <c r="D405" s="11" t="s">
        <v>382</v>
      </c>
      <c r="E405" s="261">
        <v>171</v>
      </c>
      <c r="F405" s="267">
        <f t="shared" ref="F405" si="57">ROUNDUP(E405/$C$347*100,2)</f>
        <v>0.03</v>
      </c>
    </row>
    <row r="406" spans="1:6" ht="12.75" customHeight="1">
      <c r="A406" s="297"/>
      <c r="B406" s="299"/>
      <c r="C406" s="279"/>
      <c r="D406" s="10" t="s">
        <v>381</v>
      </c>
      <c r="E406" s="261"/>
      <c r="F406" s="259" t="e">
        <f t="shared" si="55"/>
        <v>#VALUE!</v>
      </c>
    </row>
    <row r="407" spans="1:6" ht="12.75">
      <c r="A407" s="297"/>
      <c r="B407" s="299"/>
      <c r="C407" s="279"/>
      <c r="D407" s="156" t="s">
        <v>393</v>
      </c>
      <c r="E407" s="263">
        <v>17</v>
      </c>
      <c r="F407" s="267">
        <f t="shared" ref="F407" si="58">ROUNDUP(E407/$C$347*100,2)</f>
        <v>0.01</v>
      </c>
    </row>
    <row r="408" spans="1:6" ht="12.75" customHeight="1">
      <c r="A408" s="297"/>
      <c r="B408" s="299"/>
      <c r="C408" s="279"/>
      <c r="D408" s="157" t="s">
        <v>460</v>
      </c>
      <c r="E408" s="263"/>
      <c r="F408" s="259" t="e">
        <f t="shared" si="55"/>
        <v>#VALUE!</v>
      </c>
    </row>
    <row r="409" spans="1:6" ht="12.75" customHeight="1">
      <c r="A409" s="297"/>
      <c r="B409" s="299"/>
      <c r="C409" s="279"/>
      <c r="D409" s="11" t="s">
        <v>394</v>
      </c>
      <c r="E409" s="263">
        <v>697</v>
      </c>
      <c r="F409" s="267">
        <f t="shared" ref="F409" si="59">ROUNDUP(E409/$C$347*100,2)</f>
        <v>9.9999999999999992E-2</v>
      </c>
    </row>
    <row r="410" spans="1:6" ht="12.75" customHeight="1">
      <c r="A410" s="297"/>
      <c r="B410" s="299"/>
      <c r="C410" s="279"/>
      <c r="D410" s="10" t="s">
        <v>461</v>
      </c>
      <c r="E410" s="263"/>
      <c r="F410" s="259" t="e">
        <f t="shared" si="55"/>
        <v>#VALUE!</v>
      </c>
    </row>
    <row r="411" spans="1:6" ht="12.75" customHeight="1">
      <c r="A411" s="297"/>
      <c r="B411" s="299"/>
      <c r="C411" s="279"/>
      <c r="D411" s="11" t="s">
        <v>462</v>
      </c>
      <c r="E411" s="263">
        <v>19</v>
      </c>
      <c r="F411" s="267">
        <f t="shared" ref="F411" si="60">ROUNDUP(E411/$C$347*100,2)</f>
        <v>0.01</v>
      </c>
    </row>
    <row r="412" spans="1:6" ht="12.75" customHeight="1">
      <c r="A412" s="297"/>
      <c r="B412" s="299"/>
      <c r="C412" s="279"/>
      <c r="D412" s="10" t="s">
        <v>477</v>
      </c>
      <c r="E412" s="263"/>
      <c r="F412" s="259" t="e">
        <f t="shared" si="55"/>
        <v>#VALUE!</v>
      </c>
    </row>
    <row r="413" spans="1:6" ht="12.75" customHeight="1">
      <c r="A413" s="297"/>
      <c r="B413" s="299"/>
      <c r="C413" s="279"/>
      <c r="D413" s="9" t="s">
        <v>463</v>
      </c>
      <c r="E413" s="263">
        <v>28</v>
      </c>
      <c r="F413" s="267">
        <f t="shared" ref="F413" si="61">ROUNDUP(E413/$C$347*100,2)</f>
        <v>0.01</v>
      </c>
    </row>
    <row r="414" spans="1:6" ht="12.75" customHeight="1">
      <c r="A414" s="297"/>
      <c r="B414" s="299"/>
      <c r="C414" s="279"/>
      <c r="D414" s="10" t="s">
        <v>578</v>
      </c>
      <c r="E414" s="263"/>
      <c r="F414" s="259" t="e">
        <f t="shared" si="55"/>
        <v>#VALUE!</v>
      </c>
    </row>
    <row r="415" spans="1:6" ht="12.75" customHeight="1">
      <c r="A415" s="297"/>
      <c r="B415" s="299"/>
      <c r="C415" s="279"/>
      <c r="D415" s="11" t="s">
        <v>464</v>
      </c>
      <c r="E415" s="263">
        <v>4</v>
      </c>
      <c r="F415" s="267">
        <f t="shared" ref="F415" si="62">ROUNDUP(E415/$C$347*100,2)</f>
        <v>0.01</v>
      </c>
    </row>
    <row r="416" spans="1:6" ht="12.75" customHeight="1">
      <c r="A416" s="297"/>
      <c r="B416" s="299"/>
      <c r="C416" s="279"/>
      <c r="D416" s="10" t="s">
        <v>465</v>
      </c>
      <c r="E416" s="263"/>
      <c r="F416" s="259" t="e">
        <f t="shared" si="55"/>
        <v>#VALUE!</v>
      </c>
    </row>
    <row r="417" spans="1:6" ht="12.75">
      <c r="A417" s="297"/>
      <c r="B417" s="299"/>
      <c r="C417" s="279"/>
      <c r="D417" s="156" t="s">
        <v>466</v>
      </c>
      <c r="E417" s="263">
        <v>73</v>
      </c>
      <c r="F417" s="267">
        <f t="shared" ref="F417" si="63">ROUNDUP(E417/$C$347*100,2)</f>
        <v>0.01</v>
      </c>
    </row>
    <row r="418" spans="1:6" ht="13.5" customHeight="1">
      <c r="A418" s="297"/>
      <c r="B418" s="299"/>
      <c r="C418" s="279"/>
      <c r="D418" s="6" t="s">
        <v>467</v>
      </c>
      <c r="E418" s="263"/>
      <c r="F418" s="259" t="e">
        <f t="shared" si="55"/>
        <v>#VALUE!</v>
      </c>
    </row>
    <row r="419" spans="1:6" s="148" customFormat="1" ht="18">
      <c r="A419" s="297"/>
      <c r="B419" s="299"/>
      <c r="C419" s="279"/>
      <c r="D419" s="215" t="s">
        <v>518</v>
      </c>
      <c r="E419" s="261">
        <v>17</v>
      </c>
      <c r="F419" s="262">
        <f>ROUNDUP(E419/$C$347*100,2)</f>
        <v>0.01</v>
      </c>
    </row>
    <row r="420" spans="1:6" ht="12.75">
      <c r="A420" s="297"/>
      <c r="B420" s="299"/>
      <c r="C420" s="279"/>
      <c r="D420" s="10" t="s">
        <v>508</v>
      </c>
      <c r="E420" s="261"/>
      <c r="F420" s="259" t="e">
        <f t="shared" ref="F420:F422" si="64">D420/C420*100</f>
        <v>#VALUE!</v>
      </c>
    </row>
    <row r="421" spans="1:6" ht="12.75">
      <c r="A421" s="297"/>
      <c r="B421" s="299"/>
      <c r="C421" s="279"/>
      <c r="D421" s="9" t="s">
        <v>625</v>
      </c>
      <c r="E421" s="304">
        <v>7</v>
      </c>
      <c r="F421" s="262">
        <f>ROUNDUP(E421/$C$347*100,2)</f>
        <v>0.01</v>
      </c>
    </row>
    <row r="422" spans="1:6" ht="13.5" thickBot="1">
      <c r="A422" s="302"/>
      <c r="B422" s="303"/>
      <c r="C422" s="280"/>
      <c r="D422" s="12" t="s">
        <v>626</v>
      </c>
      <c r="E422" s="305"/>
      <c r="F422" s="266" t="e">
        <f t="shared" si="64"/>
        <v>#VALUE!</v>
      </c>
    </row>
    <row r="423" spans="1:6" ht="12.75">
      <c r="A423" s="306">
        <v>19</v>
      </c>
      <c r="B423" s="308" t="s">
        <v>181</v>
      </c>
      <c r="C423" s="278">
        <v>247664</v>
      </c>
      <c r="D423" s="159" t="s">
        <v>17</v>
      </c>
      <c r="E423" s="310">
        <v>23080</v>
      </c>
      <c r="F423" s="311">
        <f>ROUNDUP(E423/$C$423*100,2)</f>
        <v>9.32</v>
      </c>
    </row>
    <row r="424" spans="1:6" ht="12.75" customHeight="1">
      <c r="A424" s="297"/>
      <c r="B424" s="299"/>
      <c r="C424" s="279"/>
      <c r="D424" s="6" t="s">
        <v>579</v>
      </c>
      <c r="E424" s="263"/>
      <c r="F424" s="260" t="e">
        <f>D424/C424*100</f>
        <v>#VALUE!</v>
      </c>
    </row>
    <row r="425" spans="1:6" ht="15" customHeight="1">
      <c r="A425" s="297"/>
      <c r="B425" s="299"/>
      <c r="C425" s="279"/>
      <c r="D425" s="11" t="s">
        <v>16</v>
      </c>
      <c r="E425" s="263">
        <v>330</v>
      </c>
      <c r="F425" s="259">
        <f>ROUNDUP(E425/$C$423*100,2)</f>
        <v>0.14000000000000001</v>
      </c>
    </row>
    <row r="426" spans="1:6" ht="12.75" customHeight="1">
      <c r="A426" s="297"/>
      <c r="B426" s="299"/>
      <c r="C426" s="279"/>
      <c r="D426" s="10" t="s">
        <v>580</v>
      </c>
      <c r="E426" s="263"/>
      <c r="F426" s="260" t="e">
        <f>D426/C426*100</f>
        <v>#VALUE!</v>
      </c>
    </row>
    <row r="427" spans="1:6" ht="12.75" customHeight="1">
      <c r="A427" s="297"/>
      <c r="B427" s="299"/>
      <c r="C427" s="279"/>
      <c r="D427" s="9" t="s">
        <v>15</v>
      </c>
      <c r="E427" s="263">
        <v>22251</v>
      </c>
      <c r="F427" s="259">
        <f>ROUNDUP(E427/$C$423*100,2)</f>
        <v>8.99</v>
      </c>
    </row>
    <row r="428" spans="1:6" ht="15" customHeight="1">
      <c r="A428" s="297"/>
      <c r="B428" s="299"/>
      <c r="C428" s="279"/>
      <c r="D428" s="6" t="s">
        <v>136</v>
      </c>
      <c r="E428" s="263"/>
      <c r="F428" s="260" t="e">
        <f>D428/C428*100</f>
        <v>#VALUE!</v>
      </c>
    </row>
    <row r="429" spans="1:6" ht="12.75" customHeight="1">
      <c r="A429" s="297"/>
      <c r="B429" s="299"/>
      <c r="C429" s="279"/>
      <c r="D429" s="4" t="s">
        <v>14</v>
      </c>
      <c r="E429" s="263">
        <v>2656</v>
      </c>
      <c r="F429" s="259">
        <f>ROUNDUP(E429/$C$423*100,2)</f>
        <v>1.08</v>
      </c>
    </row>
    <row r="430" spans="1:6" ht="15" customHeight="1">
      <c r="A430" s="297"/>
      <c r="B430" s="299"/>
      <c r="C430" s="279"/>
      <c r="D430" s="5" t="s">
        <v>13</v>
      </c>
      <c r="E430" s="257"/>
      <c r="F430" s="260" t="e">
        <f>D430/C430*100</f>
        <v>#VALUE!</v>
      </c>
    </row>
    <row r="431" spans="1:6" ht="12.75" customHeight="1">
      <c r="A431" s="297"/>
      <c r="B431" s="299"/>
      <c r="C431" s="279"/>
      <c r="D431" s="4" t="s">
        <v>581</v>
      </c>
      <c r="E431" s="263">
        <v>243</v>
      </c>
      <c r="F431" s="259">
        <f>ROUNDUP(E431/$C$423*100,2)</f>
        <v>9.9999999999999992E-2</v>
      </c>
    </row>
    <row r="432" spans="1:6" ht="12.75" customHeight="1">
      <c r="A432" s="297"/>
      <c r="B432" s="299"/>
      <c r="C432" s="279"/>
      <c r="D432" s="5" t="s">
        <v>380</v>
      </c>
      <c r="E432" s="257"/>
      <c r="F432" s="260" t="e">
        <f>D432/C432*100</f>
        <v>#VALUE!</v>
      </c>
    </row>
    <row r="433" spans="1:6" ht="12.75" customHeight="1">
      <c r="A433" s="297"/>
      <c r="B433" s="299"/>
      <c r="C433" s="279"/>
      <c r="D433" s="8" t="s">
        <v>182</v>
      </c>
      <c r="E433" s="257">
        <v>32</v>
      </c>
      <c r="F433" s="259">
        <f>ROUNDUP(E433/$C$423*100,2)</f>
        <v>0.02</v>
      </c>
    </row>
    <row r="434" spans="1:6" ht="12.75" customHeight="1">
      <c r="A434" s="297"/>
      <c r="B434" s="299"/>
      <c r="C434" s="279"/>
      <c r="D434" s="3" t="s">
        <v>136</v>
      </c>
      <c r="E434" s="258"/>
      <c r="F434" s="260" t="e">
        <f>D434/C434*100</f>
        <v>#VALUE!</v>
      </c>
    </row>
    <row r="435" spans="1:6" ht="12.75" customHeight="1">
      <c r="A435" s="297"/>
      <c r="B435" s="299"/>
      <c r="C435" s="279"/>
      <c r="D435" s="4" t="s">
        <v>196</v>
      </c>
      <c r="E435" s="263">
        <v>23604</v>
      </c>
      <c r="F435" s="259">
        <f>ROUNDUP(E435/$C$423*100,2)</f>
        <v>9.5399999999999991</v>
      </c>
    </row>
    <row r="436" spans="1:6" ht="12.75" customHeight="1">
      <c r="A436" s="297"/>
      <c r="B436" s="299"/>
      <c r="C436" s="279"/>
      <c r="D436" s="5" t="s">
        <v>197</v>
      </c>
      <c r="E436" s="257"/>
      <c r="F436" s="260" t="e">
        <f>D436/C436*100</f>
        <v>#VALUE!</v>
      </c>
    </row>
    <row r="437" spans="1:6" ht="12.75">
      <c r="A437" s="297"/>
      <c r="B437" s="299"/>
      <c r="C437" s="279"/>
      <c r="D437" s="155" t="s">
        <v>307</v>
      </c>
      <c r="E437" s="257">
        <v>108</v>
      </c>
      <c r="F437" s="259">
        <f>ROUNDUP(E437/$C$423*100,2)</f>
        <v>0.05</v>
      </c>
    </row>
    <row r="438" spans="1:6" ht="12.75" customHeight="1">
      <c r="A438" s="297"/>
      <c r="B438" s="299"/>
      <c r="C438" s="279"/>
      <c r="D438" s="5" t="s">
        <v>308</v>
      </c>
      <c r="E438" s="258"/>
      <c r="F438" s="260" t="e">
        <f>D438/C438*100</f>
        <v>#VALUE!</v>
      </c>
    </row>
    <row r="439" spans="1:6" ht="15" customHeight="1">
      <c r="A439" s="297"/>
      <c r="B439" s="299"/>
      <c r="C439" s="279"/>
      <c r="D439" s="8" t="s">
        <v>485</v>
      </c>
      <c r="E439" s="257">
        <v>3</v>
      </c>
      <c r="F439" s="259">
        <f>ROUNDUP(E439/$C$423*100,2)</f>
        <v>0.01</v>
      </c>
    </row>
    <row r="440" spans="1:6" ht="12.75" customHeight="1">
      <c r="A440" s="297"/>
      <c r="B440" s="299"/>
      <c r="C440" s="279"/>
      <c r="D440" s="3" t="s">
        <v>324</v>
      </c>
      <c r="E440" s="258"/>
      <c r="F440" s="260" t="e">
        <f>D440/C440*100</f>
        <v>#VALUE!</v>
      </c>
    </row>
    <row r="441" spans="1:6" ht="12.75" customHeight="1">
      <c r="A441" s="297"/>
      <c r="B441" s="299"/>
      <c r="C441" s="279"/>
      <c r="D441" s="4" t="s">
        <v>582</v>
      </c>
      <c r="E441" s="263">
        <v>31</v>
      </c>
      <c r="F441" s="260">
        <f>ROUNDUP(E441/$C$423*100,2)</f>
        <v>0.02</v>
      </c>
    </row>
    <row r="442" spans="1:6" ht="12.75" customHeight="1">
      <c r="A442" s="297"/>
      <c r="B442" s="299"/>
      <c r="C442" s="279"/>
      <c r="D442" s="5" t="s">
        <v>325</v>
      </c>
      <c r="E442" s="263"/>
      <c r="F442" s="260" t="e">
        <f>D442/C442*100</f>
        <v>#VALUE!</v>
      </c>
    </row>
    <row r="443" spans="1:6" ht="12.75" customHeight="1">
      <c r="A443" s="297"/>
      <c r="B443" s="299"/>
      <c r="C443" s="279"/>
      <c r="D443" s="8" t="s">
        <v>336</v>
      </c>
      <c r="E443" s="257">
        <v>37</v>
      </c>
      <c r="F443" s="260">
        <f>ROUNDUP(E443/$C$423*100,2)</f>
        <v>0.02</v>
      </c>
    </row>
    <row r="444" spans="1:6" ht="12.75" customHeight="1">
      <c r="A444" s="297"/>
      <c r="B444" s="299"/>
      <c r="C444" s="279"/>
      <c r="D444" s="5" t="s">
        <v>337</v>
      </c>
      <c r="E444" s="258"/>
      <c r="F444" s="260" t="e">
        <f>D444/C444*100</f>
        <v>#VALUE!</v>
      </c>
    </row>
    <row r="445" spans="1:6" ht="12.75" customHeight="1">
      <c r="A445" s="297"/>
      <c r="B445" s="299"/>
      <c r="C445" s="279"/>
      <c r="D445" s="8" t="s">
        <v>338</v>
      </c>
      <c r="E445" s="257">
        <v>6</v>
      </c>
      <c r="F445" s="260">
        <f>ROUNDUP(E445/$C$423*100,2)</f>
        <v>0.01</v>
      </c>
    </row>
    <row r="446" spans="1:6" ht="12.75" customHeight="1">
      <c r="A446" s="297"/>
      <c r="B446" s="299"/>
      <c r="C446" s="279"/>
      <c r="D446" s="3" t="s">
        <v>628</v>
      </c>
      <c r="E446" s="258"/>
      <c r="F446" s="260" t="e">
        <f>D446/C446*100</f>
        <v>#VALUE!</v>
      </c>
    </row>
    <row r="447" spans="1:6" ht="12.75" customHeight="1">
      <c r="A447" s="297"/>
      <c r="B447" s="299"/>
      <c r="C447" s="279"/>
      <c r="D447" s="4" t="s">
        <v>373</v>
      </c>
      <c r="E447" s="263">
        <v>12</v>
      </c>
      <c r="F447" s="260">
        <f>ROUNDUP(E447/$C$423*100,2)</f>
        <v>0.01</v>
      </c>
    </row>
    <row r="448" spans="1:6" ht="12.75" customHeight="1">
      <c r="A448" s="307"/>
      <c r="B448" s="309"/>
      <c r="C448" s="279"/>
      <c r="D448" s="5" t="s">
        <v>374</v>
      </c>
      <c r="E448" s="257"/>
      <c r="F448" s="260" t="e">
        <f>D448/C448*100</f>
        <v>#VALUE!</v>
      </c>
    </row>
    <row r="449" spans="1:6">
      <c r="A449" s="109"/>
      <c r="B449" s="102"/>
      <c r="C449" s="279"/>
      <c r="D449" s="149" t="s">
        <v>379</v>
      </c>
      <c r="E449" s="263">
        <v>6</v>
      </c>
      <c r="F449" s="260">
        <f>ROUNDUP(E449/$C$423*100,2)</f>
        <v>0.01</v>
      </c>
    </row>
    <row r="450" spans="1:6">
      <c r="A450" s="109"/>
      <c r="B450" s="102"/>
      <c r="C450" s="279"/>
      <c r="D450" s="5" t="s">
        <v>378</v>
      </c>
      <c r="E450" s="257"/>
      <c r="F450" s="260" t="e">
        <f>D450/C450*100</f>
        <v>#VALUE!</v>
      </c>
    </row>
    <row r="451" spans="1:6">
      <c r="A451" s="109"/>
      <c r="B451" s="102"/>
      <c r="C451" s="279"/>
      <c r="D451" s="4" t="s">
        <v>377</v>
      </c>
      <c r="E451" s="263">
        <v>3</v>
      </c>
      <c r="F451" s="260">
        <f>ROUNDUP(E451/$C$423*100,2)</f>
        <v>0.01</v>
      </c>
    </row>
    <row r="452" spans="1:6" ht="13.5" customHeight="1">
      <c r="A452" s="109"/>
      <c r="B452" s="102"/>
      <c r="C452" s="279"/>
      <c r="D452" s="5" t="s">
        <v>376</v>
      </c>
      <c r="E452" s="257"/>
      <c r="F452" s="260" t="e">
        <f>D452/C452*100</f>
        <v>#VALUE!</v>
      </c>
    </row>
    <row r="453" spans="1:6" ht="13.5" customHeight="1">
      <c r="A453" s="109"/>
      <c r="B453" s="102"/>
      <c r="C453" s="279"/>
      <c r="D453" s="4" t="s">
        <v>583</v>
      </c>
      <c r="E453" s="263">
        <v>3047</v>
      </c>
      <c r="F453" s="260">
        <f t="shared" ref="F453" si="65">ROUNDUP(E453/$C$423*100,2)</f>
        <v>1.24</v>
      </c>
    </row>
    <row r="454" spans="1:6" ht="13.5" customHeight="1">
      <c r="A454" s="109"/>
      <c r="B454" s="102"/>
      <c r="C454" s="279"/>
      <c r="D454" s="5" t="s">
        <v>468</v>
      </c>
      <c r="E454" s="257"/>
      <c r="F454" s="260" t="e">
        <f t="shared" ref="F454" si="66">D454/C454*100</f>
        <v>#VALUE!</v>
      </c>
    </row>
    <row r="455" spans="1:6" ht="13.5" customHeight="1">
      <c r="A455" s="109"/>
      <c r="B455" s="102"/>
      <c r="C455" s="279"/>
      <c r="D455" s="4" t="s">
        <v>491</v>
      </c>
      <c r="E455" s="263">
        <v>4</v>
      </c>
      <c r="F455" s="260">
        <f t="shared" ref="F455" si="67">ROUNDUP(E455/$C$423*100,2)</f>
        <v>0.01</v>
      </c>
    </row>
    <row r="456" spans="1:6" ht="13.5" customHeight="1">
      <c r="A456" s="109"/>
      <c r="B456" s="102"/>
      <c r="C456" s="279"/>
      <c r="D456" s="5" t="s">
        <v>492</v>
      </c>
      <c r="E456" s="257"/>
      <c r="F456" s="260" t="e">
        <f t="shared" ref="F456" si="68">D456/C456*100</f>
        <v>#VALUE!</v>
      </c>
    </row>
    <row r="457" spans="1:6" ht="13.5" customHeight="1">
      <c r="A457" s="238"/>
      <c r="B457" s="239"/>
      <c r="C457" s="279"/>
      <c r="D457" s="4" t="s">
        <v>584</v>
      </c>
      <c r="E457" s="263">
        <v>198</v>
      </c>
      <c r="F457" s="260">
        <f>ROUNDUP(E457/$C$423*100,2)</f>
        <v>0.08</v>
      </c>
    </row>
    <row r="458" spans="1:6" ht="13.5" customHeight="1">
      <c r="A458" s="238"/>
      <c r="B458" s="239"/>
      <c r="C458" s="279"/>
      <c r="D458" s="154" t="s">
        <v>585</v>
      </c>
      <c r="E458" s="263"/>
      <c r="F458" s="260" t="e">
        <f>D458/C458*100</f>
        <v>#VALUE!</v>
      </c>
    </row>
    <row r="459" spans="1:6" ht="13.5" customHeight="1">
      <c r="A459" s="238"/>
      <c r="B459" s="239"/>
      <c r="C459" s="279"/>
      <c r="D459" s="4" t="s">
        <v>627</v>
      </c>
      <c r="E459" s="263">
        <v>3688</v>
      </c>
      <c r="F459" s="260">
        <f>ROUNDUP(E459/$C$423*100,2)</f>
        <v>1.49</v>
      </c>
    </row>
    <row r="460" spans="1:6" ht="13.5" customHeight="1">
      <c r="A460" s="238"/>
      <c r="B460" s="239"/>
      <c r="C460" s="279"/>
      <c r="D460" s="154" t="s">
        <v>629</v>
      </c>
      <c r="E460" s="263"/>
      <c r="F460" s="260" t="e">
        <f>D460/C460*100</f>
        <v>#VALUE!</v>
      </c>
    </row>
    <row r="461" spans="1:6">
      <c r="A461" s="109"/>
      <c r="B461" s="102"/>
      <c r="C461" s="279"/>
      <c r="D461" s="8" t="s">
        <v>630</v>
      </c>
      <c r="E461" s="258">
        <v>823</v>
      </c>
      <c r="F461" s="259">
        <f>ROUNDUP(E461/$C$423*100,2)</f>
        <v>0.34</v>
      </c>
    </row>
    <row r="462" spans="1:6" ht="15.75" thickBot="1">
      <c r="A462" s="110"/>
      <c r="B462" s="103"/>
      <c r="C462" s="280"/>
      <c r="D462" s="161" t="s">
        <v>631</v>
      </c>
      <c r="E462" s="265"/>
      <c r="F462" s="268" t="e">
        <f>D462/C462*100</f>
        <v>#VALUE!</v>
      </c>
    </row>
    <row r="463" spans="1:6" ht="48.75" customHeight="1">
      <c r="A463" s="232" t="s">
        <v>592</v>
      </c>
      <c r="B463" s="233"/>
      <c r="C463" s="234"/>
      <c r="D463" s="281" t="s">
        <v>593</v>
      </c>
      <c r="E463" s="281"/>
      <c r="F463" s="281"/>
    </row>
    <row r="464" spans="1:6" ht="44.25" customHeight="1" thickBot="1">
      <c r="A464" s="284" t="s">
        <v>595</v>
      </c>
      <c r="B464" s="284"/>
      <c r="C464" s="284"/>
      <c r="D464" s="284"/>
      <c r="E464" s="284"/>
      <c r="F464" s="284"/>
    </row>
    <row r="465" spans="1:6" ht="36" customHeight="1">
      <c r="A465" s="292" t="s">
        <v>398</v>
      </c>
      <c r="B465" s="253" t="s">
        <v>151</v>
      </c>
      <c r="C465" s="251" t="s">
        <v>397</v>
      </c>
      <c r="D465" s="253" t="s">
        <v>153</v>
      </c>
      <c r="E465" s="255" t="s">
        <v>395</v>
      </c>
      <c r="F465" s="256"/>
    </row>
    <row r="466" spans="1:6" ht="35.25" customHeight="1" thickBot="1">
      <c r="A466" s="293"/>
      <c r="B466" s="254"/>
      <c r="C466" s="252"/>
      <c r="D466" s="254"/>
      <c r="E466" s="121" t="s">
        <v>396</v>
      </c>
      <c r="F466" s="122" t="s">
        <v>35</v>
      </c>
    </row>
    <row r="467" spans="1:6" ht="20.100000000000001" customHeight="1">
      <c r="A467" s="296">
        <v>20</v>
      </c>
      <c r="B467" s="298" t="s">
        <v>183</v>
      </c>
      <c r="C467" s="300">
        <v>991976</v>
      </c>
      <c r="D467" s="9" t="s">
        <v>12</v>
      </c>
      <c r="E467" s="301">
        <v>126182</v>
      </c>
      <c r="F467" s="259">
        <f>ROUNDUP(E467/$C$467*100,2)</f>
        <v>12.73</v>
      </c>
    </row>
    <row r="468" spans="1:6" ht="20.100000000000001" customHeight="1">
      <c r="A468" s="297"/>
      <c r="B468" s="299"/>
      <c r="C468" s="300"/>
      <c r="D468" s="6" t="s">
        <v>11</v>
      </c>
      <c r="E468" s="294"/>
      <c r="F468" s="260" t="e">
        <f>D468/C468*100</f>
        <v>#VALUE!</v>
      </c>
    </row>
    <row r="469" spans="1:6" ht="20.100000000000001" customHeight="1">
      <c r="A469" s="297"/>
      <c r="B469" s="299"/>
      <c r="C469" s="300"/>
      <c r="D469" s="4" t="s">
        <v>10</v>
      </c>
      <c r="E469" s="294">
        <v>280769</v>
      </c>
      <c r="F469" s="259">
        <f>ROUNDUP(E469/$C$467*100,2)</f>
        <v>28.310000000000002</v>
      </c>
    </row>
    <row r="470" spans="1:6" ht="20.100000000000001" customHeight="1">
      <c r="A470" s="297"/>
      <c r="B470" s="299"/>
      <c r="C470" s="300"/>
      <c r="D470" s="154" t="s">
        <v>9</v>
      </c>
      <c r="E470" s="294"/>
      <c r="F470" s="260" t="e">
        <f>D470/C470*100</f>
        <v>#VALUE!</v>
      </c>
    </row>
    <row r="471" spans="1:6" s="231" customFormat="1" ht="20.100000000000001" customHeight="1">
      <c r="A471" s="297"/>
      <c r="B471" s="299"/>
      <c r="C471" s="279"/>
      <c r="D471" s="4" t="s">
        <v>8</v>
      </c>
      <c r="E471" s="263">
        <v>171348</v>
      </c>
      <c r="F471" s="259">
        <f>ROUNDUP(E471/$C$467*100,2)</f>
        <v>17.28</v>
      </c>
    </row>
    <row r="472" spans="1:6" ht="20.100000000000001" customHeight="1">
      <c r="A472" s="297"/>
      <c r="B472" s="299"/>
      <c r="C472" s="279"/>
      <c r="D472" s="5" t="s">
        <v>7</v>
      </c>
      <c r="E472" s="263"/>
      <c r="F472" s="260" t="e">
        <f>D472/C472*100</f>
        <v>#VALUE!</v>
      </c>
    </row>
    <row r="473" spans="1:6" ht="20.100000000000001" customHeight="1">
      <c r="A473" s="297"/>
      <c r="B473" s="299"/>
      <c r="C473" s="279"/>
      <c r="D473" s="4" t="s">
        <v>6</v>
      </c>
      <c r="E473" s="263">
        <v>363</v>
      </c>
      <c r="F473" s="259">
        <f>ROUNDUP(E473/$C$467*100,2)</f>
        <v>0.04</v>
      </c>
    </row>
    <row r="474" spans="1:6" ht="20.100000000000001" customHeight="1">
      <c r="A474" s="297"/>
      <c r="B474" s="299"/>
      <c r="C474" s="279"/>
      <c r="D474" s="5" t="s">
        <v>586</v>
      </c>
      <c r="E474" s="263"/>
      <c r="F474" s="260" t="e">
        <f>D474/C474*100</f>
        <v>#VALUE!</v>
      </c>
    </row>
    <row r="475" spans="1:6" ht="20.100000000000001" customHeight="1">
      <c r="A475" s="297"/>
      <c r="B475" s="299"/>
      <c r="C475" s="279"/>
      <c r="D475" s="149" t="s">
        <v>469</v>
      </c>
      <c r="E475" s="263">
        <v>2</v>
      </c>
      <c r="F475" s="259">
        <f>ROUNDUP(E475/$C$467*100,2)</f>
        <v>0.01</v>
      </c>
    </row>
    <row r="476" spans="1:6" ht="20.100000000000001" customHeight="1">
      <c r="A476" s="297"/>
      <c r="B476" s="299"/>
      <c r="C476" s="279"/>
      <c r="D476" s="5" t="s">
        <v>470</v>
      </c>
      <c r="E476" s="263"/>
      <c r="F476" s="260" t="e">
        <f>D476/C476*100</f>
        <v>#VALUE!</v>
      </c>
    </row>
    <row r="477" spans="1:6" ht="20.100000000000001" customHeight="1">
      <c r="A477" s="297"/>
      <c r="B477" s="299"/>
      <c r="C477" s="279"/>
      <c r="D477" s="4" t="s">
        <v>587</v>
      </c>
      <c r="E477" s="263">
        <v>23</v>
      </c>
      <c r="F477" s="259">
        <f>ROUNDUP(E477/$C$467*100,2)</f>
        <v>0.01</v>
      </c>
    </row>
    <row r="478" spans="1:6" ht="20.100000000000001" customHeight="1">
      <c r="A478" s="297"/>
      <c r="B478" s="299"/>
      <c r="C478" s="279"/>
      <c r="D478" s="3" t="s">
        <v>5</v>
      </c>
      <c r="E478" s="257"/>
      <c r="F478" s="260" t="e">
        <f>D478/C478*100</f>
        <v>#VALUE!</v>
      </c>
    </row>
    <row r="479" spans="1:6" ht="20.100000000000001" customHeight="1">
      <c r="A479" s="297"/>
      <c r="B479" s="299"/>
      <c r="C479" s="279"/>
      <c r="D479" s="4" t="s">
        <v>588</v>
      </c>
      <c r="E479" s="263">
        <v>125</v>
      </c>
      <c r="F479" s="259">
        <f>ROUNDUP(E479/$C$467*100,2)</f>
        <v>0.02</v>
      </c>
    </row>
    <row r="480" spans="1:6" ht="20.100000000000001" customHeight="1">
      <c r="A480" s="297"/>
      <c r="B480" s="299"/>
      <c r="C480" s="279"/>
      <c r="D480" s="3" t="s">
        <v>4</v>
      </c>
      <c r="E480" s="257"/>
      <c r="F480" s="260" t="e">
        <f>D480/C480*100</f>
        <v>#VALUE!</v>
      </c>
    </row>
    <row r="481" spans="1:6" ht="20.100000000000001" customHeight="1">
      <c r="A481" s="297"/>
      <c r="B481" s="299"/>
      <c r="C481" s="279"/>
      <c r="D481" s="4" t="s">
        <v>184</v>
      </c>
      <c r="E481" s="263">
        <v>520</v>
      </c>
      <c r="F481" s="259">
        <f>ROUNDUP(E481/$C$467*100,2)</f>
        <v>6.0000000000000005E-2</v>
      </c>
    </row>
    <row r="482" spans="1:6" ht="20.100000000000001" customHeight="1">
      <c r="A482" s="297"/>
      <c r="B482" s="299"/>
      <c r="C482" s="279"/>
      <c r="D482" s="3" t="s">
        <v>185</v>
      </c>
      <c r="E482" s="257"/>
      <c r="F482" s="260" t="e">
        <f>D482/C482*100</f>
        <v>#VALUE!</v>
      </c>
    </row>
    <row r="483" spans="1:6" ht="20.100000000000001" customHeight="1">
      <c r="A483" s="297"/>
      <c r="B483" s="299"/>
      <c r="C483" s="279"/>
      <c r="D483" s="4" t="s">
        <v>186</v>
      </c>
      <c r="E483" s="263">
        <v>6</v>
      </c>
      <c r="F483" s="259">
        <f>ROUNDUP(E483/$C$467*100,2)</f>
        <v>0.01</v>
      </c>
    </row>
    <row r="484" spans="1:6" ht="20.100000000000001" customHeight="1">
      <c r="A484" s="297"/>
      <c r="B484" s="299"/>
      <c r="C484" s="279"/>
      <c r="D484" s="3" t="s">
        <v>187</v>
      </c>
      <c r="E484" s="257"/>
      <c r="F484" s="260" t="e">
        <f>D484/C484*100</f>
        <v>#VALUE!</v>
      </c>
    </row>
    <row r="485" spans="1:6" ht="20.100000000000001" customHeight="1">
      <c r="A485" s="297"/>
      <c r="B485" s="299"/>
      <c r="C485" s="279"/>
      <c r="D485" s="149" t="s">
        <v>198</v>
      </c>
      <c r="E485" s="263">
        <v>27</v>
      </c>
      <c r="F485" s="259">
        <f>ROUNDUP(E485/$C$467*100,2)</f>
        <v>0.01</v>
      </c>
    </row>
    <row r="486" spans="1:6" ht="20.100000000000001" customHeight="1">
      <c r="A486" s="297"/>
      <c r="B486" s="299"/>
      <c r="C486" s="279"/>
      <c r="D486" s="3" t="s">
        <v>199</v>
      </c>
      <c r="E486" s="257"/>
      <c r="F486" s="260" t="e">
        <f>D486/C486*100</f>
        <v>#VALUE!</v>
      </c>
    </row>
    <row r="487" spans="1:6" ht="20.100000000000001" customHeight="1">
      <c r="A487" s="297"/>
      <c r="B487" s="299"/>
      <c r="C487" s="279"/>
      <c r="D487" s="149" t="s">
        <v>496</v>
      </c>
      <c r="E487" s="263">
        <v>30</v>
      </c>
      <c r="F487" s="259">
        <f>ROUNDUP(E487/$C$467*100,2)</f>
        <v>0.01</v>
      </c>
    </row>
    <row r="488" spans="1:6" ht="20.100000000000001" customHeight="1">
      <c r="A488" s="297"/>
      <c r="B488" s="299"/>
      <c r="C488" s="279"/>
      <c r="D488" s="154" t="s">
        <v>310</v>
      </c>
      <c r="E488" s="257"/>
      <c r="F488" s="260" t="e">
        <f>D488/C488*100</f>
        <v>#VALUE!</v>
      </c>
    </row>
    <row r="489" spans="1:6" ht="20.100000000000001" customHeight="1">
      <c r="A489" s="297"/>
      <c r="B489" s="299"/>
      <c r="C489" s="279"/>
      <c r="D489" s="8" t="s">
        <v>339</v>
      </c>
      <c r="E489" s="263">
        <v>11</v>
      </c>
      <c r="F489" s="259">
        <f>ROUNDUP(E489/$C$467*100,2)</f>
        <v>0.01</v>
      </c>
    </row>
    <row r="490" spans="1:6" ht="20.100000000000001" customHeight="1">
      <c r="A490" s="297"/>
      <c r="B490" s="299"/>
      <c r="C490" s="279"/>
      <c r="D490" s="5" t="s">
        <v>340</v>
      </c>
      <c r="E490" s="257"/>
      <c r="F490" s="260" t="e">
        <f>D490/C490*100</f>
        <v>#VALUE!</v>
      </c>
    </row>
    <row r="491" spans="1:6" ht="12.75" customHeight="1">
      <c r="A491" s="297"/>
      <c r="B491" s="299"/>
      <c r="C491" s="279"/>
      <c r="D491" s="8" t="s">
        <v>341</v>
      </c>
      <c r="E491" s="263">
        <v>65</v>
      </c>
      <c r="F491" s="259">
        <f>ROUNDUP(E491/$C$467*100,2)</f>
        <v>0.01</v>
      </c>
    </row>
    <row r="492" spans="1:6" ht="27" customHeight="1">
      <c r="A492" s="297"/>
      <c r="B492" s="299"/>
      <c r="C492" s="279"/>
      <c r="D492" s="5" t="s">
        <v>342</v>
      </c>
      <c r="E492" s="257"/>
      <c r="F492" s="260" t="e">
        <f>D492/C492*100</f>
        <v>#VALUE!</v>
      </c>
    </row>
    <row r="493" spans="1:6" ht="20.100000000000001" customHeight="1">
      <c r="A493" s="297"/>
      <c r="B493" s="299"/>
      <c r="C493" s="279"/>
      <c r="D493" s="149" t="s">
        <v>471</v>
      </c>
      <c r="E493" s="263">
        <v>68</v>
      </c>
      <c r="F493" s="259">
        <f>ROUNDUP(E493/$C$467*100,2)</f>
        <v>0.01</v>
      </c>
    </row>
    <row r="494" spans="1:6" ht="20.100000000000001" customHeight="1">
      <c r="A494" s="297"/>
      <c r="B494" s="299"/>
      <c r="C494" s="279"/>
      <c r="D494" s="3" t="s">
        <v>375</v>
      </c>
      <c r="E494" s="257"/>
      <c r="F494" s="260" t="e">
        <f>D494/C494*100</f>
        <v>#VALUE!</v>
      </c>
    </row>
    <row r="495" spans="1:6" ht="20.100000000000001" customHeight="1">
      <c r="A495" s="297"/>
      <c r="B495" s="299"/>
      <c r="C495" s="279"/>
      <c r="D495" s="149" t="s">
        <v>589</v>
      </c>
      <c r="E495" s="263">
        <v>7</v>
      </c>
      <c r="F495" s="259">
        <f>ROUNDUP(E495/$C$467*100,2)</f>
        <v>0.01</v>
      </c>
    </row>
    <row r="496" spans="1:6" ht="27.75" customHeight="1">
      <c r="A496" s="297"/>
      <c r="B496" s="299"/>
      <c r="C496" s="279"/>
      <c r="D496" s="154" t="s">
        <v>472</v>
      </c>
      <c r="E496" s="257"/>
      <c r="F496" s="260" t="e">
        <f>D496/C496*100</f>
        <v>#VALUE!</v>
      </c>
    </row>
    <row r="497" spans="1:6" ht="20.100000000000001" customHeight="1">
      <c r="A497" s="297"/>
      <c r="B497" s="299"/>
      <c r="C497" s="279"/>
      <c r="D497" s="8" t="s">
        <v>473</v>
      </c>
      <c r="E497" s="263">
        <v>7</v>
      </c>
      <c r="F497" s="259">
        <f>ROUNDUP(E497/$C$467*100,2)</f>
        <v>0.01</v>
      </c>
    </row>
    <row r="498" spans="1:6" ht="20.100000000000001" customHeight="1">
      <c r="A498" s="297"/>
      <c r="B498" s="299"/>
      <c r="C498" s="279"/>
      <c r="D498" s="5" t="s">
        <v>590</v>
      </c>
      <c r="E498" s="257"/>
      <c r="F498" s="260" t="e">
        <f>D498/C498*100</f>
        <v>#VALUE!</v>
      </c>
    </row>
    <row r="499" spans="1:6" ht="20.100000000000001" customHeight="1">
      <c r="A499" s="297"/>
      <c r="B499" s="299"/>
      <c r="C499" s="279"/>
      <c r="D499" s="8" t="s">
        <v>474</v>
      </c>
      <c r="E499" s="263">
        <v>3808</v>
      </c>
      <c r="F499" s="259">
        <f>ROUNDUP(E499/$C$467*100,2)</f>
        <v>0.39</v>
      </c>
    </row>
    <row r="500" spans="1:6" ht="20.100000000000001" customHeight="1">
      <c r="A500" s="297"/>
      <c r="B500" s="299"/>
      <c r="C500" s="279"/>
      <c r="D500" s="5" t="s">
        <v>591</v>
      </c>
      <c r="E500" s="257"/>
      <c r="F500" s="260" t="e">
        <f>D500/C500*100</f>
        <v>#VALUE!</v>
      </c>
    </row>
    <row r="501" spans="1:6" ht="20.100000000000001" customHeight="1">
      <c r="A501" s="297"/>
      <c r="B501" s="299"/>
      <c r="C501" s="279"/>
      <c r="D501" s="149" t="s">
        <v>509</v>
      </c>
      <c r="E501" s="263">
        <v>5</v>
      </c>
      <c r="F501" s="259">
        <f t="shared" ref="F501" si="69">ROUNDUP(E501/$C$467*100,2)</f>
        <v>0.01</v>
      </c>
    </row>
    <row r="502" spans="1:6" ht="20.100000000000001" customHeight="1">
      <c r="A502" s="297"/>
      <c r="B502" s="299"/>
      <c r="C502" s="279"/>
      <c r="D502" s="5" t="s">
        <v>510</v>
      </c>
      <c r="E502" s="257"/>
      <c r="F502" s="260" t="e">
        <f t="shared" ref="F502" si="70">D502/C502*100</f>
        <v>#VALUE!</v>
      </c>
    </row>
    <row r="503" spans="1:6" s="104" customFormat="1" ht="20.100000000000001" customHeight="1">
      <c r="A503" s="297"/>
      <c r="B503" s="299"/>
      <c r="C503" s="279"/>
      <c r="D503" s="8" t="s">
        <v>511</v>
      </c>
      <c r="E503" s="263">
        <v>113</v>
      </c>
      <c r="F503" s="259">
        <f t="shared" ref="F503" si="71">ROUNDUP(E503/$C$467*100,2)</f>
        <v>0.02</v>
      </c>
    </row>
    <row r="504" spans="1:6" ht="20.100000000000001" customHeight="1">
      <c r="A504" s="297"/>
      <c r="B504" s="299"/>
      <c r="C504" s="279"/>
      <c r="D504" s="3" t="s">
        <v>512</v>
      </c>
      <c r="E504" s="257"/>
      <c r="F504" s="260" t="e">
        <f t="shared" ref="F504" si="72">D504/C504*100</f>
        <v>#VALUE!</v>
      </c>
    </row>
    <row r="505" spans="1:6" ht="20.100000000000001" customHeight="1">
      <c r="A505" s="297"/>
      <c r="B505" s="299"/>
      <c r="C505" s="279"/>
      <c r="D505" s="149" t="s">
        <v>513</v>
      </c>
      <c r="E505" s="263">
        <v>12</v>
      </c>
      <c r="F505" s="259">
        <f>ROUNDUP(E505/$C$467*100,2)</f>
        <v>0.01</v>
      </c>
    </row>
    <row r="506" spans="1:6" ht="20.100000000000001" customHeight="1" thickBot="1">
      <c r="A506" s="297"/>
      <c r="B506" s="299"/>
      <c r="C506" s="279"/>
      <c r="D506" s="3" t="s">
        <v>514</v>
      </c>
      <c r="E506" s="257"/>
      <c r="F506" s="260" t="e">
        <f>D506/C506*100</f>
        <v>#VALUE!</v>
      </c>
    </row>
    <row r="507" spans="1:6" ht="48" customHeight="1" thickBot="1">
      <c r="A507" s="282" t="s">
        <v>188</v>
      </c>
      <c r="B507" s="283"/>
      <c r="C507" s="119">
        <f>SUM(C5:C506)</f>
        <v>16864733</v>
      </c>
      <c r="D507" s="119"/>
      <c r="E507" s="152">
        <f>SUM(E5:E506)</f>
        <v>2524547</v>
      </c>
      <c r="F507" s="120">
        <f>(E507/C507*100)</f>
        <v>14.969386114799446</v>
      </c>
    </row>
    <row r="508" spans="1:6" ht="8.25" customHeight="1"/>
    <row r="509" spans="1:6" ht="66" customHeight="1">
      <c r="A509" s="295" t="s">
        <v>486</v>
      </c>
      <c r="B509" s="295"/>
      <c r="C509" s="295"/>
      <c r="D509" s="295"/>
      <c r="E509" s="295"/>
      <c r="F509" s="295"/>
    </row>
    <row r="510" spans="1:6" ht="15" customHeight="1"/>
    <row r="511" spans="1:6" ht="15" customHeight="1"/>
    <row r="512" spans="1:6" ht="15" customHeight="1"/>
    <row r="513" ht="15" customHeight="1"/>
    <row r="514" ht="15" customHeight="1"/>
    <row r="515" ht="15" customHeight="1"/>
    <row r="516" ht="15" customHeight="1"/>
    <row r="517" ht="15" customHeight="1"/>
    <row r="518" ht="15" customHeight="1"/>
    <row r="519" ht="15" customHeight="1"/>
    <row r="520" ht="15" customHeight="1"/>
    <row r="521" ht="15" customHeight="1"/>
    <row r="522" ht="15" customHeight="1"/>
    <row r="523" ht="21" customHeight="1"/>
    <row r="524" ht="2.25" customHeight="1"/>
    <row r="525" ht="82.5" customHeight="1"/>
  </sheetData>
  <mergeCells count="589">
    <mergeCell ref="E253:E254"/>
    <mergeCell ref="F253:F254"/>
    <mergeCell ref="A239:A258"/>
    <mergeCell ref="B239:B258"/>
    <mergeCell ref="C239:C258"/>
    <mergeCell ref="E239:E240"/>
    <mergeCell ref="F239:F240"/>
    <mergeCell ref="B225:B238"/>
    <mergeCell ref="C225:C238"/>
    <mergeCell ref="E227:E228"/>
    <mergeCell ref="E229:E230"/>
    <mergeCell ref="F229:F230"/>
    <mergeCell ref="E231:E232"/>
    <mergeCell ref="F231:F232"/>
    <mergeCell ref="A225:A238"/>
    <mergeCell ref="E241:E242"/>
    <mergeCell ref="F237:F238"/>
    <mergeCell ref="A133:F133"/>
    <mergeCell ref="E205:E206"/>
    <mergeCell ref="F205:F206"/>
    <mergeCell ref="E207:E208"/>
    <mergeCell ref="F207:F208"/>
    <mergeCell ref="E209:E210"/>
    <mergeCell ref="F227:F228"/>
    <mergeCell ref="E225:E226"/>
    <mergeCell ref="E93:E94"/>
    <mergeCell ref="B205:B224"/>
    <mergeCell ref="C304:C329"/>
    <mergeCell ref="E280:E281"/>
    <mergeCell ref="F280:F281"/>
    <mergeCell ref="E326:E327"/>
    <mergeCell ref="F326:F327"/>
    <mergeCell ref="E257:E258"/>
    <mergeCell ref="F257:F258"/>
    <mergeCell ref="E213:E214"/>
    <mergeCell ref="F213:F214"/>
    <mergeCell ref="E215:E216"/>
    <mergeCell ref="F215:F216"/>
    <mergeCell ref="F270:F271"/>
    <mergeCell ref="A261:F261"/>
    <mergeCell ref="C288:C303"/>
    <mergeCell ref="E272:E273"/>
    <mergeCell ref="F272:F273"/>
    <mergeCell ref="E251:E252"/>
    <mergeCell ref="F251:F252"/>
    <mergeCell ref="E233:E234"/>
    <mergeCell ref="F233:F234"/>
    <mergeCell ref="E235:E236"/>
    <mergeCell ref="F235:F236"/>
    <mergeCell ref="A2:F2"/>
    <mergeCell ref="A3:A4"/>
    <mergeCell ref="B3:B4"/>
    <mergeCell ref="C3:C4"/>
    <mergeCell ref="D3:D4"/>
    <mergeCell ref="E3:F3"/>
    <mergeCell ref="A5:A20"/>
    <mergeCell ref="B5:B20"/>
    <mergeCell ref="C5:C20"/>
    <mergeCell ref="E5:E6"/>
    <mergeCell ref="F5:F6"/>
    <mergeCell ref="E7:E8"/>
    <mergeCell ref="F7:F8"/>
    <mergeCell ref="E9:E10"/>
    <mergeCell ref="F9:F10"/>
    <mergeCell ref="E11:E12"/>
    <mergeCell ref="F11:F12"/>
    <mergeCell ref="E13:E14"/>
    <mergeCell ref="F13:F14"/>
    <mergeCell ref="E15:E16"/>
    <mergeCell ref="F15:F16"/>
    <mergeCell ref="E19:E20"/>
    <mergeCell ref="F19:F20"/>
    <mergeCell ref="A49:A60"/>
    <mergeCell ref="B49:B60"/>
    <mergeCell ref="C49:C60"/>
    <mergeCell ref="A21:A34"/>
    <mergeCell ref="B21:B34"/>
    <mergeCell ref="C21:C34"/>
    <mergeCell ref="E21:E22"/>
    <mergeCell ref="F21:F22"/>
    <mergeCell ref="E23:E24"/>
    <mergeCell ref="F23:F24"/>
    <mergeCell ref="E25:E26"/>
    <mergeCell ref="F25:F26"/>
    <mergeCell ref="E27:E28"/>
    <mergeCell ref="F27:F28"/>
    <mergeCell ref="E29:E30"/>
    <mergeCell ref="F29:F30"/>
    <mergeCell ref="A35:A48"/>
    <mergeCell ref="B35:B48"/>
    <mergeCell ref="C35:C48"/>
    <mergeCell ref="E35:E36"/>
    <mergeCell ref="F35:F36"/>
    <mergeCell ref="E37:E38"/>
    <mergeCell ref="F37:F38"/>
    <mergeCell ref="E39:E40"/>
    <mergeCell ref="E45:E46"/>
    <mergeCell ref="F45:F46"/>
    <mergeCell ref="F39:F40"/>
    <mergeCell ref="E41:E42"/>
    <mergeCell ref="F41:F42"/>
    <mergeCell ref="E43:E44"/>
    <mergeCell ref="F43:F44"/>
    <mergeCell ref="E47:E48"/>
    <mergeCell ref="F47:F48"/>
    <mergeCell ref="F69:F70"/>
    <mergeCell ref="E71:E72"/>
    <mergeCell ref="F71:F72"/>
    <mergeCell ref="F67:F68"/>
    <mergeCell ref="E69:E70"/>
    <mergeCell ref="A62:F62"/>
    <mergeCell ref="A63:A64"/>
    <mergeCell ref="B63:B64"/>
    <mergeCell ref="C63:C64"/>
    <mergeCell ref="D63:D64"/>
    <mergeCell ref="E63:F63"/>
    <mergeCell ref="C65:C100"/>
    <mergeCell ref="E91:E92"/>
    <mergeCell ref="F91:F92"/>
    <mergeCell ref="F99:F100"/>
    <mergeCell ref="E99:E100"/>
    <mergeCell ref="E49:E50"/>
    <mergeCell ref="F49:F50"/>
    <mergeCell ref="E51:E52"/>
    <mergeCell ref="F51:F52"/>
    <mergeCell ref="F93:F94"/>
    <mergeCell ref="E53:E54"/>
    <mergeCell ref="F53:F54"/>
    <mergeCell ref="E55:E56"/>
    <mergeCell ref="F55:F56"/>
    <mergeCell ref="E59:E60"/>
    <mergeCell ref="F59:F60"/>
    <mergeCell ref="E87:E88"/>
    <mergeCell ref="F87:F88"/>
    <mergeCell ref="E73:E74"/>
    <mergeCell ref="F73:F74"/>
    <mergeCell ref="E75:E76"/>
    <mergeCell ref="F75:F76"/>
    <mergeCell ref="D61:F61"/>
    <mergeCell ref="A65:A90"/>
    <mergeCell ref="B65:B90"/>
    <mergeCell ref="E65:E66"/>
    <mergeCell ref="F65:F66"/>
    <mergeCell ref="E67:E68"/>
    <mergeCell ref="E77:E78"/>
    <mergeCell ref="F77:F78"/>
    <mergeCell ref="E79:E80"/>
    <mergeCell ref="F79:F80"/>
    <mergeCell ref="E81:E82"/>
    <mergeCell ref="F81:F82"/>
    <mergeCell ref="E83:E84"/>
    <mergeCell ref="F83:F84"/>
    <mergeCell ref="E85:E86"/>
    <mergeCell ref="F85:F86"/>
    <mergeCell ref="E89:E90"/>
    <mergeCell ref="F89:F90"/>
    <mergeCell ref="A117:A129"/>
    <mergeCell ref="B117:B130"/>
    <mergeCell ref="C117:C130"/>
    <mergeCell ref="E117:E118"/>
    <mergeCell ref="F117:F118"/>
    <mergeCell ref="E119:E120"/>
    <mergeCell ref="F119:F120"/>
    <mergeCell ref="E121:E122"/>
    <mergeCell ref="F121:F122"/>
    <mergeCell ref="E123:E124"/>
    <mergeCell ref="F123:F124"/>
    <mergeCell ref="E127:E128"/>
    <mergeCell ref="F127:F128"/>
    <mergeCell ref="E129:E130"/>
    <mergeCell ref="F129:F130"/>
    <mergeCell ref="E125:E126"/>
    <mergeCell ref="F125:F126"/>
    <mergeCell ref="A101:A116"/>
    <mergeCell ref="B101:B116"/>
    <mergeCell ref="E101:E102"/>
    <mergeCell ref="F101:F102"/>
    <mergeCell ref="E103:E104"/>
    <mergeCell ref="F103:F104"/>
    <mergeCell ref="E105:E106"/>
    <mergeCell ref="E113:E114"/>
    <mergeCell ref="F113:F114"/>
    <mergeCell ref="E115:E116"/>
    <mergeCell ref="C101:C116"/>
    <mergeCell ref="F115:F116"/>
    <mergeCell ref="F105:F106"/>
    <mergeCell ref="E107:E108"/>
    <mergeCell ref="F107:F108"/>
    <mergeCell ref="E109:E110"/>
    <mergeCell ref="F109:F110"/>
    <mergeCell ref="E111:E112"/>
    <mergeCell ref="F111:F112"/>
    <mergeCell ref="C136:C147"/>
    <mergeCell ref="E136:E137"/>
    <mergeCell ref="F136:F137"/>
    <mergeCell ref="E138:E139"/>
    <mergeCell ref="F138:F139"/>
    <mergeCell ref="E140:E141"/>
    <mergeCell ref="F140:F141"/>
    <mergeCell ref="E146:E147"/>
    <mergeCell ref="F146:F147"/>
    <mergeCell ref="A134:A135"/>
    <mergeCell ref="B134:B135"/>
    <mergeCell ref="C134:C135"/>
    <mergeCell ref="D134:D135"/>
    <mergeCell ref="E134:F134"/>
    <mergeCell ref="A148:A161"/>
    <mergeCell ref="B148:B161"/>
    <mergeCell ref="C148:C161"/>
    <mergeCell ref="E148:E149"/>
    <mergeCell ref="F148:F149"/>
    <mergeCell ref="E150:E151"/>
    <mergeCell ref="F150:F151"/>
    <mergeCell ref="E152:E153"/>
    <mergeCell ref="F152:F153"/>
    <mergeCell ref="E154:E155"/>
    <mergeCell ref="F154:F155"/>
    <mergeCell ref="E156:E157"/>
    <mergeCell ref="F156:F157"/>
    <mergeCell ref="E160:E161"/>
    <mergeCell ref="F160:F161"/>
    <mergeCell ref="E142:E143"/>
    <mergeCell ref="F142:F143"/>
    <mergeCell ref="A136:A147"/>
    <mergeCell ref="B136:B147"/>
    <mergeCell ref="E162:E163"/>
    <mergeCell ref="F162:F163"/>
    <mergeCell ref="E164:E165"/>
    <mergeCell ref="F164:F165"/>
    <mergeCell ref="E166:E167"/>
    <mergeCell ref="F166:F167"/>
    <mergeCell ref="E186:E187"/>
    <mergeCell ref="F186:F187"/>
    <mergeCell ref="E178:E179"/>
    <mergeCell ref="F178:F179"/>
    <mergeCell ref="E180:E181"/>
    <mergeCell ref="F180:F181"/>
    <mergeCell ref="E176:E177"/>
    <mergeCell ref="F176:F177"/>
    <mergeCell ref="E182:E183"/>
    <mergeCell ref="F182:F183"/>
    <mergeCell ref="E184:E185"/>
    <mergeCell ref="F184:F185"/>
    <mergeCell ref="E170:E171"/>
    <mergeCell ref="F170:F171"/>
    <mergeCell ref="E172:E173"/>
    <mergeCell ref="F174:F175"/>
    <mergeCell ref="F172:F173"/>
    <mergeCell ref="E174:E175"/>
    <mergeCell ref="A203:A204"/>
    <mergeCell ref="B203:B204"/>
    <mergeCell ref="C203:C204"/>
    <mergeCell ref="D203:D204"/>
    <mergeCell ref="E203:F203"/>
    <mergeCell ref="A205:A224"/>
    <mergeCell ref="E219:E220"/>
    <mergeCell ref="F219:F220"/>
    <mergeCell ref="E168:E169"/>
    <mergeCell ref="F168:F169"/>
    <mergeCell ref="A162:A199"/>
    <mergeCell ref="B162:B199"/>
    <mergeCell ref="C162:C199"/>
    <mergeCell ref="E286:E287"/>
    <mergeCell ref="F286:F287"/>
    <mergeCell ref="A264:A287"/>
    <mergeCell ref="B264:B287"/>
    <mergeCell ref="C264:C287"/>
    <mergeCell ref="E264:E265"/>
    <mergeCell ref="F264:F265"/>
    <mergeCell ref="E274:E275"/>
    <mergeCell ref="F274:F275"/>
    <mergeCell ref="E276:E277"/>
    <mergeCell ref="F276:F277"/>
    <mergeCell ref="E278:E279"/>
    <mergeCell ref="F278:F279"/>
    <mergeCell ref="E266:E267"/>
    <mergeCell ref="F266:F267"/>
    <mergeCell ref="E268:E269"/>
    <mergeCell ref="F268:F269"/>
    <mergeCell ref="E270:E271"/>
    <mergeCell ref="E282:E283"/>
    <mergeCell ref="F282:F283"/>
    <mergeCell ref="E284:E285"/>
    <mergeCell ref="F284:F285"/>
    <mergeCell ref="F314:F315"/>
    <mergeCell ref="F292:F293"/>
    <mergeCell ref="E294:E295"/>
    <mergeCell ref="E296:E297"/>
    <mergeCell ref="F296:F297"/>
    <mergeCell ref="E290:E291"/>
    <mergeCell ref="F290:F291"/>
    <mergeCell ref="E292:E293"/>
    <mergeCell ref="E304:E305"/>
    <mergeCell ref="E300:E301"/>
    <mergeCell ref="F300:F301"/>
    <mergeCell ref="A262:A263"/>
    <mergeCell ref="B262:B263"/>
    <mergeCell ref="C262:C263"/>
    <mergeCell ref="D262:D263"/>
    <mergeCell ref="E262:F262"/>
    <mergeCell ref="E316:E317"/>
    <mergeCell ref="F316:F317"/>
    <mergeCell ref="A304:A321"/>
    <mergeCell ref="B304:B321"/>
    <mergeCell ref="E302:E303"/>
    <mergeCell ref="F302:F303"/>
    <mergeCell ref="A288:A297"/>
    <mergeCell ref="B288:B297"/>
    <mergeCell ref="E288:E289"/>
    <mergeCell ref="F288:F289"/>
    <mergeCell ref="E306:E307"/>
    <mergeCell ref="F306:F307"/>
    <mergeCell ref="E308:E309"/>
    <mergeCell ref="F308:F309"/>
    <mergeCell ref="E310:E311"/>
    <mergeCell ref="F310:F311"/>
    <mergeCell ref="E312:E313"/>
    <mergeCell ref="F312:F313"/>
    <mergeCell ref="E314:E315"/>
    <mergeCell ref="A347:A382"/>
    <mergeCell ref="B347:B382"/>
    <mergeCell ref="C347:C382"/>
    <mergeCell ref="E347:E348"/>
    <mergeCell ref="F347:F348"/>
    <mergeCell ref="E349:E350"/>
    <mergeCell ref="F349:F350"/>
    <mergeCell ref="E351:E352"/>
    <mergeCell ref="F351:F352"/>
    <mergeCell ref="E353:E354"/>
    <mergeCell ref="E371:E372"/>
    <mergeCell ref="F371:F372"/>
    <mergeCell ref="E357:E358"/>
    <mergeCell ref="F357:F358"/>
    <mergeCell ref="E359:E360"/>
    <mergeCell ref="F359:F360"/>
    <mergeCell ref="E361:E362"/>
    <mergeCell ref="F361:F362"/>
    <mergeCell ref="F353:F354"/>
    <mergeCell ref="E355:E356"/>
    <mergeCell ref="F355:F356"/>
    <mergeCell ref="E369:E370"/>
    <mergeCell ref="F369:F370"/>
    <mergeCell ref="E365:E366"/>
    <mergeCell ref="A335:A346"/>
    <mergeCell ref="B335:B346"/>
    <mergeCell ref="C335:C346"/>
    <mergeCell ref="E335:E336"/>
    <mergeCell ref="F335:F336"/>
    <mergeCell ref="E337:E338"/>
    <mergeCell ref="F337:F338"/>
    <mergeCell ref="E339:E340"/>
    <mergeCell ref="F339:F340"/>
    <mergeCell ref="E341:E342"/>
    <mergeCell ref="E343:E344"/>
    <mergeCell ref="F343:F344"/>
    <mergeCell ref="F341:F342"/>
    <mergeCell ref="E345:E346"/>
    <mergeCell ref="A387:A422"/>
    <mergeCell ref="B387:B422"/>
    <mergeCell ref="C387:C422"/>
    <mergeCell ref="E439:E440"/>
    <mergeCell ref="F439:F440"/>
    <mergeCell ref="F427:F428"/>
    <mergeCell ref="E429:E430"/>
    <mergeCell ref="F429:F430"/>
    <mergeCell ref="E431:E432"/>
    <mergeCell ref="F431:F432"/>
    <mergeCell ref="E421:E422"/>
    <mergeCell ref="F421:F422"/>
    <mergeCell ref="A423:A448"/>
    <mergeCell ref="B423:B448"/>
    <mergeCell ref="E423:E424"/>
    <mergeCell ref="F423:F424"/>
    <mergeCell ref="E425:E426"/>
    <mergeCell ref="F425:F426"/>
    <mergeCell ref="E427:E428"/>
    <mergeCell ref="E413:E414"/>
    <mergeCell ref="F413:F414"/>
    <mergeCell ref="E415:E416"/>
    <mergeCell ref="F415:F416"/>
    <mergeCell ref="F403:F404"/>
    <mergeCell ref="E501:E502"/>
    <mergeCell ref="E503:E504"/>
    <mergeCell ref="E505:E506"/>
    <mergeCell ref="F501:F502"/>
    <mergeCell ref="F503:F504"/>
    <mergeCell ref="F505:F506"/>
    <mergeCell ref="A509:F509"/>
    <mergeCell ref="A467:A506"/>
    <mergeCell ref="B467:B506"/>
    <mergeCell ref="C467:C506"/>
    <mergeCell ref="E467:E468"/>
    <mergeCell ref="E483:E484"/>
    <mergeCell ref="F483:F484"/>
    <mergeCell ref="F471:F472"/>
    <mergeCell ref="E473:E474"/>
    <mergeCell ref="F473:F474"/>
    <mergeCell ref="E475:E476"/>
    <mergeCell ref="F475:F476"/>
    <mergeCell ref="E477:E478"/>
    <mergeCell ref="F477:F478"/>
    <mergeCell ref="E471:E472"/>
    <mergeCell ref="E479:E480"/>
    <mergeCell ref="F479:F480"/>
    <mergeCell ref="E481:E482"/>
    <mergeCell ref="E499:E500"/>
    <mergeCell ref="F499:F500"/>
    <mergeCell ref="E485:E486"/>
    <mergeCell ref="F449:F450"/>
    <mergeCell ref="E451:E452"/>
    <mergeCell ref="E453:E454"/>
    <mergeCell ref="E455:E456"/>
    <mergeCell ref="F453:F454"/>
    <mergeCell ref="F455:F456"/>
    <mergeCell ref="F481:F482"/>
    <mergeCell ref="F467:F468"/>
    <mergeCell ref="E469:E470"/>
    <mergeCell ref="F469:F470"/>
    <mergeCell ref="E495:E496"/>
    <mergeCell ref="F495:F496"/>
    <mergeCell ref="F485:F486"/>
    <mergeCell ref="E461:E462"/>
    <mergeCell ref="F461:F462"/>
    <mergeCell ref="E489:E490"/>
    <mergeCell ref="F489:F490"/>
    <mergeCell ref="D463:F463"/>
    <mergeCell ref="A464:F464"/>
    <mergeCell ref="A465:A466"/>
    <mergeCell ref="B465:B466"/>
    <mergeCell ref="E397:E398"/>
    <mergeCell ref="F397:F398"/>
    <mergeCell ref="E405:E406"/>
    <mergeCell ref="F405:F406"/>
    <mergeCell ref="E403:E404"/>
    <mergeCell ref="E395:E396"/>
    <mergeCell ref="E399:E400"/>
    <mergeCell ref="F399:F400"/>
    <mergeCell ref="E373:E374"/>
    <mergeCell ref="F373:F374"/>
    <mergeCell ref="F375:F376"/>
    <mergeCell ref="F377:F378"/>
    <mergeCell ref="F379:F380"/>
    <mergeCell ref="E375:E376"/>
    <mergeCell ref="E377:E378"/>
    <mergeCell ref="E379:E380"/>
    <mergeCell ref="F417:F418"/>
    <mergeCell ref="E447:E448"/>
    <mergeCell ref="F447:F448"/>
    <mergeCell ref="E497:E498"/>
    <mergeCell ref="F497:F498"/>
    <mergeCell ref="E391:E392"/>
    <mergeCell ref="F345:F346"/>
    <mergeCell ref="F365:F366"/>
    <mergeCell ref="E367:E368"/>
    <mergeCell ref="F367:F368"/>
    <mergeCell ref="F363:F364"/>
    <mergeCell ref="E363:E364"/>
    <mergeCell ref="E491:E492"/>
    <mergeCell ref="F491:F492"/>
    <mergeCell ref="E493:E494"/>
    <mergeCell ref="F493:F494"/>
    <mergeCell ref="E487:E488"/>
    <mergeCell ref="F487:F488"/>
    <mergeCell ref="E401:E402"/>
    <mergeCell ref="F401:F402"/>
    <mergeCell ref="E385:F385"/>
    <mergeCell ref="F395:F396"/>
    <mergeCell ref="F451:F452"/>
    <mergeCell ref="E389:E390"/>
    <mergeCell ref="A507:B507"/>
    <mergeCell ref="D1:F1"/>
    <mergeCell ref="A332:F332"/>
    <mergeCell ref="A333:A334"/>
    <mergeCell ref="B333:B334"/>
    <mergeCell ref="C333:C334"/>
    <mergeCell ref="D333:D334"/>
    <mergeCell ref="E333:F333"/>
    <mergeCell ref="F435:F436"/>
    <mergeCell ref="E437:E438"/>
    <mergeCell ref="F437:F438"/>
    <mergeCell ref="F304:F305"/>
    <mergeCell ref="F445:F446"/>
    <mergeCell ref="E435:E436"/>
    <mergeCell ref="A384:F384"/>
    <mergeCell ref="A385:A386"/>
    <mergeCell ref="B385:B386"/>
    <mergeCell ref="C385:C386"/>
    <mergeCell ref="D385:D386"/>
    <mergeCell ref="F324:F325"/>
    <mergeCell ref="E328:E329"/>
    <mergeCell ref="F328:F329"/>
    <mergeCell ref="E322:E323"/>
    <mergeCell ref="F322:F323"/>
    <mergeCell ref="E247:E248"/>
    <mergeCell ref="F247:F248"/>
    <mergeCell ref="E249:E250"/>
    <mergeCell ref="F249:F250"/>
    <mergeCell ref="C423:C462"/>
    <mergeCell ref="D132:F132"/>
    <mergeCell ref="D201:F201"/>
    <mergeCell ref="D331:F331"/>
    <mergeCell ref="D383:F383"/>
    <mergeCell ref="E433:E434"/>
    <mergeCell ref="F433:F434"/>
    <mergeCell ref="E449:E450"/>
    <mergeCell ref="E407:E408"/>
    <mergeCell ref="F407:F408"/>
    <mergeCell ref="E409:E410"/>
    <mergeCell ref="F409:F410"/>
    <mergeCell ref="E411:E412"/>
    <mergeCell ref="F411:F412"/>
    <mergeCell ref="E441:E442"/>
    <mergeCell ref="F441:F442"/>
    <mergeCell ref="E443:E444"/>
    <mergeCell ref="F443:F444"/>
    <mergeCell ref="E445:E446"/>
    <mergeCell ref="E417:E418"/>
    <mergeCell ref="F194:F195"/>
    <mergeCell ref="F241:F242"/>
    <mergeCell ref="E243:E244"/>
    <mergeCell ref="F243:F244"/>
    <mergeCell ref="E245:E246"/>
    <mergeCell ref="F245:F246"/>
    <mergeCell ref="F188:F189"/>
    <mergeCell ref="E190:E191"/>
    <mergeCell ref="F190:F191"/>
    <mergeCell ref="E192:E193"/>
    <mergeCell ref="F192:F193"/>
    <mergeCell ref="F196:F197"/>
    <mergeCell ref="E196:E197"/>
    <mergeCell ref="E198:E199"/>
    <mergeCell ref="F198:F199"/>
    <mergeCell ref="E237:E238"/>
    <mergeCell ref="E217:E218"/>
    <mergeCell ref="F217:F218"/>
    <mergeCell ref="E223:E224"/>
    <mergeCell ref="F221:F222"/>
    <mergeCell ref="F209:F210"/>
    <mergeCell ref="E211:E212"/>
    <mergeCell ref="F211:F212"/>
    <mergeCell ref="A202:F202"/>
    <mergeCell ref="E320:E321"/>
    <mergeCell ref="F320:F321"/>
    <mergeCell ref="E324:E325"/>
    <mergeCell ref="E221:E222"/>
    <mergeCell ref="F223:F224"/>
    <mergeCell ref="F225:F226"/>
    <mergeCell ref="E17:E18"/>
    <mergeCell ref="F17:F18"/>
    <mergeCell ref="E57:E58"/>
    <mergeCell ref="F57:F58"/>
    <mergeCell ref="E97:E98"/>
    <mergeCell ref="F97:F98"/>
    <mergeCell ref="F31:F32"/>
    <mergeCell ref="F33:F34"/>
    <mergeCell ref="E31:E32"/>
    <mergeCell ref="E33:E34"/>
    <mergeCell ref="E95:E96"/>
    <mergeCell ref="F95:F96"/>
    <mergeCell ref="E144:E145"/>
    <mergeCell ref="F144:F145"/>
    <mergeCell ref="E158:E159"/>
    <mergeCell ref="F158:F159"/>
    <mergeCell ref="E188:E189"/>
    <mergeCell ref="E194:E195"/>
    <mergeCell ref="C465:C466"/>
    <mergeCell ref="D465:D466"/>
    <mergeCell ref="E465:F465"/>
    <mergeCell ref="E255:E256"/>
    <mergeCell ref="F255:F256"/>
    <mergeCell ref="E419:E420"/>
    <mergeCell ref="F419:F420"/>
    <mergeCell ref="E457:E458"/>
    <mergeCell ref="F457:F458"/>
    <mergeCell ref="E459:E460"/>
    <mergeCell ref="F459:F460"/>
    <mergeCell ref="E298:E299"/>
    <mergeCell ref="F298:F299"/>
    <mergeCell ref="D260:F260"/>
    <mergeCell ref="E381:E382"/>
    <mergeCell ref="F381:F382"/>
    <mergeCell ref="E387:E388"/>
    <mergeCell ref="F389:F390"/>
    <mergeCell ref="F391:F392"/>
    <mergeCell ref="E393:E394"/>
    <mergeCell ref="F393:F394"/>
    <mergeCell ref="F387:F388"/>
    <mergeCell ref="E318:E319"/>
    <mergeCell ref="F318:F319"/>
  </mergeCells>
  <pageMargins left="0.7" right="0.7" top="0.75" bottom="0.75" header="0.3" footer="0.3"/>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view="pageBreakPreview" zoomScale="90" zoomScaleNormal="80" zoomScaleSheetLayoutView="90" workbookViewId="0">
      <selection activeCell="L14" sqref="L14"/>
    </sheetView>
  </sheetViews>
  <sheetFormatPr defaultColWidth="9.140625" defaultRowHeight="12.75"/>
  <cols>
    <col min="1" max="1" width="10.85546875" style="19" customWidth="1"/>
    <col min="2" max="2" width="52.7109375" style="20" customWidth="1"/>
    <col min="3" max="3" width="13" style="18" customWidth="1"/>
    <col min="4" max="4" width="14.7109375" style="18" customWidth="1"/>
    <col min="5" max="5" width="17.140625" style="19" customWidth="1"/>
    <col min="6" max="16384" width="9.140625" style="18"/>
  </cols>
  <sheetData>
    <row r="1" spans="1:5" s="113" customFormat="1" ht="51" customHeight="1">
      <c r="A1" s="240" t="s">
        <v>592</v>
      </c>
      <c r="B1" s="164"/>
      <c r="C1" s="338" t="s">
        <v>593</v>
      </c>
      <c r="D1" s="338"/>
      <c r="E1" s="338"/>
    </row>
    <row r="2" spans="1:5" ht="15" customHeight="1"/>
    <row r="3" spans="1:5" ht="33.75" customHeight="1">
      <c r="A3" s="335" t="s">
        <v>634</v>
      </c>
      <c r="B3" s="335"/>
      <c r="C3" s="335"/>
      <c r="D3" s="335"/>
      <c r="E3" s="335"/>
    </row>
    <row r="4" spans="1:5" ht="9.75" customHeight="1" thickBot="1">
      <c r="A4" s="30"/>
      <c r="B4" s="30"/>
      <c r="C4" s="30"/>
      <c r="D4" s="30"/>
      <c r="E4" s="115"/>
    </row>
    <row r="5" spans="1:5" ht="73.5" thickBot="1">
      <c r="A5" s="125" t="s">
        <v>200</v>
      </c>
      <c r="B5" s="126" t="s">
        <v>201</v>
      </c>
      <c r="C5" s="126" t="s">
        <v>152</v>
      </c>
      <c r="D5" s="126" t="s">
        <v>202</v>
      </c>
      <c r="E5" s="127" t="s">
        <v>203</v>
      </c>
    </row>
    <row r="6" spans="1:5" ht="32.1" customHeight="1">
      <c r="A6" s="21">
        <v>1</v>
      </c>
      <c r="B6" s="22" t="s">
        <v>399</v>
      </c>
      <c r="C6" s="23">
        <v>169412</v>
      </c>
      <c r="D6" s="23">
        <v>42329</v>
      </c>
      <c r="E6" s="116">
        <f>D6/C6*100</f>
        <v>24.98583335300923</v>
      </c>
    </row>
    <row r="7" spans="1:5" ht="30.95" customHeight="1">
      <c r="A7" s="24">
        <v>2</v>
      </c>
      <c r="B7" s="25" t="s">
        <v>400</v>
      </c>
      <c r="C7" s="26">
        <v>758601</v>
      </c>
      <c r="D7" s="26">
        <v>99973</v>
      </c>
      <c r="E7" s="117">
        <f t="shared" ref="E7:E25" si="0">D7/C7*100</f>
        <v>13.17860113551129</v>
      </c>
    </row>
    <row r="8" spans="1:5" ht="30.95" customHeight="1">
      <c r="A8" s="24">
        <v>3</v>
      </c>
      <c r="B8" s="25" t="s">
        <v>401</v>
      </c>
      <c r="C8" s="26">
        <v>205193</v>
      </c>
      <c r="D8" s="26">
        <v>46071</v>
      </c>
      <c r="E8" s="117">
        <f t="shared" si="0"/>
        <v>22.45252031014703</v>
      </c>
    </row>
    <row r="9" spans="1:5" ht="30.95" customHeight="1">
      <c r="A9" s="24">
        <v>4</v>
      </c>
      <c r="B9" s="25" t="s">
        <v>402</v>
      </c>
      <c r="C9" s="26">
        <v>615122</v>
      </c>
      <c r="D9" s="26">
        <v>65456</v>
      </c>
      <c r="E9" s="117">
        <f t="shared" si="0"/>
        <v>10.641141106967398</v>
      </c>
    </row>
    <row r="10" spans="1:5" ht="30.95" customHeight="1">
      <c r="A10" s="24">
        <v>5</v>
      </c>
      <c r="B10" s="25" t="s">
        <v>403</v>
      </c>
      <c r="C10" s="26">
        <v>1169314</v>
      </c>
      <c r="D10" s="26">
        <v>99975</v>
      </c>
      <c r="E10" s="117">
        <f t="shared" si="0"/>
        <v>8.5498848042527502</v>
      </c>
    </row>
    <row r="11" spans="1:5" ht="30.95" customHeight="1">
      <c r="A11" s="24">
        <v>6</v>
      </c>
      <c r="B11" s="25" t="s">
        <v>404</v>
      </c>
      <c r="C11" s="26">
        <v>287478</v>
      </c>
      <c r="D11" s="26">
        <v>23160</v>
      </c>
      <c r="E11" s="117">
        <f t="shared" si="0"/>
        <v>8.0562686536013182</v>
      </c>
    </row>
    <row r="12" spans="1:5" ht="30.95" customHeight="1">
      <c r="A12" s="24">
        <v>7</v>
      </c>
      <c r="B12" s="25" t="s">
        <v>405</v>
      </c>
      <c r="C12" s="26">
        <v>89752</v>
      </c>
      <c r="D12" s="26">
        <v>20502</v>
      </c>
      <c r="E12" s="117">
        <f t="shared" si="0"/>
        <v>22.842945004011053</v>
      </c>
    </row>
    <row r="13" spans="1:5" ht="30.95" customHeight="1">
      <c r="A13" s="24">
        <v>8</v>
      </c>
      <c r="B13" s="25" t="s">
        <v>406</v>
      </c>
      <c r="C13" s="26">
        <v>96711</v>
      </c>
      <c r="D13" s="26">
        <v>12666</v>
      </c>
      <c r="E13" s="117">
        <f t="shared" si="0"/>
        <v>13.096752179172999</v>
      </c>
    </row>
    <row r="14" spans="1:5" ht="30.95" customHeight="1">
      <c r="A14" s="24">
        <v>9</v>
      </c>
      <c r="B14" s="25" t="s">
        <v>407</v>
      </c>
      <c r="C14" s="26">
        <v>339445</v>
      </c>
      <c r="D14" s="26">
        <v>108672</v>
      </c>
      <c r="E14" s="117">
        <f t="shared" si="0"/>
        <v>32.014612087377927</v>
      </c>
    </row>
    <row r="15" spans="1:5" ht="30.95" customHeight="1">
      <c r="A15" s="24">
        <v>10</v>
      </c>
      <c r="B15" s="25" t="s">
        <v>408</v>
      </c>
      <c r="C15" s="26">
        <v>4469945</v>
      </c>
      <c r="D15" s="26">
        <v>321771</v>
      </c>
      <c r="E15" s="117">
        <f t="shared" si="0"/>
        <v>7.1985449485396353</v>
      </c>
    </row>
    <row r="16" spans="1:5" ht="30.95" customHeight="1">
      <c r="A16" s="24">
        <v>11</v>
      </c>
      <c r="B16" s="25" t="s">
        <v>409</v>
      </c>
      <c r="C16" s="26">
        <v>199131</v>
      </c>
      <c r="D16" s="26">
        <v>40829</v>
      </c>
      <c r="E16" s="117">
        <f t="shared" si="0"/>
        <v>20.503588090252144</v>
      </c>
    </row>
    <row r="17" spans="1:5" ht="32.1" customHeight="1">
      <c r="A17" s="24">
        <v>12</v>
      </c>
      <c r="B17" s="25" t="s">
        <v>410</v>
      </c>
      <c r="C17" s="26">
        <v>1987733</v>
      </c>
      <c r="D17" s="26">
        <v>382939</v>
      </c>
      <c r="E17" s="117">
        <f t="shared" si="0"/>
        <v>19.265112567935432</v>
      </c>
    </row>
    <row r="18" spans="1:5" ht="32.1" customHeight="1">
      <c r="A18" s="24">
        <v>13</v>
      </c>
      <c r="B18" s="25" t="s">
        <v>411</v>
      </c>
      <c r="C18" s="26">
        <v>1741475</v>
      </c>
      <c r="D18" s="26">
        <v>56051</v>
      </c>
      <c r="E18" s="117">
        <f t="shared" si="0"/>
        <v>3.2185934337271562</v>
      </c>
    </row>
    <row r="19" spans="1:5" ht="32.1" customHeight="1">
      <c r="A19" s="24">
        <v>14</v>
      </c>
      <c r="B19" s="25" t="s">
        <v>412</v>
      </c>
      <c r="C19" s="26">
        <v>267476</v>
      </c>
      <c r="D19" s="26">
        <v>91339</v>
      </c>
      <c r="E19" s="117">
        <f t="shared" si="0"/>
        <v>34.148484349997752</v>
      </c>
    </row>
    <row r="20" spans="1:5" ht="32.1" customHeight="1">
      <c r="A20" s="24">
        <v>15</v>
      </c>
      <c r="B20" s="25" t="s">
        <v>413</v>
      </c>
      <c r="C20" s="26">
        <v>1048014</v>
      </c>
      <c r="D20" s="26">
        <v>102749</v>
      </c>
      <c r="E20" s="117">
        <f t="shared" si="0"/>
        <v>9.8041629214876895</v>
      </c>
    </row>
    <row r="21" spans="1:5" ht="49.5" customHeight="1">
      <c r="A21" s="24">
        <v>16</v>
      </c>
      <c r="B21" s="25" t="s">
        <v>418</v>
      </c>
      <c r="C21" s="26">
        <v>249299</v>
      </c>
      <c r="D21" s="26">
        <v>20655</v>
      </c>
      <c r="E21" s="117">
        <f t="shared" si="0"/>
        <v>8.2852317899389885</v>
      </c>
    </row>
    <row r="22" spans="1:5" ht="32.1" customHeight="1">
      <c r="A22" s="24">
        <v>17</v>
      </c>
      <c r="B22" s="25" t="s">
        <v>414</v>
      </c>
      <c r="C22" s="26">
        <v>761312</v>
      </c>
      <c r="D22" s="26">
        <v>271981</v>
      </c>
      <c r="E22" s="117">
        <f t="shared" si="0"/>
        <v>35.725300533815307</v>
      </c>
    </row>
    <row r="23" spans="1:5" ht="32.1" customHeight="1">
      <c r="A23" s="24">
        <v>18</v>
      </c>
      <c r="B23" s="25" t="s">
        <v>415</v>
      </c>
      <c r="C23" s="26">
        <v>1169680</v>
      </c>
      <c r="D23" s="26">
        <v>53776</v>
      </c>
      <c r="E23" s="117">
        <f t="shared" si="0"/>
        <v>4.5974967512482046</v>
      </c>
    </row>
    <row r="24" spans="1:5" ht="32.1" customHeight="1">
      <c r="A24" s="24">
        <v>19</v>
      </c>
      <c r="B24" s="25" t="s">
        <v>416</v>
      </c>
      <c r="C24" s="26">
        <v>247664</v>
      </c>
      <c r="D24" s="26">
        <v>80162</v>
      </c>
      <c r="E24" s="117">
        <f t="shared" si="0"/>
        <v>32.367239485754894</v>
      </c>
    </row>
    <row r="25" spans="1:5" ht="32.1" customHeight="1" thickBot="1">
      <c r="A25" s="27">
        <v>20</v>
      </c>
      <c r="B25" s="28" t="s">
        <v>417</v>
      </c>
      <c r="C25" s="29">
        <v>991976</v>
      </c>
      <c r="D25" s="29">
        <v>583491</v>
      </c>
      <c r="E25" s="118">
        <f t="shared" si="0"/>
        <v>58.821080348718112</v>
      </c>
    </row>
    <row r="26" spans="1:5" ht="30" customHeight="1" thickBot="1">
      <c r="A26" s="336" t="s">
        <v>204</v>
      </c>
      <c r="B26" s="337"/>
      <c r="C26" s="123">
        <f>SUM(C6:C25)</f>
        <v>16864733</v>
      </c>
      <c r="D26" s="123">
        <f>SUM(D6:D25)</f>
        <v>2524547</v>
      </c>
      <c r="E26" s="124">
        <f>D26/C26*100</f>
        <v>14.969386114799446</v>
      </c>
    </row>
  </sheetData>
  <mergeCells count="3">
    <mergeCell ref="A3:E3"/>
    <mergeCell ref="A26:B26"/>
    <mergeCell ref="C1:E1"/>
  </mergeCells>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view="pageBreakPreview" zoomScaleNormal="110" zoomScaleSheetLayoutView="100" workbookViewId="0">
      <selection activeCell="P102" sqref="P102"/>
    </sheetView>
  </sheetViews>
  <sheetFormatPr defaultColWidth="9.140625" defaultRowHeight="12.75"/>
  <cols>
    <col min="1" max="1" width="16.85546875" style="2" customWidth="1"/>
    <col min="2" max="3" width="11.7109375" style="2" customWidth="1"/>
    <col min="4" max="4" width="11.7109375" style="32" customWidth="1"/>
    <col min="5" max="5" width="12.28515625" style="2" customWidth="1"/>
    <col min="6" max="6" width="14.28515625" style="2" customWidth="1"/>
    <col min="7" max="7" width="12.42578125" style="2" customWidth="1"/>
    <col min="8" max="11" width="11.7109375" style="2" customWidth="1"/>
    <col min="12" max="12" width="13.28515625" style="2" customWidth="1"/>
    <col min="13" max="13" width="11.7109375" style="2" customWidth="1"/>
    <col min="14" max="16384" width="9.140625" style="31"/>
  </cols>
  <sheetData>
    <row r="1" spans="1:13" s="148" customFormat="1" ht="38.1" customHeight="1">
      <c r="A1" s="346" t="s">
        <v>592</v>
      </c>
      <c r="B1" s="346"/>
      <c r="C1" s="346"/>
      <c r="D1" s="162"/>
      <c r="E1" s="162"/>
      <c r="F1" s="163"/>
      <c r="G1" s="164"/>
      <c r="H1" s="164"/>
      <c r="I1" s="164"/>
      <c r="J1" s="339" t="s">
        <v>593</v>
      </c>
      <c r="K1" s="339"/>
      <c r="L1" s="339"/>
      <c r="M1" s="339"/>
    </row>
    <row r="2" spans="1:13" s="148" customFormat="1" ht="4.5" customHeight="1">
      <c r="A2" s="166"/>
      <c r="B2" s="166"/>
      <c r="C2" s="166"/>
      <c r="D2" s="167"/>
      <c r="E2" s="167"/>
      <c r="F2" s="168"/>
      <c r="G2" s="169"/>
      <c r="H2" s="169"/>
      <c r="I2" s="169"/>
      <c r="J2" s="170"/>
      <c r="K2" s="170"/>
      <c r="L2" s="170"/>
      <c r="M2" s="170"/>
    </row>
    <row r="3" spans="1:13" ht="35.25" customHeight="1">
      <c r="A3" s="340" t="s">
        <v>635</v>
      </c>
      <c r="B3" s="340"/>
      <c r="C3" s="340"/>
      <c r="D3" s="340"/>
      <c r="E3" s="340"/>
      <c r="F3" s="340"/>
      <c r="G3" s="340"/>
      <c r="H3" s="340"/>
      <c r="I3" s="340"/>
      <c r="J3" s="340"/>
      <c r="K3" s="340"/>
      <c r="L3" s="340"/>
      <c r="M3" s="340"/>
    </row>
    <row r="4" spans="1:13" ht="15" customHeight="1" thickBot="1"/>
    <row r="5" spans="1:13" ht="39.75" customHeight="1" thickBot="1">
      <c r="A5" s="341" t="s">
        <v>205</v>
      </c>
      <c r="B5" s="343" t="s">
        <v>206</v>
      </c>
      <c r="C5" s="343"/>
      <c r="D5" s="343"/>
      <c r="E5" s="344"/>
      <c r="F5" s="345" t="s">
        <v>207</v>
      </c>
      <c r="G5" s="343"/>
      <c r="H5" s="343"/>
      <c r="I5" s="344"/>
      <c r="J5" s="343" t="s">
        <v>208</v>
      </c>
      <c r="K5" s="343"/>
      <c r="L5" s="343"/>
      <c r="M5" s="344"/>
    </row>
    <row r="6" spans="1:13" ht="43.5" customHeight="1" thickBot="1">
      <c r="A6" s="342"/>
      <c r="B6" s="132" t="s">
        <v>209</v>
      </c>
      <c r="C6" s="128" t="s">
        <v>210</v>
      </c>
      <c r="D6" s="129" t="s">
        <v>211</v>
      </c>
      <c r="E6" s="130" t="s">
        <v>212</v>
      </c>
      <c r="F6" s="131" t="s">
        <v>209</v>
      </c>
      <c r="G6" s="128" t="s">
        <v>210</v>
      </c>
      <c r="H6" s="128" t="s">
        <v>211</v>
      </c>
      <c r="I6" s="130" t="s">
        <v>212</v>
      </c>
      <c r="J6" s="131" t="s">
        <v>209</v>
      </c>
      <c r="K6" s="128" t="s">
        <v>210</v>
      </c>
      <c r="L6" s="128" t="s">
        <v>211</v>
      </c>
      <c r="M6" s="130" t="s">
        <v>212</v>
      </c>
    </row>
    <row r="7" spans="1:13">
      <c r="A7" s="33" t="s">
        <v>213</v>
      </c>
      <c r="B7" s="34">
        <v>249459</v>
      </c>
      <c r="C7" s="35">
        <v>100901</v>
      </c>
      <c r="D7" s="35">
        <v>0</v>
      </c>
      <c r="E7" s="36">
        <f>B7+C7+D7</f>
        <v>350360</v>
      </c>
      <c r="F7" s="34">
        <v>31963</v>
      </c>
      <c r="G7" s="35">
        <v>8883</v>
      </c>
      <c r="H7" s="35">
        <v>0</v>
      </c>
      <c r="I7" s="99">
        <f>F7+G7+H7</f>
        <v>40846</v>
      </c>
      <c r="J7" s="37">
        <f>F7/B7*100</f>
        <v>12.812927174405415</v>
      </c>
      <c r="K7" s="38">
        <f>G7/C7*100</f>
        <v>8.8036788535296981</v>
      </c>
      <c r="L7" s="94">
        <v>0</v>
      </c>
      <c r="M7" s="39">
        <f>I7/E7*100</f>
        <v>11.658294325836282</v>
      </c>
    </row>
    <row r="8" spans="1:13">
      <c r="A8" s="40" t="s">
        <v>214</v>
      </c>
      <c r="B8" s="41">
        <v>67845</v>
      </c>
      <c r="C8" s="42">
        <v>17783</v>
      </c>
      <c r="D8" s="42">
        <v>0</v>
      </c>
      <c r="E8" s="43">
        <f>B8+C8+D8</f>
        <v>85628</v>
      </c>
      <c r="F8" s="41">
        <v>7939</v>
      </c>
      <c r="G8" s="42">
        <v>1613</v>
      </c>
      <c r="H8" s="42">
        <v>0</v>
      </c>
      <c r="I8" s="100">
        <f t="shared" ref="I8:I40" si="0">F8+G8+H8</f>
        <v>9552</v>
      </c>
      <c r="J8" s="44">
        <f t="shared" ref="J8:K40" si="1">F8/B8*100</f>
        <v>11.701672930945538</v>
      </c>
      <c r="K8" s="45">
        <f t="shared" si="1"/>
        <v>9.0704605522127881</v>
      </c>
      <c r="L8" s="95">
        <v>0</v>
      </c>
      <c r="M8" s="46">
        <f t="shared" ref="M8:M40" si="2">I8/E8*100</f>
        <v>11.155229597795113</v>
      </c>
    </row>
    <row r="9" spans="1:13">
      <c r="A9" s="40" t="s">
        <v>215</v>
      </c>
      <c r="B9" s="41">
        <v>74409</v>
      </c>
      <c r="C9" s="42">
        <v>28994</v>
      </c>
      <c r="D9" s="42">
        <v>0</v>
      </c>
      <c r="E9" s="43">
        <f>B9+C9+D9</f>
        <v>103403</v>
      </c>
      <c r="F9" s="41">
        <v>10659</v>
      </c>
      <c r="G9" s="42">
        <v>2547</v>
      </c>
      <c r="H9" s="42">
        <v>0</v>
      </c>
      <c r="I9" s="100">
        <f t="shared" si="0"/>
        <v>13206</v>
      </c>
      <c r="J9" s="44">
        <f t="shared" si="1"/>
        <v>14.324880054832075</v>
      </c>
      <c r="K9" s="45">
        <f t="shared" si="1"/>
        <v>8.7845761191970748</v>
      </c>
      <c r="L9" s="95">
        <v>0</v>
      </c>
      <c r="M9" s="46">
        <f t="shared" si="2"/>
        <v>12.771389611519975</v>
      </c>
    </row>
    <row r="10" spans="1:13">
      <c r="A10" s="40" t="s">
        <v>216</v>
      </c>
      <c r="B10" s="41">
        <v>18446</v>
      </c>
      <c r="C10" s="42">
        <v>5840</v>
      </c>
      <c r="D10" s="42">
        <v>0</v>
      </c>
      <c r="E10" s="43">
        <f t="shared" ref="E10:E40" si="3">B10+C10+D10</f>
        <v>24286</v>
      </c>
      <c r="F10" s="41">
        <v>5124</v>
      </c>
      <c r="G10" s="42">
        <v>735</v>
      </c>
      <c r="H10" s="42">
        <v>0</v>
      </c>
      <c r="I10" s="100">
        <f t="shared" si="0"/>
        <v>5859</v>
      </c>
      <c r="J10" s="44">
        <f t="shared" si="1"/>
        <v>27.778380136614985</v>
      </c>
      <c r="K10" s="45">
        <f t="shared" si="1"/>
        <v>12.585616438356166</v>
      </c>
      <c r="L10" s="95">
        <v>0</v>
      </c>
      <c r="M10" s="46">
        <f t="shared" si="2"/>
        <v>24.125010293996539</v>
      </c>
    </row>
    <row r="11" spans="1:13">
      <c r="A11" s="40" t="s">
        <v>217</v>
      </c>
      <c r="B11" s="41">
        <v>31727</v>
      </c>
      <c r="C11" s="42">
        <v>13954</v>
      </c>
      <c r="D11" s="42">
        <v>0</v>
      </c>
      <c r="E11" s="43">
        <f t="shared" si="3"/>
        <v>45681</v>
      </c>
      <c r="F11" s="41">
        <v>6160</v>
      </c>
      <c r="G11" s="42">
        <v>1639</v>
      </c>
      <c r="H11" s="42">
        <v>0</v>
      </c>
      <c r="I11" s="100">
        <f t="shared" si="0"/>
        <v>7799</v>
      </c>
      <c r="J11" s="44">
        <f t="shared" si="1"/>
        <v>19.415639675985755</v>
      </c>
      <c r="K11" s="45">
        <f t="shared" si="1"/>
        <v>11.745735989680378</v>
      </c>
      <c r="L11" s="95">
        <v>0</v>
      </c>
      <c r="M11" s="46">
        <f t="shared" si="2"/>
        <v>17.072743591427507</v>
      </c>
    </row>
    <row r="12" spans="1:13">
      <c r="A12" s="40" t="s">
        <v>218</v>
      </c>
      <c r="B12" s="41">
        <v>882890</v>
      </c>
      <c r="C12" s="42">
        <v>452712</v>
      </c>
      <c r="D12" s="42">
        <v>19</v>
      </c>
      <c r="E12" s="43">
        <f t="shared" si="3"/>
        <v>1335621</v>
      </c>
      <c r="F12" s="41">
        <v>143957</v>
      </c>
      <c r="G12" s="42">
        <v>60350</v>
      </c>
      <c r="H12" s="42">
        <v>17</v>
      </c>
      <c r="I12" s="100">
        <f t="shared" si="0"/>
        <v>204324</v>
      </c>
      <c r="J12" s="44">
        <f t="shared" si="1"/>
        <v>16.30520223357383</v>
      </c>
      <c r="K12" s="45">
        <f t="shared" si="1"/>
        <v>13.330770997897117</v>
      </c>
      <c r="L12" s="95">
        <v>0</v>
      </c>
      <c r="M12" s="46">
        <f t="shared" si="2"/>
        <v>15.298052366651918</v>
      </c>
    </row>
    <row r="13" spans="1:13">
      <c r="A13" s="40" t="s">
        <v>219</v>
      </c>
      <c r="B13" s="41">
        <v>432387</v>
      </c>
      <c r="C13" s="42">
        <v>232907</v>
      </c>
      <c r="D13" s="42">
        <v>0</v>
      </c>
      <c r="E13" s="43">
        <f t="shared" si="3"/>
        <v>665294</v>
      </c>
      <c r="F13" s="41">
        <v>36657</v>
      </c>
      <c r="G13" s="42">
        <v>16767</v>
      </c>
      <c r="H13" s="42">
        <v>0</v>
      </c>
      <c r="I13" s="100">
        <f t="shared" si="0"/>
        <v>53424</v>
      </c>
      <c r="J13" s="44">
        <f t="shared" si="1"/>
        <v>8.4778219511687443</v>
      </c>
      <c r="K13" s="45">
        <f t="shared" si="1"/>
        <v>7.1990107639529937</v>
      </c>
      <c r="L13" s="95">
        <v>0</v>
      </c>
      <c r="M13" s="46">
        <f t="shared" si="2"/>
        <v>8.0301340460007165</v>
      </c>
    </row>
    <row r="14" spans="1:13">
      <c r="A14" s="40" t="s">
        <v>220</v>
      </c>
      <c r="B14" s="41">
        <v>15641</v>
      </c>
      <c r="C14" s="42">
        <v>6030</v>
      </c>
      <c r="D14" s="42">
        <v>0</v>
      </c>
      <c r="E14" s="43">
        <f t="shared" si="3"/>
        <v>21671</v>
      </c>
      <c r="F14" s="41">
        <v>3947</v>
      </c>
      <c r="G14" s="42">
        <v>1134</v>
      </c>
      <c r="H14" s="42">
        <v>0</v>
      </c>
      <c r="I14" s="100">
        <f t="shared" si="0"/>
        <v>5081</v>
      </c>
      <c r="J14" s="44">
        <f t="shared" si="1"/>
        <v>25.234959401572787</v>
      </c>
      <c r="K14" s="45">
        <f t="shared" si="1"/>
        <v>18.805970149253731</v>
      </c>
      <c r="L14" s="95">
        <v>0</v>
      </c>
      <c r="M14" s="46">
        <f t="shared" si="2"/>
        <v>23.446080014766277</v>
      </c>
    </row>
    <row r="15" spans="1:13">
      <c r="A15" s="40" t="s">
        <v>221</v>
      </c>
      <c r="B15" s="41">
        <v>122798</v>
      </c>
      <c r="C15" s="42">
        <v>64223</v>
      </c>
      <c r="D15" s="42">
        <v>0</v>
      </c>
      <c r="E15" s="43">
        <f t="shared" si="3"/>
        <v>187021</v>
      </c>
      <c r="F15" s="41">
        <v>15105</v>
      </c>
      <c r="G15" s="42">
        <v>6557</v>
      </c>
      <c r="H15" s="42">
        <v>0</v>
      </c>
      <c r="I15" s="100">
        <f t="shared" si="0"/>
        <v>21662</v>
      </c>
      <c r="J15" s="44">
        <f t="shared" si="1"/>
        <v>12.300688936301894</v>
      </c>
      <c r="K15" s="45">
        <f t="shared" si="1"/>
        <v>10.209737944350154</v>
      </c>
      <c r="L15" s="95">
        <v>0</v>
      </c>
      <c r="M15" s="46">
        <f t="shared" si="2"/>
        <v>11.582656493121094</v>
      </c>
    </row>
    <row r="16" spans="1:13">
      <c r="A16" s="40" t="s">
        <v>222</v>
      </c>
      <c r="B16" s="41">
        <v>148789</v>
      </c>
      <c r="C16" s="42">
        <v>75327</v>
      </c>
      <c r="D16" s="42">
        <v>0</v>
      </c>
      <c r="E16" s="43">
        <f t="shared" si="3"/>
        <v>224116</v>
      </c>
      <c r="F16" s="41">
        <v>27847</v>
      </c>
      <c r="G16" s="42">
        <v>9278</v>
      </c>
      <c r="H16" s="42">
        <v>0</v>
      </c>
      <c r="I16" s="100">
        <f t="shared" si="0"/>
        <v>37125</v>
      </c>
      <c r="J16" s="44">
        <f t="shared" si="1"/>
        <v>18.715765278347192</v>
      </c>
      <c r="K16" s="45">
        <f t="shared" si="1"/>
        <v>12.316964700572171</v>
      </c>
      <c r="L16" s="95">
        <v>0</v>
      </c>
      <c r="M16" s="46">
        <f t="shared" si="2"/>
        <v>16.565082368059397</v>
      </c>
    </row>
    <row r="17" spans="1:13">
      <c r="A17" s="40" t="s">
        <v>223</v>
      </c>
      <c r="B17" s="41">
        <v>38499</v>
      </c>
      <c r="C17" s="42">
        <v>15128</v>
      </c>
      <c r="D17" s="42">
        <v>0</v>
      </c>
      <c r="E17" s="43">
        <f t="shared" si="3"/>
        <v>53627</v>
      </c>
      <c r="F17" s="41">
        <v>10226</v>
      </c>
      <c r="G17" s="42">
        <v>2233</v>
      </c>
      <c r="H17" s="42">
        <v>0</v>
      </c>
      <c r="I17" s="100">
        <f t="shared" si="0"/>
        <v>12459</v>
      </c>
      <c r="J17" s="44">
        <f t="shared" si="1"/>
        <v>26.561728876074703</v>
      </c>
      <c r="K17" s="45">
        <f t="shared" si="1"/>
        <v>14.760708619777896</v>
      </c>
      <c r="L17" s="95">
        <v>0</v>
      </c>
      <c r="M17" s="46">
        <f t="shared" si="2"/>
        <v>23.232699945922764</v>
      </c>
    </row>
    <row r="18" spans="1:13">
      <c r="A18" s="40" t="s">
        <v>224</v>
      </c>
      <c r="B18" s="41">
        <v>15716</v>
      </c>
      <c r="C18" s="42">
        <v>6276</v>
      </c>
      <c r="D18" s="42">
        <v>0</v>
      </c>
      <c r="E18" s="43">
        <f t="shared" si="3"/>
        <v>21992</v>
      </c>
      <c r="F18" s="41">
        <v>3691</v>
      </c>
      <c r="G18" s="42">
        <v>674</v>
      </c>
      <c r="H18" s="42">
        <v>0</v>
      </c>
      <c r="I18" s="100">
        <f t="shared" si="0"/>
        <v>4365</v>
      </c>
      <c r="J18" s="44">
        <f t="shared" si="1"/>
        <v>23.485619750572663</v>
      </c>
      <c r="K18" s="45">
        <f t="shared" si="1"/>
        <v>10.739324410452518</v>
      </c>
      <c r="L18" s="95">
        <v>0</v>
      </c>
      <c r="M18" s="46">
        <f t="shared" si="2"/>
        <v>19.848126591487812</v>
      </c>
    </row>
    <row r="19" spans="1:13">
      <c r="A19" s="40" t="s">
        <v>225</v>
      </c>
      <c r="B19" s="41">
        <v>20431</v>
      </c>
      <c r="C19" s="42">
        <v>7138</v>
      </c>
      <c r="D19" s="42">
        <v>0</v>
      </c>
      <c r="E19" s="43">
        <f t="shared" si="3"/>
        <v>27569</v>
      </c>
      <c r="F19" s="41">
        <v>4623</v>
      </c>
      <c r="G19" s="42">
        <v>806</v>
      </c>
      <c r="H19" s="42">
        <v>0</v>
      </c>
      <c r="I19" s="100">
        <f t="shared" si="0"/>
        <v>5429</v>
      </c>
      <c r="J19" s="44">
        <f t="shared" si="1"/>
        <v>22.627379961822722</v>
      </c>
      <c r="K19" s="45">
        <f t="shared" si="1"/>
        <v>11.291678341272066</v>
      </c>
      <c r="L19" s="95">
        <v>0</v>
      </c>
      <c r="M19" s="46">
        <f t="shared" si="2"/>
        <v>19.692408139577061</v>
      </c>
    </row>
    <row r="20" spans="1:13">
      <c r="A20" s="40" t="s">
        <v>226</v>
      </c>
      <c r="B20" s="41">
        <v>45445</v>
      </c>
      <c r="C20" s="42">
        <v>24094</v>
      </c>
      <c r="D20" s="42">
        <v>0</v>
      </c>
      <c r="E20" s="43">
        <f t="shared" si="3"/>
        <v>69539</v>
      </c>
      <c r="F20" s="41">
        <v>8208</v>
      </c>
      <c r="G20" s="42">
        <v>3472</v>
      </c>
      <c r="H20" s="42">
        <v>0</v>
      </c>
      <c r="I20" s="100">
        <f t="shared" si="0"/>
        <v>11680</v>
      </c>
      <c r="J20" s="44">
        <f t="shared" si="1"/>
        <v>18.061392892507428</v>
      </c>
      <c r="K20" s="45">
        <f t="shared" si="1"/>
        <v>14.410226612434633</v>
      </c>
      <c r="L20" s="95">
        <v>0</v>
      </c>
      <c r="M20" s="46">
        <f t="shared" si="2"/>
        <v>16.796330116912809</v>
      </c>
    </row>
    <row r="21" spans="1:13">
      <c r="A21" s="40" t="s">
        <v>227</v>
      </c>
      <c r="B21" s="41">
        <v>25536</v>
      </c>
      <c r="C21" s="42">
        <v>11553</v>
      </c>
      <c r="D21" s="42">
        <v>0</v>
      </c>
      <c r="E21" s="43">
        <f t="shared" si="3"/>
        <v>37089</v>
      </c>
      <c r="F21" s="41">
        <v>4257</v>
      </c>
      <c r="G21" s="42">
        <v>1608</v>
      </c>
      <c r="H21" s="42">
        <v>0</v>
      </c>
      <c r="I21" s="100">
        <f t="shared" si="0"/>
        <v>5865</v>
      </c>
      <c r="J21" s="44">
        <f t="shared" si="1"/>
        <v>16.670582706766918</v>
      </c>
      <c r="K21" s="45">
        <f t="shared" si="1"/>
        <v>13.918462736951442</v>
      </c>
      <c r="L21" s="95">
        <v>0</v>
      </c>
      <c r="M21" s="46">
        <f t="shared" si="2"/>
        <v>15.813313920569442</v>
      </c>
    </row>
    <row r="22" spans="1:13">
      <c r="A22" s="40" t="s">
        <v>228</v>
      </c>
      <c r="B22" s="41">
        <v>532037</v>
      </c>
      <c r="C22" s="42">
        <v>261702</v>
      </c>
      <c r="D22" s="42">
        <v>0</v>
      </c>
      <c r="E22" s="43">
        <f t="shared" si="3"/>
        <v>793739</v>
      </c>
      <c r="F22" s="41">
        <v>98688</v>
      </c>
      <c r="G22" s="42">
        <v>27186</v>
      </c>
      <c r="H22" s="42">
        <v>0</v>
      </c>
      <c r="I22" s="100">
        <f t="shared" si="0"/>
        <v>125874</v>
      </c>
      <c r="J22" s="44">
        <f t="shared" si="1"/>
        <v>18.549085871847261</v>
      </c>
      <c r="K22" s="45">
        <f t="shared" si="1"/>
        <v>10.388151408854347</v>
      </c>
      <c r="L22" s="95">
        <v>0</v>
      </c>
      <c r="M22" s="46">
        <f t="shared" si="2"/>
        <v>15.858361501702699</v>
      </c>
    </row>
    <row r="23" spans="1:13">
      <c r="A23" s="40" t="s">
        <v>229</v>
      </c>
      <c r="B23" s="41">
        <v>67125</v>
      </c>
      <c r="C23" s="42">
        <v>33112</v>
      </c>
      <c r="D23" s="42">
        <v>0</v>
      </c>
      <c r="E23" s="43">
        <f t="shared" si="3"/>
        <v>100237</v>
      </c>
      <c r="F23" s="41">
        <v>13205</v>
      </c>
      <c r="G23" s="42">
        <v>3867</v>
      </c>
      <c r="H23" s="42">
        <v>0</v>
      </c>
      <c r="I23" s="100">
        <f t="shared" si="0"/>
        <v>17072</v>
      </c>
      <c r="J23" s="44">
        <f t="shared" si="1"/>
        <v>19.672253258845437</v>
      </c>
      <c r="K23" s="45">
        <f t="shared" si="1"/>
        <v>11.678545542401546</v>
      </c>
      <c r="L23" s="95">
        <v>0</v>
      </c>
      <c r="M23" s="46">
        <f t="shared" si="2"/>
        <v>17.03163502499077</v>
      </c>
    </row>
    <row r="24" spans="1:13">
      <c r="A24" s="40" t="s">
        <v>230</v>
      </c>
      <c r="B24" s="41">
        <v>21875</v>
      </c>
      <c r="C24" s="42">
        <v>9557</v>
      </c>
      <c r="D24" s="42">
        <v>0</v>
      </c>
      <c r="E24" s="43">
        <f t="shared" si="3"/>
        <v>31432</v>
      </c>
      <c r="F24" s="41">
        <v>5774</v>
      </c>
      <c r="G24" s="42">
        <v>1162</v>
      </c>
      <c r="H24" s="42">
        <v>0</v>
      </c>
      <c r="I24" s="100">
        <f t="shared" si="0"/>
        <v>6936</v>
      </c>
      <c r="J24" s="44">
        <f t="shared" si="1"/>
        <v>26.395428571428571</v>
      </c>
      <c r="K24" s="45">
        <f t="shared" si="1"/>
        <v>12.158627184262844</v>
      </c>
      <c r="L24" s="95">
        <v>0</v>
      </c>
      <c r="M24" s="46">
        <f t="shared" si="2"/>
        <v>22.0666836345126</v>
      </c>
    </row>
    <row r="25" spans="1:13">
      <c r="A25" s="40" t="s">
        <v>231</v>
      </c>
      <c r="B25" s="41">
        <v>46486</v>
      </c>
      <c r="C25" s="42">
        <v>20834</v>
      </c>
      <c r="D25" s="42">
        <v>0</v>
      </c>
      <c r="E25" s="43">
        <f t="shared" si="3"/>
        <v>67320</v>
      </c>
      <c r="F25" s="41">
        <v>6819</v>
      </c>
      <c r="G25" s="42">
        <v>1821</v>
      </c>
      <c r="H25" s="42">
        <v>0</v>
      </c>
      <c r="I25" s="100">
        <f t="shared" si="0"/>
        <v>8640</v>
      </c>
      <c r="J25" s="44">
        <f t="shared" si="1"/>
        <v>14.668932581852602</v>
      </c>
      <c r="K25" s="45">
        <f t="shared" si="1"/>
        <v>8.7405203033502925</v>
      </c>
      <c r="L25" s="95">
        <v>0</v>
      </c>
      <c r="M25" s="46">
        <f t="shared" si="2"/>
        <v>12.834224598930483</v>
      </c>
    </row>
    <row r="26" spans="1:13">
      <c r="A26" s="40" t="s">
        <v>232</v>
      </c>
      <c r="B26" s="41">
        <v>135592</v>
      </c>
      <c r="C26" s="42">
        <v>80510</v>
      </c>
      <c r="D26" s="42">
        <v>0</v>
      </c>
      <c r="E26" s="43">
        <f t="shared" si="3"/>
        <v>216102</v>
      </c>
      <c r="F26" s="41">
        <v>13085</v>
      </c>
      <c r="G26" s="42">
        <v>5005</v>
      </c>
      <c r="H26" s="42">
        <v>0</v>
      </c>
      <c r="I26" s="100">
        <f t="shared" si="0"/>
        <v>18090</v>
      </c>
      <c r="J26" s="44">
        <f t="shared" si="1"/>
        <v>9.6502743524691716</v>
      </c>
      <c r="K26" s="45">
        <f t="shared" si="1"/>
        <v>6.216619053533722</v>
      </c>
      <c r="L26" s="95">
        <v>0</v>
      </c>
      <c r="M26" s="46">
        <f t="shared" si="2"/>
        <v>8.3710470055806976</v>
      </c>
    </row>
    <row r="27" spans="1:13">
      <c r="A27" s="40" t="s">
        <v>233</v>
      </c>
      <c r="B27" s="41">
        <v>132441</v>
      </c>
      <c r="C27" s="42">
        <v>44889</v>
      </c>
      <c r="D27" s="42">
        <v>0</v>
      </c>
      <c r="E27" s="43">
        <f t="shared" si="3"/>
        <v>177330</v>
      </c>
      <c r="F27" s="41">
        <v>19699</v>
      </c>
      <c r="G27" s="42">
        <v>4171</v>
      </c>
      <c r="H27" s="42">
        <v>0</v>
      </c>
      <c r="I27" s="100">
        <f t="shared" si="0"/>
        <v>23870</v>
      </c>
      <c r="J27" s="44">
        <f t="shared" si="1"/>
        <v>14.873792858706897</v>
      </c>
      <c r="K27" s="45">
        <f t="shared" si="1"/>
        <v>9.2918086836418716</v>
      </c>
      <c r="L27" s="95">
        <v>0</v>
      </c>
      <c r="M27" s="46">
        <f t="shared" si="2"/>
        <v>13.460779337957479</v>
      </c>
    </row>
    <row r="28" spans="1:13">
      <c r="A28" s="40" t="s">
        <v>234</v>
      </c>
      <c r="B28" s="41">
        <v>42975</v>
      </c>
      <c r="C28" s="42">
        <v>25382</v>
      </c>
      <c r="D28" s="42">
        <v>0</v>
      </c>
      <c r="E28" s="43">
        <f t="shared" si="3"/>
        <v>68357</v>
      </c>
      <c r="F28" s="41">
        <v>7195</v>
      </c>
      <c r="G28" s="42">
        <v>3244</v>
      </c>
      <c r="H28" s="42">
        <v>0</v>
      </c>
      <c r="I28" s="100">
        <f t="shared" si="0"/>
        <v>10439</v>
      </c>
      <c r="J28" s="44">
        <f t="shared" si="1"/>
        <v>16.742292030250145</v>
      </c>
      <c r="K28" s="45">
        <f t="shared" si="1"/>
        <v>12.780710739894413</v>
      </c>
      <c r="L28" s="95">
        <v>0</v>
      </c>
      <c r="M28" s="46">
        <f t="shared" si="2"/>
        <v>15.271296282750852</v>
      </c>
    </row>
    <row r="29" spans="1:13">
      <c r="A29" s="40" t="s">
        <v>235</v>
      </c>
      <c r="B29" s="41">
        <v>56532</v>
      </c>
      <c r="C29" s="42">
        <v>18245</v>
      </c>
      <c r="D29" s="42">
        <v>0</v>
      </c>
      <c r="E29" s="43">
        <f t="shared" si="3"/>
        <v>74777</v>
      </c>
      <c r="F29" s="41">
        <v>11633</v>
      </c>
      <c r="G29" s="42">
        <v>2438</v>
      </c>
      <c r="H29" s="42">
        <v>0</v>
      </c>
      <c r="I29" s="100">
        <f t="shared" si="0"/>
        <v>14071</v>
      </c>
      <c r="J29" s="44">
        <f t="shared" si="1"/>
        <v>20.577725889761549</v>
      </c>
      <c r="K29" s="45">
        <f t="shared" si="1"/>
        <v>13.36256508632502</v>
      </c>
      <c r="L29" s="95">
        <v>0</v>
      </c>
      <c r="M29" s="46">
        <f t="shared" si="2"/>
        <v>18.817283389277449</v>
      </c>
    </row>
    <row r="30" spans="1:13">
      <c r="A30" s="40" t="s">
        <v>236</v>
      </c>
      <c r="B30" s="41">
        <v>19161</v>
      </c>
      <c r="C30" s="42">
        <v>8265</v>
      </c>
      <c r="D30" s="42">
        <v>0</v>
      </c>
      <c r="E30" s="43">
        <f t="shared" si="3"/>
        <v>27426</v>
      </c>
      <c r="F30" s="41">
        <v>4709</v>
      </c>
      <c r="G30" s="42">
        <v>1137</v>
      </c>
      <c r="H30" s="42">
        <v>0</v>
      </c>
      <c r="I30" s="100">
        <f t="shared" si="0"/>
        <v>5846</v>
      </c>
      <c r="J30" s="44">
        <f t="shared" si="1"/>
        <v>24.575961588643601</v>
      </c>
      <c r="K30" s="45">
        <f t="shared" si="1"/>
        <v>13.756805807622504</v>
      </c>
      <c r="L30" s="95">
        <v>0</v>
      </c>
      <c r="M30" s="46">
        <f t="shared" si="2"/>
        <v>21.315539998541531</v>
      </c>
    </row>
    <row r="31" spans="1:13">
      <c r="A31" s="40" t="s">
        <v>237</v>
      </c>
      <c r="B31" s="41">
        <v>59813</v>
      </c>
      <c r="C31" s="42">
        <v>19779</v>
      </c>
      <c r="D31" s="42">
        <v>0</v>
      </c>
      <c r="E31" s="43">
        <f t="shared" si="3"/>
        <v>79592</v>
      </c>
      <c r="F31" s="41">
        <v>16345</v>
      </c>
      <c r="G31" s="42">
        <v>2805</v>
      </c>
      <c r="H31" s="42">
        <v>0</v>
      </c>
      <c r="I31" s="100">
        <f t="shared" si="0"/>
        <v>19150</v>
      </c>
      <c r="J31" s="44">
        <f t="shared" si="1"/>
        <v>27.326835303362145</v>
      </c>
      <c r="K31" s="45">
        <f t="shared" si="1"/>
        <v>14.181707871985438</v>
      </c>
      <c r="L31" s="95">
        <v>0</v>
      </c>
      <c r="M31" s="46">
        <f t="shared" si="2"/>
        <v>24.060207055985529</v>
      </c>
    </row>
    <row r="32" spans="1:13">
      <c r="A32" s="40" t="s">
        <v>238</v>
      </c>
      <c r="B32" s="41">
        <v>134802</v>
      </c>
      <c r="C32" s="42">
        <v>64508</v>
      </c>
      <c r="D32" s="42">
        <v>0</v>
      </c>
      <c r="E32" s="43">
        <f t="shared" si="3"/>
        <v>199310</v>
      </c>
      <c r="F32" s="41">
        <v>34833</v>
      </c>
      <c r="G32" s="42">
        <v>10358</v>
      </c>
      <c r="H32" s="42">
        <v>0</v>
      </c>
      <c r="I32" s="100">
        <f t="shared" si="0"/>
        <v>45191</v>
      </c>
      <c r="J32" s="44">
        <f t="shared" si="1"/>
        <v>25.840121066453019</v>
      </c>
      <c r="K32" s="45">
        <f t="shared" si="1"/>
        <v>16.056923172319713</v>
      </c>
      <c r="L32" s="95">
        <v>0</v>
      </c>
      <c r="M32" s="46">
        <f t="shared" si="2"/>
        <v>22.673724349004065</v>
      </c>
    </row>
    <row r="33" spans="1:13">
      <c r="A33" s="40" t="s">
        <v>239</v>
      </c>
      <c r="B33" s="41">
        <v>288718</v>
      </c>
      <c r="C33" s="42">
        <v>74926</v>
      </c>
      <c r="D33" s="42">
        <v>0</v>
      </c>
      <c r="E33" s="43">
        <f t="shared" si="3"/>
        <v>363644</v>
      </c>
      <c r="F33" s="41">
        <v>29738</v>
      </c>
      <c r="G33" s="42">
        <v>5639</v>
      </c>
      <c r="H33" s="42">
        <v>0</v>
      </c>
      <c r="I33" s="100">
        <f t="shared" si="0"/>
        <v>35377</v>
      </c>
      <c r="J33" s="44">
        <f t="shared" si="1"/>
        <v>10.30001593250161</v>
      </c>
      <c r="K33" s="45">
        <f t="shared" si="1"/>
        <v>7.5260924111790306</v>
      </c>
      <c r="L33" s="95">
        <v>0</v>
      </c>
      <c r="M33" s="46">
        <f t="shared" si="2"/>
        <v>9.7284707021152546</v>
      </c>
    </row>
    <row r="34" spans="1:13">
      <c r="A34" s="40" t="s">
        <v>240</v>
      </c>
      <c r="B34" s="41">
        <v>37992</v>
      </c>
      <c r="C34" s="42">
        <v>20673</v>
      </c>
      <c r="D34" s="42">
        <v>0</v>
      </c>
      <c r="E34" s="43">
        <f t="shared" si="3"/>
        <v>58665</v>
      </c>
      <c r="F34" s="41">
        <v>5907</v>
      </c>
      <c r="G34" s="42">
        <v>2658</v>
      </c>
      <c r="H34" s="42">
        <v>0</v>
      </c>
      <c r="I34" s="100">
        <f t="shared" si="0"/>
        <v>8565</v>
      </c>
      <c r="J34" s="44">
        <f t="shared" si="1"/>
        <v>15.548010107391031</v>
      </c>
      <c r="K34" s="45">
        <f t="shared" si="1"/>
        <v>12.857350166884343</v>
      </c>
      <c r="L34" s="95">
        <v>0</v>
      </c>
      <c r="M34" s="46">
        <f t="shared" si="2"/>
        <v>14.599846586550754</v>
      </c>
    </row>
    <row r="35" spans="1:13">
      <c r="A35" s="40" t="s">
        <v>241</v>
      </c>
      <c r="B35" s="41">
        <v>8875</v>
      </c>
      <c r="C35" s="42">
        <v>3199</v>
      </c>
      <c r="D35" s="42">
        <v>0</v>
      </c>
      <c r="E35" s="43">
        <f t="shared" si="3"/>
        <v>12074</v>
      </c>
      <c r="F35" s="41">
        <v>2795</v>
      </c>
      <c r="G35" s="42">
        <v>813</v>
      </c>
      <c r="H35" s="42">
        <v>0</v>
      </c>
      <c r="I35" s="100">
        <f t="shared" si="0"/>
        <v>3608</v>
      </c>
      <c r="J35" s="44">
        <f t="shared" si="1"/>
        <v>31.492957746478872</v>
      </c>
      <c r="K35" s="45">
        <f t="shared" si="1"/>
        <v>25.41419193497968</v>
      </c>
      <c r="L35" s="95">
        <v>0</v>
      </c>
      <c r="M35" s="46">
        <f t="shared" si="2"/>
        <v>29.882391916514827</v>
      </c>
    </row>
    <row r="36" spans="1:13">
      <c r="A36" s="40" t="s">
        <v>295</v>
      </c>
      <c r="B36" s="41">
        <v>11109</v>
      </c>
      <c r="C36" s="42">
        <v>3654</v>
      </c>
      <c r="D36" s="42">
        <v>0</v>
      </c>
      <c r="E36" s="43">
        <f t="shared" si="3"/>
        <v>14763</v>
      </c>
      <c r="F36" s="41">
        <v>2683</v>
      </c>
      <c r="G36" s="42">
        <v>549</v>
      </c>
      <c r="H36" s="42">
        <v>0</v>
      </c>
      <c r="I36" s="100">
        <f t="shared" si="0"/>
        <v>3232</v>
      </c>
      <c r="J36" s="44">
        <f t="shared" si="1"/>
        <v>24.151588801872357</v>
      </c>
      <c r="K36" s="45">
        <f t="shared" si="1"/>
        <v>15.024630541871922</v>
      </c>
      <c r="L36" s="95">
        <v>0</v>
      </c>
      <c r="M36" s="46">
        <f t="shared" si="2"/>
        <v>21.892569260990314</v>
      </c>
    </row>
    <row r="37" spans="1:13">
      <c r="A37" s="40" t="s">
        <v>242</v>
      </c>
      <c r="B37" s="41">
        <v>185299</v>
      </c>
      <c r="C37" s="42">
        <v>43529</v>
      </c>
      <c r="D37" s="42">
        <v>0</v>
      </c>
      <c r="E37" s="43">
        <f t="shared" si="3"/>
        <v>228828</v>
      </c>
      <c r="F37" s="41">
        <v>23118</v>
      </c>
      <c r="G37" s="42">
        <v>4304</v>
      </c>
      <c r="H37" s="42">
        <v>0</v>
      </c>
      <c r="I37" s="100">
        <f t="shared" si="0"/>
        <v>27422</v>
      </c>
      <c r="J37" s="44">
        <f t="shared" si="1"/>
        <v>12.476052218306629</v>
      </c>
      <c r="K37" s="45">
        <f t="shared" si="1"/>
        <v>9.8876610994968868</v>
      </c>
      <c r="L37" s="95">
        <v>0</v>
      </c>
      <c r="M37" s="46">
        <f t="shared" si="2"/>
        <v>11.98367332669079</v>
      </c>
    </row>
    <row r="38" spans="1:13">
      <c r="A38" s="40" t="s">
        <v>243</v>
      </c>
      <c r="B38" s="41">
        <v>43796</v>
      </c>
      <c r="C38" s="42">
        <v>22405</v>
      </c>
      <c r="D38" s="42">
        <v>0</v>
      </c>
      <c r="E38" s="43">
        <f t="shared" si="3"/>
        <v>66201</v>
      </c>
      <c r="F38" s="41">
        <v>6898</v>
      </c>
      <c r="G38" s="42">
        <v>2864</v>
      </c>
      <c r="H38" s="42">
        <v>0</v>
      </c>
      <c r="I38" s="100">
        <f t="shared" si="0"/>
        <v>9762</v>
      </c>
      <c r="J38" s="44">
        <f t="shared" si="1"/>
        <v>15.750296830760799</v>
      </c>
      <c r="K38" s="45">
        <f t="shared" si="1"/>
        <v>12.782860968533811</v>
      </c>
      <c r="L38" s="95">
        <v>0</v>
      </c>
      <c r="M38" s="46">
        <f t="shared" si="2"/>
        <v>14.746000815697649</v>
      </c>
    </row>
    <row r="39" spans="1:13">
      <c r="A39" s="40" t="s">
        <v>244</v>
      </c>
      <c r="B39" s="41">
        <v>252129</v>
      </c>
      <c r="C39" s="42">
        <v>94718</v>
      </c>
      <c r="D39" s="42">
        <v>0</v>
      </c>
      <c r="E39" s="43">
        <f t="shared" si="3"/>
        <v>346847</v>
      </c>
      <c r="F39" s="41">
        <v>28329</v>
      </c>
      <c r="G39" s="42">
        <v>8703</v>
      </c>
      <c r="H39" s="42">
        <v>0</v>
      </c>
      <c r="I39" s="100">
        <f t="shared" si="0"/>
        <v>37032</v>
      </c>
      <c r="J39" s="44">
        <f t="shared" si="1"/>
        <v>11.235914948300275</v>
      </c>
      <c r="K39" s="45">
        <f t="shared" si="1"/>
        <v>9.1883274562385182</v>
      </c>
      <c r="L39" s="95">
        <v>0</v>
      </c>
      <c r="M39" s="46">
        <f t="shared" si="2"/>
        <v>10.676753727147705</v>
      </c>
    </row>
    <row r="40" spans="1:13" ht="13.5" thickBot="1">
      <c r="A40" s="47" t="s">
        <v>245</v>
      </c>
      <c r="B40" s="48">
        <v>3094623</v>
      </c>
      <c r="C40" s="49">
        <v>1711219</v>
      </c>
      <c r="D40" s="49">
        <v>5666</v>
      </c>
      <c r="E40" s="50">
        <f t="shared" si="3"/>
        <v>4811508</v>
      </c>
      <c r="F40" s="48">
        <v>306737</v>
      </c>
      <c r="G40" s="49">
        <v>141370</v>
      </c>
      <c r="H40" s="49">
        <v>4253</v>
      </c>
      <c r="I40" s="101">
        <f t="shared" si="0"/>
        <v>452360</v>
      </c>
      <c r="J40" s="51">
        <f t="shared" si="1"/>
        <v>9.9119343454760074</v>
      </c>
      <c r="K40" s="52">
        <f t="shared" si="1"/>
        <v>8.2613622219014644</v>
      </c>
      <c r="L40" s="93">
        <f>H40/D40*100</f>
        <v>75.061771973173322</v>
      </c>
      <c r="M40" s="53">
        <f t="shared" si="2"/>
        <v>9.4016262676898812</v>
      </c>
    </row>
    <row r="41" spans="1:13">
      <c r="A41" s="134"/>
      <c r="B41" s="135"/>
      <c r="C41" s="135"/>
      <c r="D41" s="135"/>
      <c r="E41" s="136"/>
      <c r="F41" s="135"/>
      <c r="G41" s="135"/>
      <c r="H41" s="135"/>
      <c r="I41" s="135"/>
      <c r="J41" s="137"/>
      <c r="K41" s="138"/>
      <c r="L41" s="139"/>
      <c r="M41" s="138"/>
    </row>
    <row r="42" spans="1:13" s="148" customFormat="1" ht="38.1" customHeight="1">
      <c r="A42" s="346" t="s">
        <v>592</v>
      </c>
      <c r="B42" s="346"/>
      <c r="C42" s="346"/>
      <c r="D42" s="162"/>
      <c r="E42" s="162"/>
      <c r="F42" s="163"/>
      <c r="G42" s="164"/>
      <c r="H42" s="164"/>
      <c r="I42" s="164"/>
      <c r="J42" s="339" t="s">
        <v>593</v>
      </c>
      <c r="K42" s="339"/>
      <c r="L42" s="339"/>
      <c r="M42" s="339"/>
    </row>
    <row r="44" spans="1:13" ht="35.25" customHeight="1">
      <c r="A44" s="340" t="s">
        <v>636</v>
      </c>
      <c r="B44" s="340"/>
      <c r="C44" s="340"/>
      <c r="D44" s="340"/>
      <c r="E44" s="340"/>
      <c r="F44" s="340"/>
      <c r="G44" s="340"/>
      <c r="H44" s="340"/>
      <c r="I44" s="340"/>
      <c r="J44" s="340"/>
      <c r="K44" s="340"/>
      <c r="L44" s="340"/>
      <c r="M44" s="340"/>
    </row>
    <row r="45" spans="1:13" ht="15" customHeight="1" thickBot="1"/>
    <row r="46" spans="1:13" ht="37.5" customHeight="1" thickBot="1">
      <c r="A46" s="341" t="s">
        <v>205</v>
      </c>
      <c r="B46" s="343" t="s">
        <v>206</v>
      </c>
      <c r="C46" s="343"/>
      <c r="D46" s="343"/>
      <c r="E46" s="344"/>
      <c r="F46" s="345" t="s">
        <v>207</v>
      </c>
      <c r="G46" s="343"/>
      <c r="H46" s="343"/>
      <c r="I46" s="344"/>
      <c r="J46" s="343" t="s">
        <v>208</v>
      </c>
      <c r="K46" s="343"/>
      <c r="L46" s="343"/>
      <c r="M46" s="344"/>
    </row>
    <row r="47" spans="1:13" ht="39" thickBot="1">
      <c r="A47" s="347"/>
      <c r="B47" s="132" t="s">
        <v>209</v>
      </c>
      <c r="C47" s="128" t="s">
        <v>210</v>
      </c>
      <c r="D47" s="129" t="s">
        <v>211</v>
      </c>
      <c r="E47" s="130" t="s">
        <v>212</v>
      </c>
      <c r="F47" s="131" t="s">
        <v>209</v>
      </c>
      <c r="G47" s="128" t="s">
        <v>210</v>
      </c>
      <c r="H47" s="128" t="s">
        <v>211</v>
      </c>
      <c r="I47" s="130" t="s">
        <v>212</v>
      </c>
      <c r="J47" s="131" t="s">
        <v>209</v>
      </c>
      <c r="K47" s="128" t="s">
        <v>210</v>
      </c>
      <c r="L47" s="128" t="s">
        <v>211</v>
      </c>
      <c r="M47" s="130" t="s">
        <v>212</v>
      </c>
    </row>
    <row r="48" spans="1:13">
      <c r="A48" s="33" t="s">
        <v>246</v>
      </c>
      <c r="B48" s="34">
        <v>677240</v>
      </c>
      <c r="C48" s="35">
        <v>374122</v>
      </c>
      <c r="D48" s="35">
        <v>0</v>
      </c>
      <c r="E48" s="36">
        <f t="shared" ref="E48:E81" si="4">B48+C48+D48</f>
        <v>1051362</v>
      </c>
      <c r="F48" s="34">
        <v>104833</v>
      </c>
      <c r="G48" s="35">
        <v>36632</v>
      </c>
      <c r="H48" s="35">
        <v>0</v>
      </c>
      <c r="I48" s="216">
        <f t="shared" ref="I48:I81" si="5">F48+G48+H48</f>
        <v>141465</v>
      </c>
      <c r="J48" s="37">
        <f t="shared" ref="J48:K63" si="6">F48/B48*100</f>
        <v>15.479445986651704</v>
      </c>
      <c r="K48" s="38">
        <f t="shared" si="6"/>
        <v>9.7914584012701749</v>
      </c>
      <c r="L48" s="223">
        <v>0</v>
      </c>
      <c r="M48" s="39">
        <f t="shared" ref="M48:M81" si="7">I48/E48*100</f>
        <v>13.455403562236413</v>
      </c>
    </row>
    <row r="49" spans="1:13">
      <c r="A49" s="40" t="s">
        <v>247</v>
      </c>
      <c r="B49" s="41">
        <v>14378</v>
      </c>
      <c r="C49" s="42">
        <v>6233</v>
      </c>
      <c r="D49" s="42">
        <v>0</v>
      </c>
      <c r="E49" s="43">
        <f t="shared" si="4"/>
        <v>20611</v>
      </c>
      <c r="F49" s="41">
        <v>4296</v>
      </c>
      <c r="G49" s="42">
        <v>1219</v>
      </c>
      <c r="H49" s="42">
        <v>0</v>
      </c>
      <c r="I49" s="92">
        <f t="shared" si="5"/>
        <v>5515</v>
      </c>
      <c r="J49" s="44">
        <f t="shared" si="6"/>
        <v>29.878981777715957</v>
      </c>
      <c r="K49" s="45">
        <f t="shared" si="6"/>
        <v>19.557195571955717</v>
      </c>
      <c r="L49" s="217">
        <v>0</v>
      </c>
      <c r="M49" s="46">
        <f t="shared" si="7"/>
        <v>26.75755664451021</v>
      </c>
    </row>
    <row r="50" spans="1:13">
      <c r="A50" s="40" t="s">
        <v>248</v>
      </c>
      <c r="B50" s="41">
        <v>36407</v>
      </c>
      <c r="C50" s="42">
        <v>15957</v>
      </c>
      <c r="D50" s="42">
        <v>0</v>
      </c>
      <c r="E50" s="43">
        <f t="shared" si="4"/>
        <v>52364</v>
      </c>
      <c r="F50" s="41">
        <v>6713</v>
      </c>
      <c r="G50" s="42">
        <v>1805</v>
      </c>
      <c r="H50" s="42">
        <v>0</v>
      </c>
      <c r="I50" s="92">
        <f t="shared" si="5"/>
        <v>8518</v>
      </c>
      <c r="J50" s="44">
        <f t="shared" si="6"/>
        <v>18.438761776581426</v>
      </c>
      <c r="K50" s="45">
        <f t="shared" si="6"/>
        <v>11.311650059534999</v>
      </c>
      <c r="L50" s="217">
        <v>0</v>
      </c>
      <c r="M50" s="46">
        <f t="shared" si="7"/>
        <v>16.266900924299136</v>
      </c>
    </row>
    <row r="51" spans="1:13">
      <c r="A51" s="40" t="s">
        <v>249</v>
      </c>
      <c r="B51" s="41">
        <v>193050</v>
      </c>
      <c r="C51" s="42">
        <v>64325</v>
      </c>
      <c r="D51" s="42">
        <v>0</v>
      </c>
      <c r="E51" s="43">
        <f t="shared" si="4"/>
        <v>257375</v>
      </c>
      <c r="F51" s="41">
        <v>41910</v>
      </c>
      <c r="G51" s="42">
        <v>6182</v>
      </c>
      <c r="H51" s="42">
        <v>0</v>
      </c>
      <c r="I51" s="92">
        <f t="shared" si="5"/>
        <v>48092</v>
      </c>
      <c r="J51" s="44">
        <f t="shared" si="6"/>
        <v>21.70940170940171</v>
      </c>
      <c r="K51" s="45">
        <f t="shared" si="6"/>
        <v>9.6105713175281764</v>
      </c>
      <c r="L51" s="217">
        <v>0</v>
      </c>
      <c r="M51" s="46">
        <f t="shared" si="7"/>
        <v>18.685575522098105</v>
      </c>
    </row>
    <row r="52" spans="1:13">
      <c r="A52" s="40" t="s">
        <v>250</v>
      </c>
      <c r="B52" s="41">
        <v>51638</v>
      </c>
      <c r="C52" s="42">
        <v>26406</v>
      </c>
      <c r="D52" s="42">
        <v>0</v>
      </c>
      <c r="E52" s="43">
        <f t="shared" si="4"/>
        <v>78044</v>
      </c>
      <c r="F52" s="41">
        <v>10400</v>
      </c>
      <c r="G52" s="42">
        <v>2746</v>
      </c>
      <c r="H52" s="42">
        <v>0</v>
      </c>
      <c r="I52" s="92">
        <f t="shared" si="5"/>
        <v>13146</v>
      </c>
      <c r="J52" s="44">
        <f t="shared" si="6"/>
        <v>20.140206824431619</v>
      </c>
      <c r="K52" s="45">
        <f t="shared" si="6"/>
        <v>10.399151707945165</v>
      </c>
      <c r="L52" s="217">
        <v>0</v>
      </c>
      <c r="M52" s="46">
        <f t="shared" si="7"/>
        <v>16.844344216083236</v>
      </c>
    </row>
    <row r="53" spans="1:13">
      <c r="A53" s="40" t="s">
        <v>251</v>
      </c>
      <c r="B53" s="41">
        <v>20925</v>
      </c>
      <c r="C53" s="42">
        <v>7435</v>
      </c>
      <c r="D53" s="42">
        <v>0</v>
      </c>
      <c r="E53" s="43">
        <f t="shared" si="4"/>
        <v>28360</v>
      </c>
      <c r="F53" s="41">
        <v>6437</v>
      </c>
      <c r="G53" s="42">
        <v>1243</v>
      </c>
      <c r="H53" s="42">
        <v>0</v>
      </c>
      <c r="I53" s="92">
        <f t="shared" si="5"/>
        <v>7680</v>
      </c>
      <c r="J53" s="44">
        <f t="shared" si="6"/>
        <v>30.762246117084828</v>
      </c>
      <c r="K53" s="45">
        <f t="shared" si="6"/>
        <v>16.7182246133154</v>
      </c>
      <c r="L53" s="217">
        <v>0</v>
      </c>
      <c r="M53" s="46">
        <f t="shared" si="7"/>
        <v>27.080394922425953</v>
      </c>
    </row>
    <row r="54" spans="1:13">
      <c r="A54" s="40" t="s">
        <v>252</v>
      </c>
      <c r="B54" s="41">
        <v>463844</v>
      </c>
      <c r="C54" s="42">
        <v>181885</v>
      </c>
      <c r="D54" s="42">
        <v>0</v>
      </c>
      <c r="E54" s="43">
        <f t="shared" si="4"/>
        <v>645729</v>
      </c>
      <c r="F54" s="41">
        <v>100097</v>
      </c>
      <c r="G54" s="42">
        <v>22597</v>
      </c>
      <c r="H54" s="42">
        <v>0</v>
      </c>
      <c r="I54" s="92">
        <f t="shared" si="5"/>
        <v>122694</v>
      </c>
      <c r="J54" s="44">
        <f t="shared" si="6"/>
        <v>21.579884616379644</v>
      </c>
      <c r="K54" s="45">
        <f t="shared" si="6"/>
        <v>12.423784259284714</v>
      </c>
      <c r="L54" s="217">
        <v>0</v>
      </c>
      <c r="M54" s="46">
        <f t="shared" si="7"/>
        <v>19.000850201864868</v>
      </c>
    </row>
    <row r="55" spans="1:13">
      <c r="A55" s="40" t="s">
        <v>253</v>
      </c>
      <c r="B55" s="41">
        <v>277437</v>
      </c>
      <c r="C55" s="42">
        <v>88527</v>
      </c>
      <c r="D55" s="42">
        <v>0</v>
      </c>
      <c r="E55" s="43">
        <f t="shared" si="4"/>
        <v>365964</v>
      </c>
      <c r="F55" s="41">
        <v>35423</v>
      </c>
      <c r="G55" s="42">
        <v>8419</v>
      </c>
      <c r="H55" s="42">
        <v>0</v>
      </c>
      <c r="I55" s="92">
        <f t="shared" si="5"/>
        <v>43842</v>
      </c>
      <c r="J55" s="44">
        <f t="shared" si="6"/>
        <v>12.767943713347535</v>
      </c>
      <c r="K55" s="45">
        <f t="shared" si="6"/>
        <v>9.5100929659877771</v>
      </c>
      <c r="L55" s="217">
        <v>0</v>
      </c>
      <c r="M55" s="46">
        <f t="shared" si="7"/>
        <v>11.97986687215136</v>
      </c>
    </row>
    <row r="56" spans="1:13">
      <c r="A56" s="40" t="s">
        <v>254</v>
      </c>
      <c r="B56" s="41">
        <v>71096</v>
      </c>
      <c r="C56" s="42">
        <v>29506</v>
      </c>
      <c r="D56" s="42">
        <v>0</v>
      </c>
      <c r="E56" s="43">
        <f t="shared" si="4"/>
        <v>100602</v>
      </c>
      <c r="F56" s="41">
        <v>20624</v>
      </c>
      <c r="G56" s="42">
        <v>7881</v>
      </c>
      <c r="H56" s="42">
        <v>0</v>
      </c>
      <c r="I56" s="92">
        <f t="shared" si="5"/>
        <v>28505</v>
      </c>
      <c r="J56" s="44">
        <f t="shared" si="6"/>
        <v>29.008664341172498</v>
      </c>
      <c r="K56" s="45">
        <f t="shared" si="6"/>
        <v>26.709821731173321</v>
      </c>
      <c r="L56" s="217">
        <v>0</v>
      </c>
      <c r="M56" s="46">
        <f t="shared" si="7"/>
        <v>28.334426750959224</v>
      </c>
    </row>
    <row r="57" spans="1:13">
      <c r="A57" s="40" t="s">
        <v>255</v>
      </c>
      <c r="B57" s="41">
        <v>92071</v>
      </c>
      <c r="C57" s="42">
        <v>26250</v>
      </c>
      <c r="D57" s="42">
        <v>0</v>
      </c>
      <c r="E57" s="43">
        <f t="shared" si="4"/>
        <v>118321</v>
      </c>
      <c r="F57" s="41">
        <v>16341</v>
      </c>
      <c r="G57" s="42">
        <v>3877</v>
      </c>
      <c r="H57" s="42">
        <v>0</v>
      </c>
      <c r="I57" s="92">
        <f t="shared" si="5"/>
        <v>20218</v>
      </c>
      <c r="J57" s="44">
        <f t="shared" si="6"/>
        <v>17.74825949538943</v>
      </c>
      <c r="K57" s="45">
        <f t="shared" si="6"/>
        <v>14.769523809523811</v>
      </c>
      <c r="L57" s="217">
        <v>0</v>
      </c>
      <c r="M57" s="46">
        <f t="shared" si="7"/>
        <v>17.087414744635357</v>
      </c>
    </row>
    <row r="58" spans="1:13">
      <c r="A58" s="40" t="s">
        <v>256</v>
      </c>
      <c r="B58" s="41">
        <v>196150</v>
      </c>
      <c r="C58" s="42">
        <v>92144</v>
      </c>
      <c r="D58" s="42">
        <v>0</v>
      </c>
      <c r="E58" s="43">
        <f t="shared" si="4"/>
        <v>288294</v>
      </c>
      <c r="F58" s="41">
        <v>52542</v>
      </c>
      <c r="G58" s="42">
        <v>17549</v>
      </c>
      <c r="H58" s="42">
        <v>0</v>
      </c>
      <c r="I58" s="92">
        <f t="shared" si="5"/>
        <v>70091</v>
      </c>
      <c r="J58" s="44">
        <f t="shared" si="6"/>
        <v>26.786642875350498</v>
      </c>
      <c r="K58" s="45">
        <f t="shared" si="6"/>
        <v>19.045190137176593</v>
      </c>
      <c r="L58" s="217">
        <v>0</v>
      </c>
      <c r="M58" s="46">
        <f t="shared" si="7"/>
        <v>24.312333936883874</v>
      </c>
    </row>
    <row r="59" spans="1:13">
      <c r="A59" s="40" t="s">
        <v>257</v>
      </c>
      <c r="B59" s="41">
        <v>142065</v>
      </c>
      <c r="C59" s="42">
        <v>32036</v>
      </c>
      <c r="D59" s="42">
        <v>0</v>
      </c>
      <c r="E59" s="43">
        <f t="shared" si="4"/>
        <v>174101</v>
      </c>
      <c r="F59" s="41">
        <v>18177</v>
      </c>
      <c r="G59" s="42">
        <v>3045</v>
      </c>
      <c r="H59" s="42">
        <v>0</v>
      </c>
      <c r="I59" s="92">
        <f t="shared" si="5"/>
        <v>21222</v>
      </c>
      <c r="J59" s="44">
        <f t="shared" si="6"/>
        <v>12.794847428993769</v>
      </c>
      <c r="K59" s="45">
        <f t="shared" si="6"/>
        <v>9.5049319515545019</v>
      </c>
      <c r="L59" s="217">
        <v>0</v>
      </c>
      <c r="M59" s="46">
        <f t="shared" si="7"/>
        <v>12.189476223571376</v>
      </c>
    </row>
    <row r="60" spans="1:13">
      <c r="A60" s="40" t="s">
        <v>258</v>
      </c>
      <c r="B60" s="41">
        <v>78606</v>
      </c>
      <c r="C60" s="42">
        <v>19242</v>
      </c>
      <c r="D60" s="42">
        <v>0</v>
      </c>
      <c r="E60" s="43">
        <f t="shared" si="4"/>
        <v>97848</v>
      </c>
      <c r="F60" s="41">
        <v>9337</v>
      </c>
      <c r="G60" s="42">
        <v>1421</v>
      </c>
      <c r="H60" s="42">
        <v>0</v>
      </c>
      <c r="I60" s="92">
        <f t="shared" si="5"/>
        <v>10758</v>
      </c>
      <c r="J60" s="44">
        <f t="shared" si="6"/>
        <v>11.878228125079511</v>
      </c>
      <c r="K60" s="45">
        <f t="shared" si="6"/>
        <v>7.3848872258600986</v>
      </c>
      <c r="L60" s="217">
        <v>0</v>
      </c>
      <c r="M60" s="46">
        <f t="shared" si="7"/>
        <v>10.994603875398576</v>
      </c>
    </row>
    <row r="61" spans="1:13">
      <c r="A61" s="40" t="s">
        <v>259</v>
      </c>
      <c r="B61" s="41">
        <v>165719</v>
      </c>
      <c r="C61" s="42">
        <v>78285</v>
      </c>
      <c r="D61" s="42">
        <v>0</v>
      </c>
      <c r="E61" s="43">
        <f t="shared" si="4"/>
        <v>244004</v>
      </c>
      <c r="F61" s="41">
        <v>18141</v>
      </c>
      <c r="G61" s="42">
        <v>7407</v>
      </c>
      <c r="H61" s="42">
        <v>0</v>
      </c>
      <c r="I61" s="92">
        <f t="shared" si="5"/>
        <v>25548</v>
      </c>
      <c r="J61" s="44">
        <f t="shared" si="6"/>
        <v>10.946843753582872</v>
      </c>
      <c r="K61" s="45">
        <f t="shared" si="6"/>
        <v>9.4615826786740751</v>
      </c>
      <c r="L61" s="217">
        <v>0</v>
      </c>
      <c r="M61" s="46">
        <f t="shared" si="7"/>
        <v>10.470320158685924</v>
      </c>
    </row>
    <row r="62" spans="1:13">
      <c r="A62" s="40" t="s">
        <v>260</v>
      </c>
      <c r="B62" s="41">
        <v>16647</v>
      </c>
      <c r="C62" s="42">
        <v>5712</v>
      </c>
      <c r="D62" s="42">
        <v>0</v>
      </c>
      <c r="E62" s="43">
        <f t="shared" si="4"/>
        <v>22359</v>
      </c>
      <c r="F62" s="41">
        <v>3991</v>
      </c>
      <c r="G62" s="42">
        <v>637</v>
      </c>
      <c r="H62" s="42">
        <v>0</v>
      </c>
      <c r="I62" s="92">
        <f t="shared" si="5"/>
        <v>4628</v>
      </c>
      <c r="J62" s="44">
        <f t="shared" si="6"/>
        <v>23.974289661800924</v>
      </c>
      <c r="K62" s="45">
        <f t="shared" si="6"/>
        <v>11.151960784313726</v>
      </c>
      <c r="L62" s="217">
        <v>0</v>
      </c>
      <c r="M62" s="46">
        <f t="shared" si="7"/>
        <v>20.698600116284272</v>
      </c>
    </row>
    <row r="63" spans="1:13">
      <c r="A63" s="40" t="s">
        <v>261</v>
      </c>
      <c r="B63" s="41">
        <v>36944</v>
      </c>
      <c r="C63" s="42">
        <v>14996</v>
      </c>
      <c r="D63" s="42">
        <v>0</v>
      </c>
      <c r="E63" s="43">
        <f t="shared" si="4"/>
        <v>51940</v>
      </c>
      <c r="F63" s="41">
        <v>4315</v>
      </c>
      <c r="G63" s="42">
        <v>1346</v>
      </c>
      <c r="H63" s="42">
        <v>0</v>
      </c>
      <c r="I63" s="92">
        <f t="shared" si="5"/>
        <v>5661</v>
      </c>
      <c r="J63" s="44">
        <f t="shared" si="6"/>
        <v>11.679839757470766</v>
      </c>
      <c r="K63" s="45">
        <f t="shared" si="6"/>
        <v>8.9757268604961311</v>
      </c>
      <c r="L63" s="217">
        <v>0</v>
      </c>
      <c r="M63" s="46">
        <f t="shared" si="7"/>
        <v>10.899114362726223</v>
      </c>
    </row>
    <row r="64" spans="1:13">
      <c r="A64" s="40" t="s">
        <v>262</v>
      </c>
      <c r="B64" s="41">
        <v>32046</v>
      </c>
      <c r="C64" s="42">
        <v>12149</v>
      </c>
      <c r="D64" s="42">
        <v>0</v>
      </c>
      <c r="E64" s="43">
        <f t="shared" si="4"/>
        <v>44195</v>
      </c>
      <c r="F64" s="41">
        <v>4388</v>
      </c>
      <c r="G64" s="42">
        <v>1404</v>
      </c>
      <c r="H64" s="42">
        <v>0</v>
      </c>
      <c r="I64" s="92">
        <f t="shared" si="5"/>
        <v>5792</v>
      </c>
      <c r="J64" s="44">
        <f t="shared" ref="J64:K81" si="8">F64/B64*100</f>
        <v>13.692816576171754</v>
      </c>
      <c r="K64" s="45">
        <f t="shared" si="8"/>
        <v>11.556506708371058</v>
      </c>
      <c r="L64" s="217">
        <v>0</v>
      </c>
      <c r="M64" s="46">
        <f t="shared" si="7"/>
        <v>13.105554927027944</v>
      </c>
    </row>
    <row r="65" spans="1:13">
      <c r="A65" s="40" t="s">
        <v>263</v>
      </c>
      <c r="B65" s="41">
        <v>60412</v>
      </c>
      <c r="C65" s="42">
        <v>36818</v>
      </c>
      <c r="D65" s="42">
        <v>0</v>
      </c>
      <c r="E65" s="43">
        <f t="shared" si="4"/>
        <v>97230</v>
      </c>
      <c r="F65" s="41">
        <v>8867</v>
      </c>
      <c r="G65" s="42">
        <v>3180</v>
      </c>
      <c r="H65" s="42">
        <v>0</v>
      </c>
      <c r="I65" s="92">
        <f t="shared" si="5"/>
        <v>12047</v>
      </c>
      <c r="J65" s="44">
        <f t="shared" si="8"/>
        <v>14.677547507117792</v>
      </c>
      <c r="K65" s="45">
        <f t="shared" si="8"/>
        <v>8.637079689282416</v>
      </c>
      <c r="L65" s="217">
        <v>0</v>
      </c>
      <c r="M65" s="46">
        <f t="shared" si="7"/>
        <v>12.390208783297336</v>
      </c>
    </row>
    <row r="66" spans="1:13">
      <c r="A66" s="40" t="s">
        <v>264</v>
      </c>
      <c r="B66" s="41">
        <v>40706</v>
      </c>
      <c r="C66" s="42">
        <v>15577</v>
      </c>
      <c r="D66" s="42">
        <v>0</v>
      </c>
      <c r="E66" s="43">
        <f t="shared" si="4"/>
        <v>56283</v>
      </c>
      <c r="F66" s="41">
        <v>10963</v>
      </c>
      <c r="G66" s="42">
        <v>2926</v>
      </c>
      <c r="H66" s="42">
        <v>0</v>
      </c>
      <c r="I66" s="92">
        <f t="shared" si="5"/>
        <v>13889</v>
      </c>
      <c r="J66" s="44">
        <f t="shared" si="8"/>
        <v>26.932147594949146</v>
      </c>
      <c r="K66" s="45">
        <f t="shared" si="8"/>
        <v>18.784104769852988</v>
      </c>
      <c r="L66" s="217">
        <v>0</v>
      </c>
      <c r="M66" s="46">
        <f t="shared" si="7"/>
        <v>24.677078336264945</v>
      </c>
    </row>
    <row r="67" spans="1:13">
      <c r="A67" s="40" t="s">
        <v>265</v>
      </c>
      <c r="B67" s="41">
        <v>157278</v>
      </c>
      <c r="C67" s="42">
        <v>68018</v>
      </c>
      <c r="D67" s="42">
        <v>0</v>
      </c>
      <c r="E67" s="43">
        <f t="shared" si="4"/>
        <v>225296</v>
      </c>
      <c r="F67" s="41">
        <v>28317</v>
      </c>
      <c r="G67" s="42">
        <v>7647</v>
      </c>
      <c r="H67" s="42">
        <v>0</v>
      </c>
      <c r="I67" s="92">
        <f t="shared" si="5"/>
        <v>35964</v>
      </c>
      <c r="J67" s="44">
        <f t="shared" si="8"/>
        <v>18.004425285163851</v>
      </c>
      <c r="K67" s="45">
        <f t="shared" si="8"/>
        <v>11.24261224969861</v>
      </c>
      <c r="L67" s="217">
        <v>0</v>
      </c>
      <c r="M67" s="46">
        <f t="shared" si="7"/>
        <v>15.962999786946948</v>
      </c>
    </row>
    <row r="68" spans="1:13">
      <c r="A68" s="40" t="s">
        <v>266</v>
      </c>
      <c r="B68" s="41">
        <v>135744</v>
      </c>
      <c r="C68" s="42">
        <v>70574</v>
      </c>
      <c r="D68" s="42">
        <v>0</v>
      </c>
      <c r="E68" s="43">
        <f t="shared" si="4"/>
        <v>206318</v>
      </c>
      <c r="F68" s="41">
        <v>19793</v>
      </c>
      <c r="G68" s="42">
        <v>7226</v>
      </c>
      <c r="H68" s="42">
        <v>0</v>
      </c>
      <c r="I68" s="92">
        <f t="shared" si="5"/>
        <v>27019</v>
      </c>
      <c r="J68" s="44">
        <f t="shared" si="8"/>
        <v>14.58112329090052</v>
      </c>
      <c r="K68" s="45">
        <f t="shared" si="8"/>
        <v>10.238898177799189</v>
      </c>
      <c r="L68" s="217">
        <v>0</v>
      </c>
      <c r="M68" s="46">
        <f t="shared" si="7"/>
        <v>13.095803565369962</v>
      </c>
    </row>
    <row r="69" spans="1:13">
      <c r="A69" s="40" t="s">
        <v>267</v>
      </c>
      <c r="B69" s="41">
        <v>17861</v>
      </c>
      <c r="C69" s="42">
        <v>4768</v>
      </c>
      <c r="D69" s="42">
        <v>0</v>
      </c>
      <c r="E69" s="43">
        <f t="shared" si="4"/>
        <v>22629</v>
      </c>
      <c r="F69" s="41">
        <v>4138</v>
      </c>
      <c r="G69" s="42">
        <v>574</v>
      </c>
      <c r="H69" s="42">
        <v>0</v>
      </c>
      <c r="I69" s="92">
        <f t="shared" si="5"/>
        <v>4712</v>
      </c>
      <c r="J69" s="44">
        <f t="shared" si="8"/>
        <v>23.167795756116679</v>
      </c>
      <c r="K69" s="45">
        <f t="shared" si="8"/>
        <v>12.038590604026846</v>
      </c>
      <c r="L69" s="217">
        <v>0</v>
      </c>
      <c r="M69" s="46">
        <f t="shared" si="7"/>
        <v>20.822837951301427</v>
      </c>
    </row>
    <row r="70" spans="1:13">
      <c r="A70" s="40" t="s">
        <v>268</v>
      </c>
      <c r="B70" s="41">
        <v>19078</v>
      </c>
      <c r="C70" s="42">
        <v>9520</v>
      </c>
      <c r="D70" s="42">
        <v>0</v>
      </c>
      <c r="E70" s="43">
        <f t="shared" si="4"/>
        <v>28598</v>
      </c>
      <c r="F70" s="41">
        <v>2950</v>
      </c>
      <c r="G70" s="42">
        <v>1129</v>
      </c>
      <c r="H70" s="42">
        <v>0</v>
      </c>
      <c r="I70" s="92">
        <f t="shared" si="5"/>
        <v>4079</v>
      </c>
      <c r="J70" s="44">
        <f t="shared" si="8"/>
        <v>15.462836775343328</v>
      </c>
      <c r="K70" s="45">
        <f t="shared" si="8"/>
        <v>11.859243697478991</v>
      </c>
      <c r="L70" s="217">
        <v>0</v>
      </c>
      <c r="M70" s="46">
        <f t="shared" si="7"/>
        <v>14.263235191272116</v>
      </c>
    </row>
    <row r="71" spans="1:13">
      <c r="A71" s="40" t="s">
        <v>269</v>
      </c>
      <c r="B71" s="41">
        <v>56523</v>
      </c>
      <c r="C71" s="42">
        <v>18438</v>
      </c>
      <c r="D71" s="42">
        <v>0</v>
      </c>
      <c r="E71" s="43">
        <f t="shared" si="4"/>
        <v>74961</v>
      </c>
      <c r="F71" s="41">
        <v>11826</v>
      </c>
      <c r="G71" s="42">
        <v>2312</v>
      </c>
      <c r="H71" s="42">
        <v>0</v>
      </c>
      <c r="I71" s="92">
        <f t="shared" si="5"/>
        <v>14138</v>
      </c>
      <c r="J71" s="44">
        <f t="shared" si="8"/>
        <v>20.922456345204608</v>
      </c>
      <c r="K71" s="45">
        <f t="shared" si="8"/>
        <v>12.539320967566979</v>
      </c>
      <c r="L71" s="217">
        <v>0</v>
      </c>
      <c r="M71" s="46">
        <f t="shared" si="7"/>
        <v>18.860474113205534</v>
      </c>
    </row>
    <row r="72" spans="1:13">
      <c r="A72" s="40" t="s">
        <v>270</v>
      </c>
      <c r="B72" s="41">
        <v>224373</v>
      </c>
      <c r="C72" s="42">
        <v>103325</v>
      </c>
      <c r="D72" s="42">
        <v>0</v>
      </c>
      <c r="E72" s="43">
        <f t="shared" si="4"/>
        <v>327698</v>
      </c>
      <c r="F72" s="41">
        <v>45499</v>
      </c>
      <c r="G72" s="42">
        <v>16307</v>
      </c>
      <c r="H72" s="42">
        <v>0</v>
      </c>
      <c r="I72" s="92">
        <f t="shared" si="5"/>
        <v>61806</v>
      </c>
      <c r="J72" s="44">
        <f t="shared" si="8"/>
        <v>20.278286603111784</v>
      </c>
      <c r="K72" s="45">
        <f t="shared" si="8"/>
        <v>15.782240503266392</v>
      </c>
      <c r="L72" s="217">
        <v>0</v>
      </c>
      <c r="M72" s="46">
        <f t="shared" si="7"/>
        <v>18.860658289034415</v>
      </c>
    </row>
    <row r="73" spans="1:13">
      <c r="A73" s="40" t="s">
        <v>271</v>
      </c>
      <c r="B73" s="41">
        <v>44795</v>
      </c>
      <c r="C73" s="42">
        <v>21251</v>
      </c>
      <c r="D73" s="42">
        <v>0</v>
      </c>
      <c r="E73" s="43">
        <f t="shared" si="4"/>
        <v>66046</v>
      </c>
      <c r="F73" s="41">
        <v>9277</v>
      </c>
      <c r="G73" s="42">
        <v>3576</v>
      </c>
      <c r="H73" s="42">
        <v>0</v>
      </c>
      <c r="I73" s="92">
        <f t="shared" si="5"/>
        <v>12853</v>
      </c>
      <c r="J73" s="44">
        <f t="shared" si="8"/>
        <v>20.70990065855564</v>
      </c>
      <c r="K73" s="45">
        <f t="shared" si="8"/>
        <v>16.827443414427556</v>
      </c>
      <c r="L73" s="217">
        <v>0</v>
      </c>
      <c r="M73" s="46">
        <f t="shared" si="7"/>
        <v>19.460678920752201</v>
      </c>
    </row>
    <row r="74" spans="1:13">
      <c r="A74" s="40" t="s">
        <v>272</v>
      </c>
      <c r="B74" s="41">
        <v>85037</v>
      </c>
      <c r="C74" s="42">
        <v>38590</v>
      </c>
      <c r="D74" s="42">
        <v>0</v>
      </c>
      <c r="E74" s="43">
        <f t="shared" si="4"/>
        <v>123627</v>
      </c>
      <c r="F74" s="41">
        <v>13343</v>
      </c>
      <c r="G74" s="42">
        <v>4849</v>
      </c>
      <c r="H74" s="42">
        <v>0</v>
      </c>
      <c r="I74" s="92">
        <f t="shared" si="5"/>
        <v>18192</v>
      </c>
      <c r="J74" s="44">
        <f t="shared" si="8"/>
        <v>15.690816938509119</v>
      </c>
      <c r="K74" s="45">
        <f t="shared" si="8"/>
        <v>12.565431458927184</v>
      </c>
      <c r="L74" s="217">
        <v>0</v>
      </c>
      <c r="M74" s="46">
        <f t="shared" si="7"/>
        <v>14.715232109490644</v>
      </c>
    </row>
    <row r="75" spans="1:13">
      <c r="A75" s="40" t="s">
        <v>273</v>
      </c>
      <c r="B75" s="41">
        <v>4759</v>
      </c>
      <c r="C75" s="42">
        <v>2465</v>
      </c>
      <c r="D75" s="42">
        <v>0</v>
      </c>
      <c r="E75" s="43">
        <f t="shared" si="4"/>
        <v>7224</v>
      </c>
      <c r="F75" s="41">
        <v>1498</v>
      </c>
      <c r="G75" s="42">
        <v>681</v>
      </c>
      <c r="H75" s="42">
        <v>0</v>
      </c>
      <c r="I75" s="92">
        <f t="shared" si="5"/>
        <v>2179</v>
      </c>
      <c r="J75" s="44">
        <f t="shared" si="8"/>
        <v>31.47720109266653</v>
      </c>
      <c r="K75" s="45">
        <f t="shared" si="8"/>
        <v>27.626774847870184</v>
      </c>
      <c r="L75" s="217">
        <v>0</v>
      </c>
      <c r="M75" s="46">
        <f t="shared" si="7"/>
        <v>30.163344407530452</v>
      </c>
    </row>
    <row r="76" spans="1:13">
      <c r="A76" s="40" t="s">
        <v>274</v>
      </c>
      <c r="B76" s="41">
        <v>126124</v>
      </c>
      <c r="C76" s="42">
        <v>32311</v>
      </c>
      <c r="D76" s="42">
        <v>0</v>
      </c>
      <c r="E76" s="43">
        <f t="shared" si="4"/>
        <v>158435</v>
      </c>
      <c r="F76" s="41">
        <v>27510</v>
      </c>
      <c r="G76" s="42">
        <v>3177</v>
      </c>
      <c r="H76" s="42">
        <v>0</v>
      </c>
      <c r="I76" s="92">
        <f t="shared" si="5"/>
        <v>30687</v>
      </c>
      <c r="J76" s="44">
        <f t="shared" si="8"/>
        <v>21.81186768576956</v>
      </c>
      <c r="K76" s="45">
        <f t="shared" si="8"/>
        <v>9.832564761226827</v>
      </c>
      <c r="L76" s="217">
        <v>0</v>
      </c>
      <c r="M76" s="46">
        <f t="shared" si="7"/>
        <v>19.368826332565405</v>
      </c>
    </row>
    <row r="77" spans="1:13">
      <c r="A77" s="40" t="s">
        <v>275</v>
      </c>
      <c r="B77" s="41">
        <v>46748</v>
      </c>
      <c r="C77" s="42">
        <v>22817</v>
      </c>
      <c r="D77" s="42">
        <v>0</v>
      </c>
      <c r="E77" s="43">
        <f t="shared" si="4"/>
        <v>69565</v>
      </c>
      <c r="F77" s="41">
        <v>5591</v>
      </c>
      <c r="G77" s="42">
        <v>1834</v>
      </c>
      <c r="H77" s="42">
        <v>0</v>
      </c>
      <c r="I77" s="92">
        <f t="shared" si="5"/>
        <v>7425</v>
      </c>
      <c r="J77" s="44">
        <f t="shared" si="8"/>
        <v>11.959869940960042</v>
      </c>
      <c r="K77" s="45">
        <f t="shared" si="8"/>
        <v>8.0378665030459739</v>
      </c>
      <c r="L77" s="217">
        <v>0</v>
      </c>
      <c r="M77" s="46">
        <f t="shared" si="7"/>
        <v>10.67347085459642</v>
      </c>
    </row>
    <row r="78" spans="1:13">
      <c r="A78" s="40" t="s">
        <v>276</v>
      </c>
      <c r="B78" s="41">
        <v>61690</v>
      </c>
      <c r="C78" s="42">
        <v>24817</v>
      </c>
      <c r="D78" s="42">
        <v>0</v>
      </c>
      <c r="E78" s="43">
        <f t="shared" si="4"/>
        <v>86507</v>
      </c>
      <c r="F78" s="41">
        <v>14899</v>
      </c>
      <c r="G78" s="42">
        <v>2179</v>
      </c>
      <c r="H78" s="42">
        <v>0</v>
      </c>
      <c r="I78" s="92">
        <f t="shared" si="5"/>
        <v>17078</v>
      </c>
      <c r="J78" s="44">
        <f t="shared" si="8"/>
        <v>24.15140217215108</v>
      </c>
      <c r="K78" s="45">
        <f t="shared" si="8"/>
        <v>8.7802715880243376</v>
      </c>
      <c r="L78" s="217">
        <v>0</v>
      </c>
      <c r="M78" s="46">
        <f t="shared" si="7"/>
        <v>19.741755002485348</v>
      </c>
    </row>
    <row r="79" spans="1:13">
      <c r="A79" s="40" t="s">
        <v>277</v>
      </c>
      <c r="B79" s="41">
        <v>29950</v>
      </c>
      <c r="C79" s="42">
        <v>9445</v>
      </c>
      <c r="D79" s="42">
        <v>0</v>
      </c>
      <c r="E79" s="43">
        <f t="shared" si="4"/>
        <v>39395</v>
      </c>
      <c r="F79" s="41">
        <v>7395</v>
      </c>
      <c r="G79" s="42">
        <v>1643</v>
      </c>
      <c r="H79" s="42">
        <v>0</v>
      </c>
      <c r="I79" s="92">
        <f t="shared" si="5"/>
        <v>9038</v>
      </c>
      <c r="J79" s="44">
        <f t="shared" si="8"/>
        <v>24.691151919866446</v>
      </c>
      <c r="K79" s="45">
        <f t="shared" si="8"/>
        <v>17.395447326627846</v>
      </c>
      <c r="L79" s="217">
        <v>0</v>
      </c>
      <c r="M79" s="46">
        <f t="shared" si="7"/>
        <v>22.941997715446121</v>
      </c>
    </row>
    <row r="80" spans="1:13">
      <c r="A80" s="40" t="s">
        <v>278</v>
      </c>
      <c r="B80" s="41">
        <v>74633</v>
      </c>
      <c r="C80" s="42">
        <v>25796</v>
      </c>
      <c r="D80" s="42">
        <v>0</v>
      </c>
      <c r="E80" s="43">
        <f t="shared" si="4"/>
        <v>100429</v>
      </c>
      <c r="F80" s="41">
        <v>21998</v>
      </c>
      <c r="G80" s="42">
        <v>2865</v>
      </c>
      <c r="H80" s="42">
        <v>0</v>
      </c>
      <c r="I80" s="92">
        <f t="shared" si="5"/>
        <v>24863</v>
      </c>
      <c r="J80" s="44">
        <f t="shared" si="8"/>
        <v>29.474897163453161</v>
      </c>
      <c r="K80" s="45">
        <f t="shared" si="8"/>
        <v>11.106373081097844</v>
      </c>
      <c r="L80" s="217">
        <v>0</v>
      </c>
      <c r="M80" s="46">
        <f t="shared" si="7"/>
        <v>24.756793356500612</v>
      </c>
    </row>
    <row r="81" spans="1:13" ht="13.5" thickBot="1">
      <c r="A81" s="47" t="s">
        <v>279</v>
      </c>
      <c r="B81" s="48">
        <v>45528</v>
      </c>
      <c r="C81" s="49">
        <v>15341</v>
      </c>
      <c r="D81" s="49">
        <v>0</v>
      </c>
      <c r="E81" s="50">
        <f t="shared" si="4"/>
        <v>60869</v>
      </c>
      <c r="F81" s="48">
        <v>7235</v>
      </c>
      <c r="G81" s="49">
        <v>1847</v>
      </c>
      <c r="H81" s="49">
        <v>0</v>
      </c>
      <c r="I81" s="218">
        <f t="shared" si="5"/>
        <v>9082</v>
      </c>
      <c r="J81" s="51">
        <f t="shared" si="8"/>
        <v>15.891319627481989</v>
      </c>
      <c r="K81" s="52">
        <f t="shared" si="8"/>
        <v>12.039632357734176</v>
      </c>
      <c r="L81" s="219">
        <v>0</v>
      </c>
      <c r="M81" s="53">
        <f t="shared" si="7"/>
        <v>14.920567119551825</v>
      </c>
    </row>
    <row r="82" spans="1:13">
      <c r="A82" s="134"/>
      <c r="B82" s="135"/>
      <c r="C82" s="135"/>
      <c r="D82" s="135"/>
      <c r="E82" s="136"/>
      <c r="F82" s="135"/>
      <c r="G82" s="135"/>
      <c r="H82" s="135"/>
      <c r="I82" s="136"/>
      <c r="J82" s="137"/>
      <c r="K82" s="138"/>
      <c r="L82" s="140"/>
      <c r="M82" s="138"/>
    </row>
    <row r="83" spans="1:13" s="165" customFormat="1" ht="38.1" customHeight="1">
      <c r="A83" s="346" t="s">
        <v>592</v>
      </c>
      <c r="B83" s="346"/>
      <c r="C83" s="346"/>
      <c r="D83" s="162"/>
      <c r="E83" s="162"/>
      <c r="F83" s="163"/>
      <c r="G83" s="164"/>
      <c r="H83" s="164"/>
      <c r="I83" s="164"/>
      <c r="J83" s="339" t="s">
        <v>593</v>
      </c>
      <c r="K83" s="339"/>
      <c r="L83" s="339"/>
      <c r="M83" s="339"/>
    </row>
    <row r="84" spans="1:13" s="165" customFormat="1" ht="6.75" customHeight="1">
      <c r="A84" s="166"/>
      <c r="B84" s="166"/>
      <c r="C84" s="166"/>
      <c r="D84" s="167"/>
      <c r="E84" s="167"/>
      <c r="F84" s="168"/>
      <c r="G84" s="169"/>
      <c r="H84" s="169"/>
      <c r="I84" s="169"/>
      <c r="J84" s="170"/>
      <c r="K84" s="170"/>
      <c r="L84" s="170"/>
      <c r="M84" s="170"/>
    </row>
    <row r="85" spans="1:13" ht="35.25" customHeight="1">
      <c r="A85" s="340" t="s">
        <v>637</v>
      </c>
      <c r="B85" s="340"/>
      <c r="C85" s="340"/>
      <c r="D85" s="340"/>
      <c r="E85" s="340"/>
      <c r="F85" s="340"/>
      <c r="G85" s="340"/>
      <c r="H85" s="340"/>
      <c r="I85" s="340"/>
      <c r="J85" s="340"/>
      <c r="K85" s="340"/>
      <c r="L85" s="340"/>
      <c r="M85" s="340"/>
    </row>
    <row r="86" spans="1:13" ht="15" customHeight="1" thickBot="1"/>
    <row r="87" spans="1:13" ht="33" customHeight="1" thickBot="1">
      <c r="A87" s="341" t="s">
        <v>205</v>
      </c>
      <c r="B87" s="343" t="s">
        <v>206</v>
      </c>
      <c r="C87" s="343"/>
      <c r="D87" s="343"/>
      <c r="E87" s="344"/>
      <c r="F87" s="345" t="s">
        <v>207</v>
      </c>
      <c r="G87" s="343"/>
      <c r="H87" s="343"/>
      <c r="I87" s="344"/>
      <c r="J87" s="343" t="s">
        <v>208</v>
      </c>
      <c r="K87" s="343"/>
      <c r="L87" s="343"/>
      <c r="M87" s="344"/>
    </row>
    <row r="88" spans="1:13" ht="39" thickBot="1">
      <c r="A88" s="342"/>
      <c r="B88" s="132" t="s">
        <v>209</v>
      </c>
      <c r="C88" s="128" t="s">
        <v>210</v>
      </c>
      <c r="D88" s="129" t="s">
        <v>211</v>
      </c>
      <c r="E88" s="130" t="s">
        <v>212</v>
      </c>
      <c r="F88" s="131" t="s">
        <v>209</v>
      </c>
      <c r="G88" s="128" t="s">
        <v>210</v>
      </c>
      <c r="H88" s="128" t="s">
        <v>211</v>
      </c>
      <c r="I88" s="130" t="s">
        <v>212</v>
      </c>
      <c r="J88" s="131" t="s">
        <v>209</v>
      </c>
      <c r="K88" s="128" t="s">
        <v>210</v>
      </c>
      <c r="L88" s="128" t="s">
        <v>211</v>
      </c>
      <c r="M88" s="130" t="s">
        <v>212</v>
      </c>
    </row>
    <row r="89" spans="1:13">
      <c r="A89" s="33" t="s">
        <v>280</v>
      </c>
      <c r="B89" s="54">
        <v>5491</v>
      </c>
      <c r="C89" s="55">
        <v>1936</v>
      </c>
      <c r="D89" s="55">
        <v>0</v>
      </c>
      <c r="E89" s="56">
        <f t="shared" ref="E89:E102" si="9">B89+C89+D89</f>
        <v>7427</v>
      </c>
      <c r="F89" s="54">
        <v>1622</v>
      </c>
      <c r="G89" s="55">
        <v>345</v>
      </c>
      <c r="H89" s="55">
        <v>0</v>
      </c>
      <c r="I89" s="55">
        <f t="shared" ref="I89:I102" si="10">F89+G89+H89</f>
        <v>1967</v>
      </c>
      <c r="J89" s="57">
        <f t="shared" ref="J89:K101" si="11">F89/B89*100</f>
        <v>29.539246038972866</v>
      </c>
      <c r="K89" s="58">
        <f t="shared" si="11"/>
        <v>17.820247933884296</v>
      </c>
      <c r="L89" s="58">
        <v>0</v>
      </c>
      <c r="M89" s="59">
        <f t="shared" ref="M89:M101" si="12">I89/E89*100</f>
        <v>26.48444863336475</v>
      </c>
    </row>
    <row r="90" spans="1:13">
      <c r="A90" s="40" t="s">
        <v>281</v>
      </c>
      <c r="B90" s="60">
        <v>27516</v>
      </c>
      <c r="C90" s="61">
        <v>12786</v>
      </c>
      <c r="D90" s="61">
        <v>0</v>
      </c>
      <c r="E90" s="62">
        <f t="shared" si="9"/>
        <v>40302</v>
      </c>
      <c r="F90" s="60">
        <v>4334</v>
      </c>
      <c r="G90" s="61">
        <v>1630</v>
      </c>
      <c r="H90" s="61">
        <v>0</v>
      </c>
      <c r="I90" s="61">
        <f t="shared" si="10"/>
        <v>5964</v>
      </c>
      <c r="J90" s="63">
        <f t="shared" si="11"/>
        <v>15.750835877307749</v>
      </c>
      <c r="K90" s="64">
        <f t="shared" si="11"/>
        <v>12.748318473330206</v>
      </c>
      <c r="L90" s="64">
        <v>0</v>
      </c>
      <c r="M90" s="65">
        <f t="shared" si="12"/>
        <v>14.798273038558882</v>
      </c>
    </row>
    <row r="91" spans="1:13">
      <c r="A91" s="40" t="s">
        <v>282</v>
      </c>
      <c r="B91" s="60">
        <v>28349</v>
      </c>
      <c r="C91" s="61">
        <v>10083</v>
      </c>
      <c r="D91" s="61">
        <v>0</v>
      </c>
      <c r="E91" s="62">
        <f t="shared" si="9"/>
        <v>38432</v>
      </c>
      <c r="F91" s="60">
        <v>5776</v>
      </c>
      <c r="G91" s="61">
        <v>1199</v>
      </c>
      <c r="H91" s="61">
        <v>0</v>
      </c>
      <c r="I91" s="61">
        <f t="shared" si="10"/>
        <v>6975</v>
      </c>
      <c r="J91" s="63">
        <f t="shared" si="11"/>
        <v>20.374616388585135</v>
      </c>
      <c r="K91" s="64">
        <f t="shared" si="11"/>
        <v>11.891302191807993</v>
      </c>
      <c r="L91" s="64">
        <v>0</v>
      </c>
      <c r="M91" s="65">
        <f t="shared" si="12"/>
        <v>18.148938384679433</v>
      </c>
    </row>
    <row r="92" spans="1:13">
      <c r="A92" s="40" t="s">
        <v>283</v>
      </c>
      <c r="B92" s="60">
        <v>58666</v>
      </c>
      <c r="C92" s="61">
        <v>21622</v>
      </c>
      <c r="D92" s="61">
        <v>0</v>
      </c>
      <c r="E92" s="62">
        <f t="shared" si="9"/>
        <v>80288</v>
      </c>
      <c r="F92" s="60">
        <v>9438</v>
      </c>
      <c r="G92" s="61">
        <v>1552</v>
      </c>
      <c r="H92" s="61">
        <v>0</v>
      </c>
      <c r="I92" s="61">
        <f t="shared" si="10"/>
        <v>10990</v>
      </c>
      <c r="J92" s="63">
        <f t="shared" si="11"/>
        <v>16.087682814577438</v>
      </c>
      <c r="K92" s="64">
        <f t="shared" si="11"/>
        <v>7.1778743871982247</v>
      </c>
      <c r="L92" s="64">
        <v>0</v>
      </c>
      <c r="M92" s="65">
        <f t="shared" si="12"/>
        <v>13.688222399362296</v>
      </c>
    </row>
    <row r="93" spans="1:13">
      <c r="A93" s="40" t="s">
        <v>284</v>
      </c>
      <c r="B93" s="60">
        <v>39240</v>
      </c>
      <c r="C93" s="61">
        <v>7044</v>
      </c>
      <c r="D93" s="61">
        <v>0</v>
      </c>
      <c r="E93" s="62">
        <f t="shared" si="9"/>
        <v>46284</v>
      </c>
      <c r="F93" s="60">
        <v>6127</v>
      </c>
      <c r="G93" s="61">
        <v>825</v>
      </c>
      <c r="H93" s="61">
        <v>0</v>
      </c>
      <c r="I93" s="61">
        <f t="shared" si="10"/>
        <v>6952</v>
      </c>
      <c r="J93" s="63">
        <f t="shared" si="11"/>
        <v>15.614169215086646</v>
      </c>
      <c r="K93" s="64">
        <f t="shared" si="11"/>
        <v>11.712095400340715</v>
      </c>
      <c r="L93" s="64">
        <v>0</v>
      </c>
      <c r="M93" s="65">
        <f t="shared" si="12"/>
        <v>15.020309394175094</v>
      </c>
    </row>
    <row r="94" spans="1:13">
      <c r="A94" s="40" t="s">
        <v>285</v>
      </c>
      <c r="B94" s="60">
        <v>21254</v>
      </c>
      <c r="C94" s="61">
        <v>11267</v>
      </c>
      <c r="D94" s="61">
        <v>0</v>
      </c>
      <c r="E94" s="62">
        <f t="shared" si="9"/>
        <v>32521</v>
      </c>
      <c r="F94" s="60">
        <v>4213</v>
      </c>
      <c r="G94" s="61">
        <v>921</v>
      </c>
      <c r="H94" s="61">
        <v>0</v>
      </c>
      <c r="I94" s="61">
        <f t="shared" si="10"/>
        <v>5134</v>
      </c>
      <c r="J94" s="63">
        <f t="shared" si="11"/>
        <v>19.822151124494212</v>
      </c>
      <c r="K94" s="64">
        <f t="shared" si="11"/>
        <v>8.1743143693973543</v>
      </c>
      <c r="L94" s="64">
        <v>0</v>
      </c>
      <c r="M94" s="65">
        <f t="shared" si="12"/>
        <v>15.786722425509669</v>
      </c>
    </row>
    <row r="95" spans="1:13">
      <c r="A95" s="40" t="s">
        <v>286</v>
      </c>
      <c r="B95" s="60">
        <v>5076</v>
      </c>
      <c r="C95" s="61">
        <v>2124</v>
      </c>
      <c r="D95" s="61">
        <v>0</v>
      </c>
      <c r="E95" s="62">
        <f t="shared" si="9"/>
        <v>7200</v>
      </c>
      <c r="F95" s="60">
        <v>1628</v>
      </c>
      <c r="G95" s="61">
        <v>488</v>
      </c>
      <c r="H95" s="61">
        <v>0</v>
      </c>
      <c r="I95" s="61">
        <f t="shared" si="10"/>
        <v>2116</v>
      </c>
      <c r="J95" s="63">
        <f t="shared" si="11"/>
        <v>32.072498029944839</v>
      </c>
      <c r="K95" s="64">
        <f t="shared" si="11"/>
        <v>22.975517890772128</v>
      </c>
      <c r="L95" s="64">
        <v>0</v>
      </c>
      <c r="M95" s="65">
        <f t="shared" si="12"/>
        <v>29.388888888888886</v>
      </c>
    </row>
    <row r="96" spans="1:13">
      <c r="A96" s="40" t="s">
        <v>287</v>
      </c>
      <c r="B96" s="60">
        <v>11597</v>
      </c>
      <c r="C96" s="61">
        <v>5688</v>
      </c>
      <c r="D96" s="61">
        <v>0</v>
      </c>
      <c r="E96" s="62">
        <f t="shared" si="9"/>
        <v>17285</v>
      </c>
      <c r="F96" s="60">
        <v>2092</v>
      </c>
      <c r="G96" s="61">
        <v>665</v>
      </c>
      <c r="H96" s="61">
        <v>0</v>
      </c>
      <c r="I96" s="61">
        <f t="shared" si="10"/>
        <v>2757</v>
      </c>
      <c r="J96" s="63">
        <f t="shared" si="11"/>
        <v>18.039148055531605</v>
      </c>
      <c r="K96" s="64">
        <f t="shared" si="11"/>
        <v>11.69127988748242</v>
      </c>
      <c r="L96" s="64">
        <v>0</v>
      </c>
      <c r="M96" s="65">
        <f t="shared" si="12"/>
        <v>15.95024587792884</v>
      </c>
    </row>
    <row r="97" spans="1:15">
      <c r="A97" s="40" t="s">
        <v>288</v>
      </c>
      <c r="B97" s="60">
        <v>64391</v>
      </c>
      <c r="C97" s="61">
        <v>20145</v>
      </c>
      <c r="D97" s="61">
        <v>0</v>
      </c>
      <c r="E97" s="62">
        <f t="shared" si="9"/>
        <v>84536</v>
      </c>
      <c r="F97" s="60">
        <v>4896</v>
      </c>
      <c r="G97" s="61">
        <v>1712</v>
      </c>
      <c r="H97" s="61">
        <v>0</v>
      </c>
      <c r="I97" s="61">
        <f t="shared" si="10"/>
        <v>6608</v>
      </c>
      <c r="J97" s="63">
        <f t="shared" si="11"/>
        <v>7.6035470795608084</v>
      </c>
      <c r="K97" s="64">
        <f t="shared" si="11"/>
        <v>8.4983866964507335</v>
      </c>
      <c r="L97" s="64">
        <v>0</v>
      </c>
      <c r="M97" s="65">
        <f t="shared" si="12"/>
        <v>7.8167881139396238</v>
      </c>
    </row>
    <row r="98" spans="1:15">
      <c r="A98" s="40" t="s">
        <v>289</v>
      </c>
      <c r="B98" s="60">
        <v>26636</v>
      </c>
      <c r="C98" s="61">
        <v>10689</v>
      </c>
      <c r="D98" s="61">
        <v>0</v>
      </c>
      <c r="E98" s="62">
        <f t="shared" si="9"/>
        <v>37325</v>
      </c>
      <c r="F98" s="60">
        <v>8405</v>
      </c>
      <c r="G98" s="61">
        <v>1950</v>
      </c>
      <c r="H98" s="61">
        <v>0</v>
      </c>
      <c r="I98" s="61">
        <f t="shared" si="10"/>
        <v>10355</v>
      </c>
      <c r="J98" s="63">
        <f t="shared" si="11"/>
        <v>31.555038294038145</v>
      </c>
      <c r="K98" s="64">
        <f t="shared" si="11"/>
        <v>18.243053606511367</v>
      </c>
      <c r="L98" s="64">
        <v>0</v>
      </c>
      <c r="M98" s="65">
        <f t="shared" si="12"/>
        <v>27.742799732083057</v>
      </c>
    </row>
    <row r="99" spans="1:15">
      <c r="A99" s="40" t="s">
        <v>290</v>
      </c>
      <c r="B99" s="60">
        <v>14285</v>
      </c>
      <c r="C99" s="61">
        <v>4365</v>
      </c>
      <c r="D99" s="61">
        <v>0</v>
      </c>
      <c r="E99" s="62">
        <f t="shared" si="9"/>
        <v>18650</v>
      </c>
      <c r="F99" s="60">
        <v>2952</v>
      </c>
      <c r="G99" s="61">
        <v>783</v>
      </c>
      <c r="H99" s="61">
        <v>0</v>
      </c>
      <c r="I99" s="61">
        <f t="shared" si="10"/>
        <v>3735</v>
      </c>
      <c r="J99" s="63">
        <f t="shared" si="11"/>
        <v>20.665033251662582</v>
      </c>
      <c r="K99" s="64">
        <f t="shared" si="11"/>
        <v>17.938144329896907</v>
      </c>
      <c r="L99" s="64">
        <v>0</v>
      </c>
      <c r="M99" s="65">
        <f t="shared" si="12"/>
        <v>20.02680965147453</v>
      </c>
      <c r="O99" s="66"/>
    </row>
    <row r="100" spans="1:15">
      <c r="A100" s="40" t="s">
        <v>291</v>
      </c>
      <c r="B100" s="60">
        <v>47459</v>
      </c>
      <c r="C100" s="61">
        <v>15487</v>
      </c>
      <c r="D100" s="61">
        <v>0</v>
      </c>
      <c r="E100" s="62">
        <f t="shared" si="9"/>
        <v>62946</v>
      </c>
      <c r="F100" s="60">
        <v>4775</v>
      </c>
      <c r="G100" s="61">
        <v>1425</v>
      </c>
      <c r="H100" s="61">
        <v>0</v>
      </c>
      <c r="I100" s="61">
        <f t="shared" si="10"/>
        <v>6200</v>
      </c>
      <c r="J100" s="63">
        <f t="shared" si="11"/>
        <v>10.061316083356161</v>
      </c>
      <c r="K100" s="64">
        <f t="shared" si="11"/>
        <v>9.2012655775811965</v>
      </c>
      <c r="L100" s="64">
        <v>0</v>
      </c>
      <c r="M100" s="65">
        <f t="shared" si="12"/>
        <v>9.8497124519429349</v>
      </c>
    </row>
    <row r="101" spans="1:15">
      <c r="A101" s="40" t="s">
        <v>292</v>
      </c>
      <c r="B101" s="60">
        <v>56904</v>
      </c>
      <c r="C101" s="61">
        <v>27488</v>
      </c>
      <c r="D101" s="61">
        <v>0</v>
      </c>
      <c r="E101" s="62">
        <f t="shared" si="9"/>
        <v>84392</v>
      </c>
      <c r="F101" s="60">
        <v>9327</v>
      </c>
      <c r="G101" s="61">
        <v>3080</v>
      </c>
      <c r="H101" s="61">
        <v>0</v>
      </c>
      <c r="I101" s="61">
        <f t="shared" si="10"/>
        <v>12407</v>
      </c>
      <c r="J101" s="63">
        <f>F101/B101*100</f>
        <v>16.390763390974271</v>
      </c>
      <c r="K101" s="64">
        <f t="shared" si="11"/>
        <v>11.20488940628638</v>
      </c>
      <c r="L101" s="64">
        <v>0</v>
      </c>
      <c r="M101" s="65">
        <f t="shared" si="12"/>
        <v>14.701630486302019</v>
      </c>
    </row>
    <row r="102" spans="1:15" s="73" customFormat="1" ht="26.25" thickBot="1">
      <c r="A102" s="67" t="s">
        <v>293</v>
      </c>
      <c r="B102" s="68">
        <v>0</v>
      </c>
      <c r="C102" s="69">
        <v>0</v>
      </c>
      <c r="D102" s="69">
        <v>0</v>
      </c>
      <c r="E102" s="69">
        <f t="shared" si="9"/>
        <v>0</v>
      </c>
      <c r="F102" s="68">
        <v>187295</v>
      </c>
      <c r="G102" s="69">
        <v>55404</v>
      </c>
      <c r="H102" s="69">
        <v>49</v>
      </c>
      <c r="I102" s="69">
        <f t="shared" si="10"/>
        <v>242748</v>
      </c>
      <c r="J102" s="70">
        <v>0</v>
      </c>
      <c r="K102" s="71">
        <v>0</v>
      </c>
      <c r="L102" s="224">
        <v>0</v>
      </c>
      <c r="M102" s="72">
        <v>0</v>
      </c>
    </row>
    <row r="103" spans="1:15" s="83" customFormat="1" ht="26.25" thickBot="1">
      <c r="A103" s="74" t="s">
        <v>212</v>
      </c>
      <c r="B103" s="75">
        <f t="shared" ref="B103:I103" si="13">SUM(B89:B102,B48:B81,B7:B40)</f>
        <v>11565764</v>
      </c>
      <c r="C103" s="76">
        <f t="shared" si="13"/>
        <v>5369771</v>
      </c>
      <c r="D103" s="76">
        <f t="shared" si="13"/>
        <v>5685</v>
      </c>
      <c r="E103" s="77">
        <f t="shared" si="13"/>
        <v>16941220</v>
      </c>
      <c r="F103" s="78">
        <f t="shared" si="13"/>
        <v>1910497</v>
      </c>
      <c r="G103" s="76">
        <f t="shared" si="13"/>
        <v>609731</v>
      </c>
      <c r="H103" s="76">
        <f t="shared" si="13"/>
        <v>4319</v>
      </c>
      <c r="I103" s="79">
        <f t="shared" si="13"/>
        <v>2524547</v>
      </c>
      <c r="J103" s="80">
        <f>F103/B103*100</f>
        <v>16.518554243368619</v>
      </c>
      <c r="K103" s="81">
        <f>G103/C103*100</f>
        <v>11.354879006944616</v>
      </c>
      <c r="L103" s="81">
        <f>H103/D103*100</f>
        <v>75.971855760773963</v>
      </c>
      <c r="M103" s="82">
        <f>I103/E103*100</f>
        <v>14.901801641204116</v>
      </c>
    </row>
    <row r="104" spans="1:15" s="89" customFormat="1" ht="10.5" customHeight="1">
      <c r="A104" s="84"/>
      <c r="B104" s="85"/>
      <c r="C104" s="85"/>
      <c r="D104" s="86"/>
      <c r="E104" s="85"/>
      <c r="F104" s="85"/>
      <c r="G104" s="85"/>
      <c r="H104" s="85"/>
      <c r="I104" s="85"/>
      <c r="J104" s="87"/>
      <c r="K104" s="88"/>
      <c r="L104" s="88"/>
      <c r="M104" s="88"/>
    </row>
    <row r="105" spans="1:15" ht="54.75" customHeight="1">
      <c r="A105" s="348" t="s">
        <v>419</v>
      </c>
      <c r="B105" s="349"/>
      <c r="C105" s="349"/>
      <c r="D105" s="349"/>
      <c r="E105" s="349"/>
      <c r="F105" s="349"/>
      <c r="G105" s="349"/>
      <c r="H105" s="349"/>
      <c r="I105" s="349"/>
      <c r="J105" s="349"/>
      <c r="K105" s="349"/>
      <c r="L105" s="349"/>
      <c r="M105" s="349"/>
    </row>
    <row r="106" spans="1:15" ht="42" customHeight="1">
      <c r="A106" s="348" t="s">
        <v>420</v>
      </c>
      <c r="B106" s="348"/>
      <c r="C106" s="348"/>
      <c r="D106" s="348"/>
      <c r="E106" s="348"/>
      <c r="F106" s="348"/>
      <c r="G106" s="348"/>
      <c r="H106" s="348"/>
      <c r="I106" s="348"/>
      <c r="J106" s="348"/>
      <c r="K106" s="348"/>
      <c r="L106" s="348"/>
      <c r="M106" s="348"/>
    </row>
    <row r="107" spans="1:15" ht="61.5" customHeight="1">
      <c r="A107" s="350" t="s">
        <v>294</v>
      </c>
      <c r="B107" s="350"/>
      <c r="C107" s="350"/>
      <c r="D107" s="350"/>
      <c r="E107" s="350"/>
      <c r="F107" s="350"/>
      <c r="G107" s="350"/>
      <c r="H107" s="350"/>
      <c r="I107" s="350"/>
      <c r="J107" s="350"/>
      <c r="K107" s="350"/>
      <c r="L107" s="350"/>
      <c r="M107" s="350"/>
    </row>
    <row r="110" spans="1:15">
      <c r="I110" s="90"/>
    </row>
  </sheetData>
  <mergeCells count="24">
    <mergeCell ref="A105:M105"/>
    <mergeCell ref="A106:M106"/>
    <mergeCell ref="A107:M107"/>
    <mergeCell ref="J83:M83"/>
    <mergeCell ref="A85:M85"/>
    <mergeCell ref="A87:A88"/>
    <mergeCell ref="B87:E87"/>
    <mergeCell ref="F87:I87"/>
    <mergeCell ref="J87:M87"/>
    <mergeCell ref="A83:C83"/>
    <mergeCell ref="J42:M42"/>
    <mergeCell ref="A44:M44"/>
    <mergeCell ref="A46:A47"/>
    <mergeCell ref="B46:E46"/>
    <mergeCell ref="F46:I46"/>
    <mergeCell ref="J46:M46"/>
    <mergeCell ref="A42:C42"/>
    <mergeCell ref="J1:M1"/>
    <mergeCell ref="A3:M3"/>
    <mergeCell ref="A5:A6"/>
    <mergeCell ref="B5:E5"/>
    <mergeCell ref="F5:I5"/>
    <mergeCell ref="J5:M5"/>
    <mergeCell ref="A1:C1"/>
  </mergeCells>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3"/>
  <sheetViews>
    <sheetView showGridLines="0" view="pageBreakPreview" topLeftCell="A10" zoomScaleNormal="100" zoomScaleSheetLayoutView="100" workbookViewId="0">
      <selection activeCell="B20" sqref="B20:G20"/>
    </sheetView>
  </sheetViews>
  <sheetFormatPr defaultColWidth="9.140625" defaultRowHeight="15"/>
  <cols>
    <col min="1" max="1" width="1.7109375" style="175" customWidth="1"/>
    <col min="2" max="2" width="7.140625" style="175" customWidth="1"/>
    <col min="3" max="3" width="24.42578125" style="175" customWidth="1"/>
    <col min="4" max="4" width="13.140625" style="175" customWidth="1"/>
    <col min="5" max="5" width="13" style="175" customWidth="1"/>
    <col min="6" max="6" width="21.5703125" style="175" customWidth="1"/>
    <col min="7" max="7" width="19.7109375" style="175" customWidth="1"/>
    <col min="8" max="8" width="14.140625" style="175" customWidth="1"/>
    <col min="9" max="9" width="2.42578125" style="175" customWidth="1"/>
    <col min="10" max="10" width="29.85546875" style="175" customWidth="1"/>
    <col min="11" max="11" width="12.5703125" style="175" customWidth="1"/>
    <col min="12" max="16384" width="9.140625" style="175"/>
  </cols>
  <sheetData>
    <row r="1" spans="2:8" s="171" customFormat="1" ht="50.1" customHeight="1">
      <c r="B1" s="351" t="s">
        <v>592</v>
      </c>
      <c r="C1" s="351"/>
      <c r="D1" s="351"/>
      <c r="E1" s="172"/>
      <c r="F1" s="355" t="s">
        <v>593</v>
      </c>
      <c r="G1" s="355"/>
    </row>
    <row r="2" spans="2:8" s="173" customFormat="1" ht="6" customHeight="1">
      <c r="B2" s="174"/>
    </row>
    <row r="3" spans="2:8" ht="72" customHeight="1">
      <c r="B3" s="353" t="s">
        <v>642</v>
      </c>
      <c r="C3" s="353"/>
      <c r="D3" s="353"/>
      <c r="E3" s="353"/>
      <c r="F3" s="353"/>
      <c r="G3" s="353"/>
    </row>
    <row r="4" spans="2:8" ht="12" customHeight="1" thickBot="1">
      <c r="F4" s="176"/>
      <c r="G4" s="177"/>
      <c r="H4" s="177"/>
    </row>
    <row r="5" spans="2:8" ht="28.5" customHeight="1" thickBot="1">
      <c r="B5" s="354" t="s">
        <v>0</v>
      </c>
      <c r="C5" s="354"/>
      <c r="D5" s="354"/>
      <c r="E5" s="354"/>
      <c r="F5" s="354"/>
      <c r="G5" s="354"/>
    </row>
    <row r="6" spans="2:8" ht="24" customHeight="1">
      <c r="B6" s="178" t="s">
        <v>1</v>
      </c>
      <c r="C6" s="178"/>
      <c r="D6" s="179"/>
      <c r="E6" s="180"/>
      <c r="F6" s="179"/>
      <c r="G6" s="181">
        <v>26005.5</v>
      </c>
    </row>
    <row r="7" spans="2:8" ht="24" customHeight="1">
      <c r="B7" s="182" t="s">
        <v>144</v>
      </c>
      <c r="C7" s="182"/>
      <c r="D7" s="183"/>
      <c r="E7" s="184"/>
      <c r="F7" s="183"/>
      <c r="G7" s="185">
        <v>3640.77</v>
      </c>
    </row>
    <row r="8" spans="2:8" ht="24" customHeight="1">
      <c r="B8" s="186" t="s">
        <v>146</v>
      </c>
      <c r="C8" s="186"/>
      <c r="D8" s="187"/>
      <c r="E8" s="188"/>
      <c r="F8" s="187"/>
      <c r="G8" s="189">
        <v>260.06</v>
      </c>
    </row>
    <row r="9" spans="2:8" ht="24" customHeight="1">
      <c r="B9" s="186" t="s">
        <v>148</v>
      </c>
      <c r="C9" s="186"/>
      <c r="D9" s="187"/>
      <c r="E9" s="188"/>
      <c r="F9" s="187"/>
      <c r="G9" s="189" t="s">
        <v>421</v>
      </c>
    </row>
    <row r="10" spans="2:8" ht="24" customHeight="1">
      <c r="B10" s="190" t="s">
        <v>147</v>
      </c>
      <c r="C10" s="190"/>
      <c r="D10" s="191"/>
      <c r="E10" s="192"/>
      <c r="F10" s="191"/>
      <c r="G10" s="193" t="s">
        <v>421</v>
      </c>
    </row>
    <row r="11" spans="2:8" ht="24" customHeight="1" thickBot="1">
      <c r="B11" s="194" t="s">
        <v>2</v>
      </c>
      <c r="C11" s="194"/>
      <c r="D11" s="195"/>
      <c r="E11" s="196"/>
      <c r="F11" s="195"/>
      <c r="G11" s="241">
        <v>3900.83</v>
      </c>
    </row>
    <row r="12" spans="2:8" ht="24" customHeight="1" thickTop="1">
      <c r="B12" s="197" t="s">
        <v>149</v>
      </c>
      <c r="C12" s="197"/>
      <c r="D12" s="198"/>
      <c r="E12" s="198"/>
      <c r="F12" s="198"/>
      <c r="G12" s="242">
        <v>22104.67</v>
      </c>
    </row>
    <row r="13" spans="2:8" ht="21.75" customHeight="1" thickBot="1">
      <c r="B13" s="199"/>
      <c r="C13" s="200"/>
      <c r="D13" s="201"/>
      <c r="E13" s="202"/>
      <c r="F13" s="203"/>
      <c r="G13" s="243"/>
    </row>
    <row r="14" spans="2:8" ht="30" customHeight="1" thickBot="1">
      <c r="B14" s="204" t="s">
        <v>3</v>
      </c>
      <c r="C14" s="205"/>
      <c r="D14" s="205"/>
      <c r="E14" s="205"/>
      <c r="F14" s="205"/>
      <c r="G14" s="244"/>
    </row>
    <row r="15" spans="2:8" ht="21.75" customHeight="1">
      <c r="B15" s="206" t="s">
        <v>1</v>
      </c>
      <c r="C15" s="184"/>
      <c r="D15" s="184"/>
      <c r="E15" s="184"/>
      <c r="F15" s="184"/>
      <c r="G15" s="245">
        <v>26005.5</v>
      </c>
    </row>
    <row r="16" spans="2:8" ht="21.75" customHeight="1">
      <c r="B16" s="207" t="s">
        <v>639</v>
      </c>
      <c r="C16" s="187"/>
      <c r="D16" s="187"/>
      <c r="E16" s="188"/>
      <c r="F16" s="187"/>
      <c r="G16" s="246">
        <v>4095.87</v>
      </c>
    </row>
    <row r="17" spans="2:8" ht="21.75" customHeight="1" thickBot="1">
      <c r="B17" s="208" t="s">
        <v>145</v>
      </c>
      <c r="C17" s="209"/>
      <c r="D17" s="209"/>
      <c r="E17" s="210"/>
      <c r="F17" s="209"/>
      <c r="G17" s="247" t="s">
        <v>638</v>
      </c>
    </row>
    <row r="18" spans="2:8" ht="21.75" customHeight="1" thickTop="1">
      <c r="B18" s="211" t="s">
        <v>150</v>
      </c>
      <c r="C18" s="212"/>
      <c r="D18" s="212"/>
      <c r="E18" s="213"/>
      <c r="F18" s="212"/>
      <c r="G18" s="250">
        <v>30621.48</v>
      </c>
    </row>
    <row r="19" spans="2:8" ht="13.5" customHeight="1">
      <c r="B19" s="177"/>
      <c r="C19" s="177"/>
      <c r="D19" s="177"/>
      <c r="E19" s="177"/>
      <c r="F19" s="177"/>
      <c r="G19" s="177"/>
      <c r="H19" s="214"/>
    </row>
    <row r="20" spans="2:8" ht="195" customHeight="1">
      <c r="B20" s="352" t="s">
        <v>640</v>
      </c>
      <c r="C20" s="352"/>
      <c r="D20" s="352"/>
      <c r="E20" s="352"/>
      <c r="F20" s="352"/>
      <c r="G20" s="352"/>
    </row>
    <row r="21" spans="2:8" ht="188.25" customHeight="1"/>
    <row r="22" spans="2:8" ht="21" customHeight="1"/>
    <row r="23" spans="2:8" ht="16.5" customHeight="1"/>
  </sheetData>
  <mergeCells count="5">
    <mergeCell ref="B1:D1"/>
    <mergeCell ref="B20:G20"/>
    <mergeCell ref="B3:G3"/>
    <mergeCell ref="B5:G5"/>
    <mergeCell ref="F1:G1"/>
  </mergeCells>
  <printOptions horizontalCentered="1"/>
  <pageMargins left="0.59055118110236227" right="0.39370078740157483" top="0.78740157480314965" bottom="0" header="0" footer="0"/>
  <pageSetup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4</vt:i4>
      </vt:variant>
    </vt:vector>
  </HeadingPairs>
  <TitlesOfParts>
    <vt:vector size="4" baseType="lpstr">
      <vt:lpstr>1</vt:lpstr>
      <vt:lpstr>2</vt:lpstr>
      <vt:lpstr>3</vt:lpstr>
      <vt:lpstr>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 Sezer PEHLİVAN</dc:creator>
  <cp:lastModifiedBy>Feride Irmak</cp:lastModifiedBy>
  <cp:lastPrinted>2025-06-19T07:00:52Z</cp:lastPrinted>
  <dcterms:created xsi:type="dcterms:W3CDTF">2014-10-24T12:07:31Z</dcterms:created>
  <dcterms:modified xsi:type="dcterms:W3CDTF">2025-06-25T11:45:49Z</dcterms:modified>
</cp:coreProperties>
</file>