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BuÇalışmaKitabı"/>
  <mc:AlternateContent xmlns:mc="http://schemas.openxmlformats.org/markup-compatibility/2006">
    <mc:Choice Requires="x15">
      <x15ac:absPath xmlns:x15ac="http://schemas.microsoft.com/office/spreadsheetml/2010/11/ac" url="C:\Users\saban\OneDrive\Masaüstü\"/>
    </mc:Choice>
  </mc:AlternateContent>
  <xr:revisionPtr revIDLastSave="0" documentId="8_{3C2DA84D-A0BD-4DB2-9E1F-6B99C9B84B9E}" xr6:coauthVersionLast="47" xr6:coauthVersionMax="47" xr10:uidLastSave="{00000000-0000-0000-0000-000000000000}"/>
  <bookViews>
    <workbookView xWindow="1560" yWindow="1560" windowWidth="23610" windowHeight="15525" tabRatio="920" xr2:uid="{00000000-000D-0000-FFFF-FFFF00000000}"/>
  </bookViews>
  <sheets>
    <sheet name="İÇİNDEKİLER" sheetId="8333" r:id="rId1"/>
    <sheet name="METAVERİ" sheetId="8340" r:id="rId2"/>
    <sheet name="METADATA" sheetId="8338" r:id="rId3"/>
    <sheet name="BÖLÜM 1" sheetId="8266" r:id="rId4"/>
    <sheet name="TABLO-1.1" sheetId="8292" r:id="rId5"/>
    <sheet name="GRAFİK-1.1" sheetId="8341" r:id="rId6"/>
    <sheet name="TABLO-1.2 " sheetId="8293" r:id="rId7"/>
    <sheet name="GRAFİK-1.2" sheetId="8247" r:id="rId8"/>
    <sheet name="TABLO-1.3" sheetId="8294" r:id="rId9"/>
    <sheet name="GRAFİK-1.3" sheetId="8248" r:id="rId10"/>
    <sheet name="TABLO-1.4" sheetId="8239" r:id="rId11"/>
    <sheet name="GRAFİK-1.4" sheetId="8339" r:id="rId12"/>
    <sheet name="Tablo 1.5-Grafik 1.5" sheetId="8250" r:id="rId13"/>
    <sheet name="TABLO-1.6 " sheetId="8329" r:id="rId14"/>
    <sheet name="TABLO-1.7" sheetId="8228" r:id="rId15"/>
    <sheet name="Tablo-1.8" sheetId="8304" r:id="rId16"/>
    <sheet name="TABLO-1.9" sheetId="8343" r:id="rId17"/>
    <sheet name="TABLO-1.10" sheetId="3" r:id="rId18"/>
    <sheet name="TABLO-1.11" sheetId="8342" r:id="rId19"/>
    <sheet name="TABLO-1.12" sheetId="8307" r:id="rId20"/>
    <sheet name="TABLO-1.13" sheetId="8308" r:id="rId21"/>
    <sheet name="TABLO-1.14" sheetId="8309" r:id="rId22"/>
    <sheet name="TABLO-1.15" sheetId="8310" r:id="rId23"/>
    <sheet name="TABLO-1.16" sheetId="8311" r:id="rId24"/>
    <sheet name="TABLO-1.17 " sheetId="8312" r:id="rId25"/>
    <sheet name="TABLO-1.18" sheetId="8335" r:id="rId26"/>
    <sheet name="TABLO-1.19" sheetId="8313" r:id="rId27"/>
    <sheet name="TABLO-1.20" sheetId="8315" r:id="rId28"/>
    <sheet name="TABLO-1.21" sheetId="8344" r:id="rId29"/>
    <sheet name="TABLO-1.22" sheetId="8345" r:id="rId30"/>
    <sheet name="TABLO-1.23" sheetId="8346" r:id="rId31"/>
    <sheet name="TABLO-1.24" sheetId="8347" r:id="rId32"/>
    <sheet name="TABLO-1.25" sheetId="8348" r:id="rId33"/>
    <sheet name="TABLO-1.26" sheetId="8349" r:id="rId34"/>
    <sheet name="TABLO-1.27" sheetId="8350" r:id="rId35"/>
    <sheet name="TABLO-1.28" sheetId="8328" r:id="rId36"/>
    <sheet name="TABLO-1.29" sheetId="8336" r:id="rId37"/>
    <sheet name="EK" sheetId="8337" r:id="rId38"/>
  </sheets>
  <definedNames>
    <definedName name="_" localSheetId="0">#REF!</definedName>
    <definedName name="_" localSheetId="2">#REF!</definedName>
    <definedName name="_" localSheetId="1">#REF!</definedName>
    <definedName name="_" localSheetId="18">#REF!</definedName>
    <definedName name="_" localSheetId="25">#REF!</definedName>
    <definedName name="_">#REF!</definedName>
    <definedName name="_GoBack" localSheetId="6">'TABLO-1.2 '!#REF!</definedName>
    <definedName name="_xlnm._FilterDatabase" localSheetId="25" hidden="1">'TABLO-1.18'!#REF!</definedName>
    <definedName name="_xlnm._FilterDatabase" localSheetId="29" hidden="1">'TABLO-1.22'!$E$7:$T$88</definedName>
    <definedName name="CAL" localSheetId="0">#REF!</definedName>
    <definedName name="CAL" localSheetId="2">#REF!</definedName>
    <definedName name="CAL" localSheetId="1">#REF!</definedName>
    <definedName name="CAL" localSheetId="18">#REF!</definedName>
    <definedName name="CAL" localSheetId="25">#REF!</definedName>
    <definedName name="CAL" localSheetId="28">#REF!</definedName>
    <definedName name="CAL" localSheetId="31">#REF!</definedName>
    <definedName name="CAL" localSheetId="15">#REF!</definedName>
    <definedName name="CAL">#REF!</definedName>
    <definedName name="DOL" localSheetId="0">#REF!</definedName>
    <definedName name="DOL" localSheetId="2">#REF!</definedName>
    <definedName name="DOL" localSheetId="1">#REF!</definedName>
    <definedName name="DOL" localSheetId="18">#REF!</definedName>
    <definedName name="DOL" localSheetId="25">#REF!</definedName>
    <definedName name="DOL" localSheetId="28">#REF!</definedName>
    <definedName name="DOL" localSheetId="29">#REF!</definedName>
    <definedName name="DOL" localSheetId="30">#REF!</definedName>
    <definedName name="DOL" localSheetId="31">#REF!</definedName>
    <definedName name="DOL" localSheetId="15">#REF!</definedName>
    <definedName name="DOL">#REF!</definedName>
    <definedName name="e" localSheetId="0">#REF!</definedName>
    <definedName name="e" localSheetId="2">#REF!</definedName>
    <definedName name="e" localSheetId="1">#REF!</definedName>
    <definedName name="e" localSheetId="18">#REF!</definedName>
    <definedName name="e" localSheetId="25">#REF!</definedName>
    <definedName name="e" localSheetId="28">#REF!</definedName>
    <definedName name="e" localSheetId="31">#REF!</definedName>
    <definedName name="e" localSheetId="15">#REF!</definedName>
    <definedName name="e">#REF!</definedName>
    <definedName name="liste" localSheetId="0">#REF!</definedName>
    <definedName name="liste" localSheetId="2">#REF!</definedName>
    <definedName name="liste" localSheetId="1">#REF!</definedName>
    <definedName name="liste" localSheetId="18">#REF!</definedName>
    <definedName name="liste" localSheetId="25">#REF!</definedName>
    <definedName name="liste">#REF!</definedName>
    <definedName name="PAK" localSheetId="0">#REF!</definedName>
    <definedName name="PAK" localSheetId="2">#REF!</definedName>
    <definedName name="PAK" localSheetId="1">#REF!</definedName>
    <definedName name="PAK" localSheetId="18">#REF!</definedName>
    <definedName name="PAK" localSheetId="25">#REF!</definedName>
    <definedName name="PAK" localSheetId="28">#REF!</definedName>
    <definedName name="PAK" localSheetId="29">#REF!</definedName>
    <definedName name="PAK" localSheetId="30">#REF!</definedName>
    <definedName name="PAK" localSheetId="31">#REF!</definedName>
    <definedName name="PAK" localSheetId="15">#REF!</definedName>
    <definedName name="PAK">#REF!</definedName>
    <definedName name="SAM" localSheetId="0">#REF!</definedName>
    <definedName name="SAM" localSheetId="2">#REF!</definedName>
    <definedName name="SAM" localSheetId="1">#REF!</definedName>
    <definedName name="SAM" localSheetId="18">#REF!</definedName>
    <definedName name="SAM" localSheetId="25">#REF!</definedName>
    <definedName name="SAM" localSheetId="28">#REF!</definedName>
    <definedName name="SAM" localSheetId="29">#REF!</definedName>
    <definedName name="SAM" localSheetId="30">#REF!</definedName>
    <definedName name="SAM" localSheetId="31">#REF!</definedName>
    <definedName name="SAM" localSheetId="15">#REF!</definedName>
    <definedName name="SAM">#REF!</definedName>
    <definedName name="Tablo_1.14__5510_Sayılı_Kanunun_4_1_a_Maddesi_Kapsamındaki_İşyerlerinin_İşyeri_Büyüklüklerine_ve_İllere_Göre_Dağılımı__2018" localSheetId="20">İÇİNDEKİLER!#REF!,İÇİNDEKİLER!#REF!</definedName>
    <definedName name="TABLO_1.27__4_b_KAPSAMINDAKİ_AKTİF_SİGORTALILARIN_KAZANÇ_ARALIĞI_VE_CİNSİYETE_GÖRE_DAĞILIMI__2020_Table_1.27__Distribution_of_Active_Insured_by_Earning_Level_and_Gender__Under_Article_4_1_b_of_Act_5510___2019">İÇİNDEKİLER!$A$42</definedName>
    <definedName name="TABLO_1.27__4_b_KAPSAMINDAKİ_AKTİF_SİGORTALILARIN_KAZANÇ_ARALIĞI_VE_CİNSİYETE_GÖRE_DAĞILIMI__2020_Table_1.27__Distribution_of_Active_Insured_by_Earning_Level_and_Gender__Under_Article_4_1_b_of_Act_5510___2020">İÇİNDEKİLER!$A$42</definedName>
    <definedName name="TAM" localSheetId="0">#REF!</definedName>
    <definedName name="TAM" localSheetId="2">#REF!</definedName>
    <definedName name="TAM" localSheetId="1">#REF!</definedName>
    <definedName name="TAM" localSheetId="18">#REF!</definedName>
    <definedName name="TAM" localSheetId="25">#REF!</definedName>
    <definedName name="TAM" localSheetId="28">#REF!</definedName>
    <definedName name="TAM" localSheetId="31">#REF!</definedName>
    <definedName name="TAM" localSheetId="15">#REF!</definedName>
    <definedName name="TAM">#REF!</definedName>
    <definedName name="TAT" localSheetId="0">#REF!</definedName>
    <definedName name="TAT" localSheetId="2">#REF!</definedName>
    <definedName name="TAT" localSheetId="1">#REF!</definedName>
    <definedName name="TAT" localSheetId="18">#REF!</definedName>
    <definedName name="TAT" localSheetId="25">#REF!</definedName>
    <definedName name="TAT" localSheetId="28">#REF!</definedName>
    <definedName name="TAT" localSheetId="29">#REF!</definedName>
    <definedName name="TAT" localSheetId="30">#REF!</definedName>
    <definedName name="TAT" localSheetId="31">#REF!</definedName>
    <definedName name="TAT" localSheetId="15">#REF!</definedName>
    <definedName name="TAT">#REF!</definedName>
    <definedName name="TOPLAM" localSheetId="0">#REF!</definedName>
    <definedName name="TOPLAM" localSheetId="2">#REF!</definedName>
    <definedName name="TOPLAM" localSheetId="1">#REF!</definedName>
    <definedName name="TOPLAM" localSheetId="18">#REF!</definedName>
    <definedName name="TOPLAM" localSheetId="25">#REF!</definedName>
    <definedName name="TOPLAM" localSheetId="28">#REF!</definedName>
    <definedName name="TOPLAM" localSheetId="29">#REF!</definedName>
    <definedName name="TOPLAM" localSheetId="30">#REF!</definedName>
    <definedName name="TOPLAM" localSheetId="31">#REF!</definedName>
    <definedName name="TOPLAM" localSheetId="15">#REF!</definedName>
    <definedName name="TOPLAM">#REF!</definedName>
    <definedName name="tuba" localSheetId="0">#REF!</definedName>
    <definedName name="tuba" localSheetId="2">#REF!</definedName>
    <definedName name="tuba" localSheetId="1">#REF!</definedName>
    <definedName name="tuba" localSheetId="18">#REF!</definedName>
    <definedName name="tuba" localSheetId="25">#REF!</definedName>
    <definedName name="tuba">#REF!</definedName>
    <definedName name="YAM" localSheetId="0">#REF!</definedName>
    <definedName name="YAM" localSheetId="2">#REF!</definedName>
    <definedName name="YAM" localSheetId="1">#REF!</definedName>
    <definedName name="YAM" localSheetId="18">#REF!</definedName>
    <definedName name="YAM" localSheetId="25">#REF!</definedName>
    <definedName name="YAM" localSheetId="28">#REF!</definedName>
    <definedName name="YAM" localSheetId="31">#REF!</definedName>
    <definedName name="YAM" localSheetId="15">#REF!</definedName>
    <definedName name="YAM">#REF!</definedName>
    <definedName name="_xlnm.Print_Area" localSheetId="3">'BÖLÜM 1'!$A$3:$I$32</definedName>
    <definedName name="_xlnm.Print_Area" localSheetId="37">EK!$A$4:$C$93</definedName>
    <definedName name="_xlnm.Print_Area" localSheetId="5">'GRAFİK-1.1'!$A$3:$K$28</definedName>
    <definedName name="_xlnm.Print_Area" localSheetId="7">'GRAFİK-1.2'!$A$3:$I$22</definedName>
    <definedName name="_xlnm.Print_Area" localSheetId="9">'GRAFİK-1.3'!$A$3:$G$19</definedName>
    <definedName name="_xlnm.Print_Area" localSheetId="11">'GRAFİK-1.4'!$A$3:$I$19</definedName>
    <definedName name="_xlnm.Print_Area" localSheetId="2">METADATA!$A$3:$C$131</definedName>
    <definedName name="_xlnm.Print_Area" localSheetId="1">METAVERİ!$A$3:$C$129</definedName>
    <definedName name="_xlnm.Print_Area" localSheetId="12">'Tablo 1.5-Grafik 1.5'!$A$4:$E$52</definedName>
    <definedName name="_xlnm.Print_Area" localSheetId="4">'TABLO-1.1'!$A$4:$E$40</definedName>
    <definedName name="_xlnm.Print_Area" localSheetId="17">'TABLO-1.10'!$A$4:$P$92</definedName>
    <definedName name="_xlnm.Print_Area" localSheetId="18">'TABLO-1.11'!$A$4:$FJ$99</definedName>
    <definedName name="_xlnm.Print_Area" localSheetId="19">'TABLO-1.12'!$A$4:$P$98</definedName>
    <definedName name="_xlnm.Print_Area" localSheetId="20">'TABLO-1.13'!$A$4:$P$98</definedName>
    <definedName name="_xlnm.Print_Area" localSheetId="21">'TABLO-1.14'!$A$4:$P$90</definedName>
    <definedName name="_xlnm.Print_Area" localSheetId="22">'TABLO-1.15'!$A$4:$P$90</definedName>
    <definedName name="_xlnm.Print_Area" localSheetId="23">'TABLO-1.16'!$A$4:$U$98</definedName>
    <definedName name="_xlnm.Print_Area" localSheetId="24">'TABLO-1.17 '!$A$4:$U$90</definedName>
    <definedName name="_xlnm.Print_Area" localSheetId="25">'TABLO-1.18'!$A$4:$N$25</definedName>
    <definedName name="_xlnm.Print_Area" localSheetId="26">'TABLO-1.19'!$A$4:$J$25</definedName>
    <definedName name="_xlnm.Print_Area" localSheetId="6">'TABLO-1.2 '!$A$4:$F$28</definedName>
    <definedName name="_xlnm.Print_Area" localSheetId="27">'TABLO-1.20'!$A$4:$J$75</definedName>
    <definedName name="_xlnm.Print_Area" localSheetId="28">'TABLO-1.21'!$A$4:$T$90</definedName>
    <definedName name="_xlnm.Print_Area" localSheetId="29">'TABLO-1.22'!$A$4:$T$89</definedName>
    <definedName name="_xlnm.Print_Area" localSheetId="30">'TABLO-1.23'!$A$4:$S$89</definedName>
    <definedName name="_xlnm.Print_Area" localSheetId="31">'TABLO-1.24'!$A$4:$S$72</definedName>
    <definedName name="_xlnm.Print_Area" localSheetId="32">'TABLO-1.25'!$A$4:$T$50</definedName>
    <definedName name="_xlnm.Print_Area" localSheetId="33">'TABLO-1.26'!$A$4:$T$49</definedName>
    <definedName name="_xlnm.Print_Area" localSheetId="34">'TABLO-1.27'!$A$4:$R$27</definedName>
    <definedName name="_xlnm.Print_Area" localSheetId="35">'TABLO-1.28'!$A$4:$M$56</definedName>
    <definedName name="_xlnm.Print_Area" localSheetId="36">'TABLO-1.29'!$A$4:$N$89</definedName>
    <definedName name="_xlnm.Print_Area" localSheetId="8">'TABLO-1.3'!$A$4:$E$63</definedName>
    <definedName name="_xlnm.Print_Area" localSheetId="10">'TABLO-1.4'!$A$4:$E$20</definedName>
    <definedName name="_xlnm.Print_Area" localSheetId="13">'TABLO-1.6 '!$A$4:$S$99</definedName>
    <definedName name="_xlnm.Print_Area" localSheetId="14">'TABLO-1.7'!$A$4:$U$94</definedName>
    <definedName name="_xlnm.Print_Area" localSheetId="15">'Tablo-1.8'!$A$4:$U$93</definedName>
    <definedName name="_xlnm.Print_Area" localSheetId="16">'TABLO-1.9'!$A$4:$P$41</definedName>
    <definedName name="_xlnm.Print_Titles" localSheetId="37">EK!$4:$6</definedName>
    <definedName name="_xlnm.Print_Titles" localSheetId="18">'TABLO-1.11'!$A:$B,'TABLO-1.11'!$4:$8</definedName>
    <definedName name="_xlnm.Print_Titles" localSheetId="36">'TABLO-1.29'!$6:$8</definedName>
    <definedName name="_xlnm.Print_Titles" localSheetId="14">'TABLO-1.7'!$4:$9</definedName>
    <definedName name="_xlnm.Print_Titles" localSheetId="15">'Tablo-1.8'!$4:$8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8344" l="1"/>
  <c r="Q10" i="8344"/>
  <c r="Q11" i="8344"/>
  <c r="Q12" i="8344"/>
  <c r="Q13" i="8344"/>
  <c r="Q14" i="8344"/>
  <c r="Q15" i="8344"/>
  <c r="Q16" i="8344"/>
  <c r="Q17" i="8344"/>
  <c r="Q18" i="8344"/>
  <c r="Q19" i="8344"/>
  <c r="Q20" i="8344"/>
  <c r="Q21" i="8344"/>
  <c r="Q22" i="8344"/>
  <c r="Q23" i="8344"/>
  <c r="Q24" i="8344"/>
  <c r="Q25" i="8344"/>
  <c r="Q26" i="8344"/>
  <c r="Q27" i="8344"/>
  <c r="Q28" i="8344"/>
  <c r="Q29" i="8344"/>
  <c r="Q30" i="8344"/>
  <c r="Q31" i="8344"/>
  <c r="Q32" i="8344"/>
  <c r="Q33" i="8344"/>
  <c r="Q34" i="8344"/>
  <c r="Q35" i="8344"/>
  <c r="Q36" i="8344"/>
  <c r="Q37" i="8344"/>
  <c r="Q38" i="8344"/>
  <c r="Q39" i="8344"/>
  <c r="Q40" i="8344"/>
  <c r="Q41" i="8344"/>
  <c r="Q42" i="8344"/>
  <c r="Q43" i="8344"/>
  <c r="Q44" i="8344"/>
  <c r="Q45" i="8344"/>
  <c r="Q46" i="8344"/>
  <c r="Q47" i="8344"/>
  <c r="Q48" i="8344"/>
  <c r="Q49" i="8344"/>
  <c r="Q50" i="8344"/>
  <c r="Q51" i="8344"/>
  <c r="Q52" i="8344"/>
  <c r="Q53" i="8344"/>
  <c r="Q54" i="8344"/>
  <c r="Q55" i="8344"/>
  <c r="Q56" i="8344"/>
  <c r="Q57" i="8344"/>
  <c r="Q58" i="8344"/>
  <c r="Q59" i="8344"/>
  <c r="Q60" i="8344"/>
  <c r="Q61" i="8344"/>
  <c r="Q62" i="8344"/>
  <c r="Q63" i="8344"/>
  <c r="Q64" i="8344"/>
  <c r="Q65" i="8344"/>
  <c r="Q66" i="8344"/>
  <c r="Q67" i="8344"/>
  <c r="Q68" i="8344"/>
  <c r="Q69" i="8344"/>
  <c r="Q70" i="8344"/>
  <c r="Q71" i="8344"/>
  <c r="Q72" i="8344"/>
  <c r="Q73" i="8344"/>
  <c r="Q74" i="8344"/>
  <c r="Q75" i="8344"/>
  <c r="Q76" i="8344"/>
  <c r="Q77" i="8344"/>
  <c r="Q78" i="8344"/>
  <c r="Q79" i="8344"/>
  <c r="Q80" i="8344"/>
  <c r="Q81" i="8344"/>
  <c r="Q82" i="8344"/>
  <c r="Q83" i="8344"/>
  <c r="Q84" i="8344"/>
  <c r="Q85" i="8344"/>
  <c r="Q86" i="8344"/>
  <c r="Q87" i="8344"/>
  <c r="Q88" i="8344"/>
  <c r="Q89" i="8344"/>
  <c r="K9" i="8344"/>
  <c r="K10" i="8344"/>
  <c r="K11" i="8344"/>
  <c r="K12" i="8344"/>
  <c r="K13" i="8344"/>
  <c r="K14" i="8344"/>
  <c r="K15" i="8344"/>
  <c r="K16" i="8344"/>
  <c r="K17" i="8344"/>
  <c r="K18" i="8344"/>
  <c r="K19" i="8344"/>
  <c r="K20" i="8344"/>
  <c r="K21" i="8344"/>
  <c r="K22" i="8344"/>
  <c r="K23" i="8344"/>
  <c r="K24" i="8344"/>
  <c r="K25" i="8344"/>
  <c r="K26" i="8344"/>
  <c r="K27" i="8344"/>
  <c r="K28" i="8344"/>
  <c r="K29" i="8344"/>
  <c r="K30" i="8344"/>
  <c r="K31" i="8344"/>
  <c r="K32" i="8344"/>
  <c r="K33" i="8344"/>
  <c r="K34" i="8344"/>
  <c r="K35" i="8344"/>
  <c r="K36" i="8344"/>
  <c r="K37" i="8344"/>
  <c r="K38" i="8344"/>
  <c r="K39" i="8344"/>
  <c r="K40" i="8344"/>
  <c r="K41" i="8344"/>
  <c r="K42" i="8344"/>
  <c r="K43" i="8344"/>
  <c r="K44" i="8344"/>
  <c r="K45" i="8344"/>
  <c r="K46" i="8344"/>
  <c r="K47" i="8344"/>
  <c r="K48" i="8344"/>
  <c r="K49" i="8344"/>
  <c r="K50" i="8344"/>
  <c r="K51" i="8344"/>
  <c r="K52" i="8344"/>
  <c r="K53" i="8344"/>
  <c r="K54" i="8344"/>
  <c r="K55" i="8344"/>
  <c r="K56" i="8344"/>
  <c r="K57" i="8344"/>
  <c r="K58" i="8344"/>
  <c r="K59" i="8344"/>
  <c r="K60" i="8344"/>
  <c r="K61" i="8344"/>
  <c r="K62" i="8344"/>
  <c r="K63" i="8344"/>
  <c r="K64" i="8344"/>
  <c r="K65" i="8344"/>
  <c r="K66" i="8344"/>
  <c r="K67" i="8344"/>
  <c r="K68" i="8344"/>
  <c r="K69" i="8344"/>
  <c r="K70" i="8344"/>
  <c r="K71" i="8344"/>
  <c r="K72" i="8344"/>
  <c r="K73" i="8344"/>
  <c r="K74" i="8344"/>
  <c r="K75" i="8344"/>
  <c r="K76" i="8344"/>
  <c r="K77" i="8344"/>
  <c r="K78" i="8344"/>
  <c r="K79" i="8344"/>
  <c r="K80" i="8344"/>
  <c r="K81" i="8344"/>
  <c r="K82" i="8344"/>
  <c r="K83" i="8344"/>
  <c r="K84" i="8344"/>
  <c r="K85" i="8344"/>
  <c r="K86" i="8344"/>
  <c r="K87" i="8344"/>
  <c r="K88" i="8344"/>
  <c r="K89" i="8344"/>
  <c r="H9" i="8344"/>
  <c r="H10" i="8344"/>
  <c r="H11" i="8344"/>
  <c r="H12" i="8344"/>
  <c r="H13" i="8344"/>
  <c r="H14" i="8344"/>
  <c r="H15" i="8344"/>
  <c r="H16" i="8344"/>
  <c r="H17" i="8344"/>
  <c r="H18" i="8344"/>
  <c r="H19" i="8344"/>
  <c r="H20" i="8344"/>
  <c r="H21" i="8344"/>
  <c r="H22" i="8344"/>
  <c r="H23" i="8344"/>
  <c r="H24" i="8344"/>
  <c r="H25" i="8344"/>
  <c r="H26" i="8344"/>
  <c r="H27" i="8344"/>
  <c r="H28" i="8344"/>
  <c r="H29" i="8344"/>
  <c r="H30" i="8344"/>
  <c r="H31" i="8344"/>
  <c r="H32" i="8344"/>
  <c r="H33" i="8344"/>
  <c r="H34" i="8344"/>
  <c r="H35" i="8344"/>
  <c r="H36" i="8344"/>
  <c r="H37" i="8344"/>
  <c r="H38" i="8344"/>
  <c r="H39" i="8344"/>
  <c r="H40" i="8344"/>
  <c r="H41" i="8344"/>
  <c r="H42" i="8344"/>
  <c r="H43" i="8344"/>
  <c r="H44" i="8344"/>
  <c r="H45" i="8344"/>
  <c r="H46" i="8344"/>
  <c r="H47" i="8344"/>
  <c r="H48" i="8344"/>
  <c r="H49" i="8344"/>
  <c r="H50" i="8344"/>
  <c r="H51" i="8344"/>
  <c r="H52" i="8344"/>
  <c r="H53" i="8344"/>
  <c r="H54" i="8344"/>
  <c r="H55" i="8344"/>
  <c r="H56" i="8344"/>
  <c r="H57" i="8344"/>
  <c r="H58" i="8344"/>
  <c r="H59" i="8344"/>
  <c r="H60" i="8344"/>
  <c r="H61" i="8344"/>
  <c r="H62" i="8344"/>
  <c r="H63" i="8344"/>
  <c r="H64" i="8344"/>
  <c r="H65" i="8344"/>
  <c r="H66" i="8344"/>
  <c r="H67" i="8344"/>
  <c r="H68" i="8344"/>
  <c r="H69" i="8344"/>
  <c r="H70" i="8344"/>
  <c r="H71" i="8344"/>
  <c r="H72" i="8344"/>
  <c r="H73" i="8344"/>
  <c r="H74" i="8344"/>
  <c r="H75" i="8344"/>
  <c r="H76" i="8344"/>
  <c r="H77" i="8344"/>
  <c r="H78" i="8344"/>
  <c r="H79" i="8344"/>
  <c r="H80" i="8344"/>
  <c r="H81" i="8344"/>
  <c r="H82" i="8344"/>
  <c r="H83" i="8344"/>
  <c r="H84" i="8344"/>
  <c r="H85" i="8344"/>
  <c r="H86" i="8344"/>
  <c r="H87" i="8344"/>
  <c r="H88" i="8344"/>
  <c r="H89" i="8344"/>
  <c r="E9" i="8344"/>
  <c r="E10" i="8344"/>
  <c r="E11" i="8344"/>
  <c r="E12" i="8344"/>
  <c r="E13" i="8344"/>
  <c r="E14" i="8344"/>
  <c r="E15" i="8344"/>
  <c r="E16" i="8344"/>
  <c r="E17" i="8344"/>
  <c r="E18" i="8344"/>
  <c r="E19" i="8344"/>
  <c r="E20" i="8344"/>
  <c r="E21" i="8344"/>
  <c r="E22" i="8344"/>
  <c r="E23" i="8344"/>
  <c r="E24" i="8344"/>
  <c r="E25" i="8344"/>
  <c r="E26" i="8344"/>
  <c r="E27" i="8344"/>
  <c r="E28" i="8344"/>
  <c r="E29" i="8344"/>
  <c r="E30" i="8344"/>
  <c r="E31" i="8344"/>
  <c r="E32" i="8344"/>
  <c r="E33" i="8344"/>
  <c r="E34" i="8344"/>
  <c r="E35" i="8344"/>
  <c r="E36" i="8344"/>
  <c r="E37" i="8344"/>
  <c r="E38" i="8344"/>
  <c r="E39" i="8344"/>
  <c r="E40" i="8344"/>
  <c r="E41" i="8344"/>
  <c r="E42" i="8344"/>
  <c r="E43" i="8344"/>
  <c r="E44" i="8344"/>
  <c r="E45" i="8344"/>
  <c r="E46" i="8344"/>
  <c r="E47" i="8344"/>
  <c r="E48" i="8344"/>
  <c r="E49" i="8344"/>
  <c r="E50" i="8344"/>
  <c r="E51" i="8344"/>
  <c r="E52" i="8344"/>
  <c r="E53" i="8344"/>
  <c r="E54" i="8344"/>
  <c r="E55" i="8344"/>
  <c r="E56" i="8344"/>
  <c r="E57" i="8344"/>
  <c r="E58" i="8344"/>
  <c r="E59" i="8344"/>
  <c r="E60" i="8344"/>
  <c r="E61" i="8344"/>
  <c r="E62" i="8344"/>
  <c r="E63" i="8344"/>
  <c r="E64" i="8344"/>
  <c r="E65" i="8344"/>
  <c r="E66" i="8344"/>
  <c r="E67" i="8344"/>
  <c r="E68" i="8344"/>
  <c r="E69" i="8344"/>
  <c r="E70" i="8344"/>
  <c r="E71" i="8344"/>
  <c r="E72" i="8344"/>
  <c r="E73" i="8344"/>
  <c r="E74" i="8344"/>
  <c r="E75" i="8344"/>
  <c r="E76" i="8344"/>
  <c r="E77" i="8344"/>
  <c r="E78" i="8344"/>
  <c r="E79" i="8344"/>
  <c r="E80" i="8344"/>
  <c r="E81" i="8344"/>
  <c r="E82" i="8344"/>
  <c r="E83" i="8344"/>
  <c r="E84" i="8344"/>
  <c r="E85" i="8344"/>
  <c r="E86" i="8344"/>
  <c r="E87" i="8344"/>
  <c r="E88" i="8344"/>
  <c r="E89" i="8344"/>
  <c r="P9" i="8310"/>
  <c r="P10" i="8310"/>
  <c r="P11" i="8310"/>
  <c r="P12" i="8310"/>
  <c r="P13" i="8310"/>
  <c r="P14" i="8310"/>
  <c r="P15" i="8310"/>
  <c r="P16" i="8310"/>
  <c r="P17" i="8310"/>
  <c r="P18" i="8310"/>
  <c r="P19" i="8310"/>
  <c r="P20" i="8310"/>
  <c r="P21" i="8310"/>
  <c r="P22" i="8310"/>
  <c r="P23" i="8310"/>
  <c r="P24" i="8310"/>
  <c r="P25" i="8310"/>
  <c r="P26" i="8310"/>
  <c r="P27" i="8310"/>
  <c r="P28" i="8310"/>
  <c r="P29" i="8310"/>
  <c r="P30" i="8310"/>
  <c r="P31" i="8310"/>
  <c r="P32" i="8310"/>
  <c r="P33" i="8310"/>
  <c r="P34" i="8310"/>
  <c r="P35" i="8310"/>
  <c r="P36" i="8310"/>
  <c r="P37" i="8310"/>
  <c r="P38" i="8310"/>
  <c r="P39" i="8310"/>
  <c r="P40" i="8310"/>
  <c r="P41" i="8310"/>
  <c r="P42" i="8310"/>
  <c r="P43" i="8310"/>
  <c r="P44" i="8310"/>
  <c r="P45" i="8310"/>
  <c r="P46" i="8310"/>
  <c r="P47" i="8310"/>
  <c r="P48" i="8310"/>
  <c r="P49" i="8310"/>
  <c r="P50" i="8310"/>
  <c r="P51" i="8310"/>
  <c r="P52" i="8310"/>
  <c r="P53" i="8310"/>
  <c r="P54" i="8310"/>
  <c r="P55" i="8310"/>
  <c r="P56" i="8310"/>
  <c r="P57" i="8310"/>
  <c r="P58" i="8310"/>
  <c r="P59" i="8310"/>
  <c r="P60" i="8310"/>
  <c r="P61" i="8310"/>
  <c r="P62" i="8310"/>
  <c r="P63" i="8310"/>
  <c r="P64" i="8310"/>
  <c r="P65" i="8310"/>
  <c r="P66" i="8310"/>
  <c r="P67" i="8310"/>
  <c r="P68" i="8310"/>
  <c r="P69" i="8310"/>
  <c r="P70" i="8310"/>
  <c r="P71" i="8310"/>
  <c r="P72" i="8310"/>
  <c r="P73" i="8310"/>
  <c r="P74" i="8310"/>
  <c r="P75" i="8310"/>
  <c r="P76" i="8310"/>
  <c r="P77" i="8310"/>
  <c r="P78" i="8310"/>
  <c r="P79" i="8310"/>
  <c r="P80" i="8310"/>
  <c r="P81" i="8310"/>
  <c r="P82" i="8310"/>
  <c r="P83" i="8310"/>
  <c r="P84" i="8310"/>
  <c r="P85" i="8310"/>
  <c r="P86" i="8310"/>
  <c r="P87" i="8310"/>
  <c r="P88" i="8310"/>
  <c r="P89" i="8310"/>
  <c r="C90" i="8310"/>
  <c r="D90" i="8310"/>
  <c r="E90" i="8310"/>
  <c r="F90" i="8310"/>
  <c r="G90" i="8310"/>
  <c r="H90" i="8310"/>
  <c r="I90" i="8310"/>
  <c r="J90" i="8310"/>
  <c r="K90" i="8310"/>
  <c r="L90" i="8310"/>
  <c r="M90" i="8310"/>
  <c r="N90" i="8310"/>
  <c r="O90" i="8310"/>
  <c r="P9" i="8309"/>
  <c r="P10" i="8309"/>
  <c r="P11" i="8309"/>
  <c r="P12" i="8309"/>
  <c r="P13" i="8309"/>
  <c r="P14" i="8309"/>
  <c r="P15" i="8309"/>
  <c r="P16" i="8309"/>
  <c r="P17" i="8309"/>
  <c r="P18" i="8309"/>
  <c r="P19" i="8309"/>
  <c r="P20" i="8309"/>
  <c r="P21" i="8309"/>
  <c r="P22" i="8309"/>
  <c r="P23" i="8309"/>
  <c r="P24" i="8309"/>
  <c r="P25" i="8309"/>
  <c r="P26" i="8309"/>
  <c r="P27" i="8309"/>
  <c r="P28" i="8309"/>
  <c r="P29" i="8309"/>
  <c r="P30" i="8309"/>
  <c r="P31" i="8309"/>
  <c r="P32" i="8309"/>
  <c r="P33" i="8309"/>
  <c r="P34" i="8309"/>
  <c r="P35" i="8309"/>
  <c r="P36" i="8309"/>
  <c r="P37" i="8309"/>
  <c r="P38" i="8309"/>
  <c r="P39" i="8309"/>
  <c r="P40" i="8309"/>
  <c r="P41" i="8309"/>
  <c r="P42" i="8309"/>
  <c r="P43" i="8309"/>
  <c r="P44" i="8309"/>
  <c r="P45" i="8309"/>
  <c r="P46" i="8309"/>
  <c r="P47" i="8309"/>
  <c r="P48" i="8309"/>
  <c r="P49" i="8309"/>
  <c r="P50" i="8309"/>
  <c r="P51" i="8309"/>
  <c r="P52" i="8309"/>
  <c r="P53" i="8309"/>
  <c r="P54" i="8309"/>
  <c r="P55" i="8309"/>
  <c r="P56" i="8309"/>
  <c r="P57" i="8309"/>
  <c r="P58" i="8309"/>
  <c r="P59" i="8309"/>
  <c r="P60" i="8309"/>
  <c r="P61" i="8309"/>
  <c r="P62" i="8309"/>
  <c r="P63" i="8309"/>
  <c r="P64" i="8309"/>
  <c r="P65" i="8309"/>
  <c r="P66" i="8309"/>
  <c r="P67" i="8309"/>
  <c r="P68" i="8309"/>
  <c r="P69" i="8309"/>
  <c r="P70" i="8309"/>
  <c r="P71" i="8309"/>
  <c r="P72" i="8309"/>
  <c r="P73" i="8309"/>
  <c r="P74" i="8309"/>
  <c r="P75" i="8309"/>
  <c r="P76" i="8309"/>
  <c r="P77" i="8309"/>
  <c r="P78" i="8309"/>
  <c r="P79" i="8309"/>
  <c r="P80" i="8309"/>
  <c r="P81" i="8309"/>
  <c r="P82" i="8309"/>
  <c r="P83" i="8309"/>
  <c r="P84" i="8309"/>
  <c r="P85" i="8309"/>
  <c r="P86" i="8309"/>
  <c r="P87" i="8309"/>
  <c r="P88" i="8309"/>
  <c r="P89" i="8309"/>
  <c r="C90" i="8309"/>
  <c r="D90" i="8309"/>
  <c r="E90" i="8309"/>
  <c r="F90" i="8309"/>
  <c r="G90" i="8309"/>
  <c r="H90" i="8309"/>
  <c r="I90" i="8309"/>
  <c r="J90" i="8309"/>
  <c r="K90" i="8309"/>
  <c r="L90" i="8309"/>
  <c r="M90" i="8309"/>
  <c r="N90" i="8309"/>
  <c r="O90" i="8309"/>
  <c r="P9" i="8308"/>
  <c r="P10" i="8308"/>
  <c r="P11" i="8308"/>
  <c r="P12" i="8308"/>
  <c r="P13" i="8308"/>
  <c r="P14" i="8308"/>
  <c r="P15" i="8308"/>
  <c r="P16" i="8308"/>
  <c r="P17" i="8308"/>
  <c r="P18" i="8308"/>
  <c r="P19" i="8308"/>
  <c r="P20" i="8308"/>
  <c r="P21" i="8308"/>
  <c r="P22" i="8308"/>
  <c r="P23" i="8308"/>
  <c r="P24" i="8308"/>
  <c r="P25" i="8308"/>
  <c r="P26" i="8308"/>
  <c r="P27" i="8308"/>
  <c r="P28" i="8308"/>
  <c r="P29" i="8308"/>
  <c r="P30" i="8308"/>
  <c r="P31" i="8308"/>
  <c r="P32" i="8308"/>
  <c r="P33" i="8308"/>
  <c r="P34" i="8308"/>
  <c r="P35" i="8308"/>
  <c r="P36" i="8308"/>
  <c r="P37" i="8308"/>
  <c r="P38" i="8308"/>
  <c r="P39" i="8308"/>
  <c r="P40" i="8308"/>
  <c r="P41" i="8308"/>
  <c r="P42" i="8308"/>
  <c r="P43" i="8308"/>
  <c r="P44" i="8308"/>
  <c r="P45" i="8308"/>
  <c r="P46" i="8308"/>
  <c r="P47" i="8308"/>
  <c r="P48" i="8308"/>
  <c r="P49" i="8308"/>
  <c r="P50" i="8308"/>
  <c r="P51" i="8308"/>
  <c r="P52" i="8308"/>
  <c r="P53" i="8308"/>
  <c r="P54" i="8308"/>
  <c r="P55" i="8308"/>
  <c r="P56" i="8308"/>
  <c r="P57" i="8308"/>
  <c r="P58" i="8308"/>
  <c r="P59" i="8308"/>
  <c r="P60" i="8308"/>
  <c r="P61" i="8308"/>
  <c r="P62" i="8308"/>
  <c r="P63" i="8308"/>
  <c r="P64" i="8308"/>
  <c r="P65" i="8308"/>
  <c r="P66" i="8308"/>
  <c r="P67" i="8308"/>
  <c r="P68" i="8308"/>
  <c r="P69" i="8308"/>
  <c r="P70" i="8308"/>
  <c r="P71" i="8308"/>
  <c r="P72" i="8308"/>
  <c r="P73" i="8308"/>
  <c r="P74" i="8308"/>
  <c r="P75" i="8308"/>
  <c r="P76" i="8308"/>
  <c r="P77" i="8308"/>
  <c r="P78" i="8308"/>
  <c r="P79" i="8308"/>
  <c r="P80" i="8308"/>
  <c r="P81" i="8308"/>
  <c r="P82" i="8308"/>
  <c r="P83" i="8308"/>
  <c r="P84" i="8308"/>
  <c r="P85" i="8308"/>
  <c r="P86" i="8308"/>
  <c r="P87" i="8308"/>
  <c r="P88" i="8308"/>
  <c r="P89" i="8308"/>
  <c r="P90" i="8308"/>
  <c r="P91" i="8308"/>
  <c r="P92" i="8308"/>
  <c r="P93" i="8308"/>
  <c r="P94" i="8308"/>
  <c r="P95" i="8308"/>
  <c r="P96" i="8308"/>
  <c r="C97" i="8308"/>
  <c r="D97" i="8308"/>
  <c r="E97" i="8308"/>
  <c r="F97" i="8308"/>
  <c r="G97" i="8308"/>
  <c r="H97" i="8308"/>
  <c r="I97" i="8308"/>
  <c r="J97" i="8308"/>
  <c r="K97" i="8308"/>
  <c r="L97" i="8308"/>
  <c r="M97" i="8308"/>
  <c r="N97" i="8308"/>
  <c r="O97" i="8308"/>
  <c r="P9" i="8307"/>
  <c r="P10" i="8307"/>
  <c r="P11" i="8307"/>
  <c r="P12" i="8307"/>
  <c r="P13" i="8307"/>
  <c r="P14" i="8307"/>
  <c r="P15" i="8307"/>
  <c r="P16" i="8307"/>
  <c r="P17" i="8307"/>
  <c r="P18" i="8307"/>
  <c r="P19" i="8307"/>
  <c r="P20" i="8307"/>
  <c r="P21" i="8307"/>
  <c r="P22" i="8307"/>
  <c r="P23" i="8307"/>
  <c r="P24" i="8307"/>
  <c r="P25" i="8307"/>
  <c r="P26" i="8307"/>
  <c r="P27" i="8307"/>
  <c r="P28" i="8307"/>
  <c r="P29" i="8307"/>
  <c r="P30" i="8307"/>
  <c r="P31" i="8307"/>
  <c r="P32" i="8307"/>
  <c r="P33" i="8307"/>
  <c r="P34" i="8307"/>
  <c r="P35" i="8307"/>
  <c r="P36" i="8307"/>
  <c r="P37" i="8307"/>
  <c r="P38" i="8307"/>
  <c r="P39" i="8307"/>
  <c r="P40" i="8307"/>
  <c r="P41" i="8307"/>
  <c r="P42" i="8307"/>
  <c r="P43" i="8307"/>
  <c r="P44" i="8307"/>
  <c r="P45" i="8307"/>
  <c r="P46" i="8307"/>
  <c r="P47" i="8307"/>
  <c r="P48" i="8307"/>
  <c r="P49" i="8307"/>
  <c r="P50" i="8307"/>
  <c r="P51" i="8307"/>
  <c r="P52" i="8307"/>
  <c r="P53" i="8307"/>
  <c r="P54" i="8307"/>
  <c r="P55" i="8307"/>
  <c r="P56" i="8307"/>
  <c r="P57" i="8307"/>
  <c r="P58" i="8307"/>
  <c r="P59" i="8307"/>
  <c r="P60" i="8307"/>
  <c r="P61" i="8307"/>
  <c r="P62" i="8307"/>
  <c r="P63" i="8307"/>
  <c r="P64" i="8307"/>
  <c r="P65" i="8307"/>
  <c r="P66" i="8307"/>
  <c r="P67" i="8307"/>
  <c r="P68" i="8307"/>
  <c r="P69" i="8307"/>
  <c r="P70" i="8307"/>
  <c r="P71" i="8307"/>
  <c r="P72" i="8307"/>
  <c r="P73" i="8307"/>
  <c r="P74" i="8307"/>
  <c r="P75" i="8307"/>
  <c r="P76" i="8307"/>
  <c r="P77" i="8307"/>
  <c r="P78" i="8307"/>
  <c r="P79" i="8307"/>
  <c r="P80" i="8307"/>
  <c r="P81" i="8307"/>
  <c r="P82" i="8307"/>
  <c r="P83" i="8307"/>
  <c r="P84" i="8307"/>
  <c r="P85" i="8307"/>
  <c r="P86" i="8307"/>
  <c r="P87" i="8307"/>
  <c r="P88" i="8307"/>
  <c r="P89" i="8307"/>
  <c r="P90" i="8307"/>
  <c r="P91" i="8307"/>
  <c r="P92" i="8307"/>
  <c r="P93" i="8307"/>
  <c r="P94" i="8307"/>
  <c r="P95" i="8307"/>
  <c r="P96" i="8307"/>
  <c r="C97" i="8307"/>
  <c r="D97" i="8307"/>
  <c r="E97" i="8307"/>
  <c r="F97" i="8307"/>
  <c r="G97" i="8307"/>
  <c r="H97" i="8307"/>
  <c r="I97" i="8307"/>
  <c r="J97" i="8307"/>
  <c r="K97" i="8307"/>
  <c r="L97" i="8307"/>
  <c r="M97" i="8307"/>
  <c r="N97" i="8307"/>
  <c r="O97" i="8307"/>
  <c r="P97" i="8308" l="1"/>
  <c r="P90" i="8310"/>
  <c r="E90" i="8344"/>
  <c r="K90" i="8344"/>
  <c r="H90" i="8344"/>
  <c r="P97" i="8307"/>
  <c r="P90" i="8309"/>
  <c r="AD56" i="8328"/>
  <c r="AC56" i="8328"/>
  <c r="AE55" i="8328"/>
  <c r="AE54" i="8328"/>
  <c r="AE53" i="8328"/>
  <c r="AE52" i="8328"/>
  <c r="AE51" i="8328"/>
  <c r="AE50" i="8328"/>
  <c r="AE49" i="8328"/>
  <c r="AE48" i="8328"/>
  <c r="AE47" i="8328"/>
  <c r="AE46" i="8328"/>
  <c r="AE45" i="8328"/>
  <c r="AE44" i="8328"/>
  <c r="AE43" i="8328"/>
  <c r="AE42" i="8328"/>
  <c r="AE41" i="8328"/>
  <c r="AE40" i="8328"/>
  <c r="AE39" i="8328"/>
  <c r="AE38" i="8328"/>
  <c r="AE37" i="8328"/>
  <c r="AE36" i="8328"/>
  <c r="AE35" i="8328"/>
  <c r="AE34" i="8328"/>
  <c r="AE33" i="8328"/>
  <c r="AE32" i="8328"/>
  <c r="AE31" i="8328"/>
  <c r="AE30" i="8328"/>
  <c r="AE29" i="8328"/>
  <c r="AE28" i="8328"/>
  <c r="AE27" i="8328"/>
  <c r="AE26" i="8328"/>
  <c r="AE25" i="8328"/>
  <c r="AE24" i="8328"/>
  <c r="AE23" i="8328"/>
  <c r="AE22" i="8328"/>
  <c r="AE21" i="8328"/>
  <c r="AE20" i="8328"/>
  <c r="AE19" i="8328"/>
  <c r="AE18" i="8328"/>
  <c r="AE17" i="8328"/>
  <c r="AE16" i="8328"/>
  <c r="AE15" i="8328"/>
  <c r="AE14" i="8328"/>
  <c r="AE13" i="8328"/>
  <c r="AE12" i="8328"/>
  <c r="AE11" i="8328"/>
  <c r="AE10" i="8328"/>
  <c r="AE9" i="8328"/>
  <c r="AE8" i="8328"/>
  <c r="K25" i="8350"/>
  <c r="I25" i="8350"/>
  <c r="F25" i="8350"/>
  <c r="D25" i="8350"/>
  <c r="P24" i="8350"/>
  <c r="N24" i="8350"/>
  <c r="M24" i="8350"/>
  <c r="H24" i="8350"/>
  <c r="P23" i="8350"/>
  <c r="N23" i="8350"/>
  <c r="M23" i="8350"/>
  <c r="R23" i="8350" s="1"/>
  <c r="H23" i="8350"/>
  <c r="P22" i="8350"/>
  <c r="N22" i="8350"/>
  <c r="M22" i="8350"/>
  <c r="H22" i="8350"/>
  <c r="P21" i="8350"/>
  <c r="N21" i="8350"/>
  <c r="M21" i="8350"/>
  <c r="H21" i="8350"/>
  <c r="P20" i="8350"/>
  <c r="N20" i="8350"/>
  <c r="M20" i="8350"/>
  <c r="R20" i="8350" s="1"/>
  <c r="H20" i="8350"/>
  <c r="P19" i="8350"/>
  <c r="N19" i="8350"/>
  <c r="M19" i="8350"/>
  <c r="H19" i="8350"/>
  <c r="P18" i="8350"/>
  <c r="N18" i="8350"/>
  <c r="M18" i="8350"/>
  <c r="H18" i="8350"/>
  <c r="R18" i="8350" s="1"/>
  <c r="P17" i="8350"/>
  <c r="N17" i="8350"/>
  <c r="M17" i="8350"/>
  <c r="H17" i="8350"/>
  <c r="P16" i="8350"/>
  <c r="N16" i="8350"/>
  <c r="M16" i="8350"/>
  <c r="H16" i="8350"/>
  <c r="R16" i="8350" s="1"/>
  <c r="R15" i="8350"/>
  <c r="P15" i="8350"/>
  <c r="N15" i="8350"/>
  <c r="M15" i="8350"/>
  <c r="H15" i="8350"/>
  <c r="P14" i="8350"/>
  <c r="N14" i="8350"/>
  <c r="M14" i="8350"/>
  <c r="H14" i="8350"/>
  <c r="P13" i="8350"/>
  <c r="N13" i="8350"/>
  <c r="M13" i="8350"/>
  <c r="R13" i="8350" s="1"/>
  <c r="H13" i="8350"/>
  <c r="P12" i="8350"/>
  <c r="N12" i="8350"/>
  <c r="M12" i="8350"/>
  <c r="H12" i="8350"/>
  <c r="P11" i="8350"/>
  <c r="N11" i="8350"/>
  <c r="M11" i="8350"/>
  <c r="H11" i="8350"/>
  <c r="P10" i="8350"/>
  <c r="N10" i="8350"/>
  <c r="M10" i="8350"/>
  <c r="H10" i="8350"/>
  <c r="R10" i="8350" s="1"/>
  <c r="P9" i="8350"/>
  <c r="N9" i="8350"/>
  <c r="M9" i="8350"/>
  <c r="H9" i="8350"/>
  <c r="P8" i="8350"/>
  <c r="N8" i="8350"/>
  <c r="M8" i="8350"/>
  <c r="H8" i="8350"/>
  <c r="R8" i="8350" s="1"/>
  <c r="S48" i="8349"/>
  <c r="R48" i="8349"/>
  <c r="Q48" i="8349"/>
  <c r="P48" i="8349"/>
  <c r="O48" i="8349"/>
  <c r="N48" i="8349"/>
  <c r="M48" i="8349"/>
  <c r="L48" i="8349"/>
  <c r="K48" i="8349"/>
  <c r="J48" i="8349"/>
  <c r="I48" i="8349"/>
  <c r="H48" i="8349"/>
  <c r="G48" i="8349"/>
  <c r="F48" i="8349"/>
  <c r="E48" i="8349"/>
  <c r="D48" i="8349"/>
  <c r="C48" i="8349"/>
  <c r="S47" i="8349"/>
  <c r="R47" i="8349"/>
  <c r="Q47" i="8349"/>
  <c r="P47" i="8349"/>
  <c r="O47" i="8349"/>
  <c r="N47" i="8349"/>
  <c r="M47" i="8349"/>
  <c r="L47" i="8349"/>
  <c r="K47" i="8349"/>
  <c r="J47" i="8349"/>
  <c r="I47" i="8349"/>
  <c r="H47" i="8349"/>
  <c r="G47" i="8349"/>
  <c r="F47" i="8349"/>
  <c r="E47" i="8349"/>
  <c r="D47" i="8349"/>
  <c r="C47" i="8349"/>
  <c r="S46" i="8349"/>
  <c r="R46" i="8349"/>
  <c r="Q46" i="8349"/>
  <c r="P46" i="8349"/>
  <c r="O46" i="8349"/>
  <c r="O49" i="8349" s="1"/>
  <c r="N46" i="8349"/>
  <c r="M46" i="8349"/>
  <c r="L46" i="8349"/>
  <c r="K46" i="8349"/>
  <c r="J46" i="8349"/>
  <c r="I46" i="8349"/>
  <c r="H46" i="8349"/>
  <c r="G46" i="8349"/>
  <c r="F46" i="8349"/>
  <c r="E46" i="8349"/>
  <c r="D46" i="8349"/>
  <c r="C46" i="8349"/>
  <c r="T45" i="8349"/>
  <c r="T44" i="8349"/>
  <c r="S43" i="8349"/>
  <c r="R43" i="8349"/>
  <c r="Q43" i="8349"/>
  <c r="P43" i="8349"/>
  <c r="O43" i="8349"/>
  <c r="N43" i="8349"/>
  <c r="M43" i="8349"/>
  <c r="L43" i="8349"/>
  <c r="K43" i="8349"/>
  <c r="J43" i="8349"/>
  <c r="I43" i="8349"/>
  <c r="H43" i="8349"/>
  <c r="G43" i="8349"/>
  <c r="G49" i="8349" s="1"/>
  <c r="F43" i="8349"/>
  <c r="E43" i="8349"/>
  <c r="D43" i="8349"/>
  <c r="C43" i="8349"/>
  <c r="T42" i="8349"/>
  <c r="T41" i="8349"/>
  <c r="S40" i="8349"/>
  <c r="R40" i="8349"/>
  <c r="Q40" i="8349"/>
  <c r="P40" i="8349"/>
  <c r="O40" i="8349"/>
  <c r="N40" i="8349"/>
  <c r="M40" i="8349"/>
  <c r="L40" i="8349"/>
  <c r="K40" i="8349"/>
  <c r="J40" i="8349"/>
  <c r="I40" i="8349"/>
  <c r="H40" i="8349"/>
  <c r="G40" i="8349"/>
  <c r="F40" i="8349"/>
  <c r="E40" i="8349"/>
  <c r="D40" i="8349"/>
  <c r="C40" i="8349"/>
  <c r="T39" i="8349"/>
  <c r="T38" i="8349"/>
  <c r="S37" i="8349"/>
  <c r="R37" i="8349"/>
  <c r="Q37" i="8349"/>
  <c r="P37" i="8349"/>
  <c r="O37" i="8349"/>
  <c r="N37" i="8349"/>
  <c r="M37" i="8349"/>
  <c r="L37" i="8349"/>
  <c r="K37" i="8349"/>
  <c r="J37" i="8349"/>
  <c r="I37" i="8349"/>
  <c r="H37" i="8349"/>
  <c r="G37" i="8349"/>
  <c r="F37" i="8349"/>
  <c r="E37" i="8349"/>
  <c r="D37" i="8349"/>
  <c r="C37" i="8349"/>
  <c r="T36" i="8349"/>
  <c r="T35" i="8349"/>
  <c r="S34" i="8349"/>
  <c r="R34" i="8349"/>
  <c r="Q34" i="8349"/>
  <c r="P34" i="8349"/>
  <c r="O34" i="8349"/>
  <c r="N34" i="8349"/>
  <c r="M34" i="8349"/>
  <c r="L34" i="8349"/>
  <c r="K34" i="8349"/>
  <c r="J34" i="8349"/>
  <c r="I34" i="8349"/>
  <c r="H34" i="8349"/>
  <c r="G34" i="8349"/>
  <c r="F34" i="8349"/>
  <c r="E34" i="8349"/>
  <c r="D34" i="8349"/>
  <c r="C34" i="8349"/>
  <c r="T33" i="8349"/>
  <c r="T32" i="8349"/>
  <c r="S31" i="8349"/>
  <c r="R31" i="8349"/>
  <c r="Q31" i="8349"/>
  <c r="P31" i="8349"/>
  <c r="O31" i="8349"/>
  <c r="N31" i="8349"/>
  <c r="M31" i="8349"/>
  <c r="L31" i="8349"/>
  <c r="K31" i="8349"/>
  <c r="J31" i="8349"/>
  <c r="I31" i="8349"/>
  <c r="H31" i="8349"/>
  <c r="G31" i="8349"/>
  <c r="F31" i="8349"/>
  <c r="E31" i="8349"/>
  <c r="D31" i="8349"/>
  <c r="C31" i="8349"/>
  <c r="T30" i="8349"/>
  <c r="T29" i="8349"/>
  <c r="S28" i="8349"/>
  <c r="R28" i="8349"/>
  <c r="Q28" i="8349"/>
  <c r="P28" i="8349"/>
  <c r="O28" i="8349"/>
  <c r="N28" i="8349"/>
  <c r="M28" i="8349"/>
  <c r="L28" i="8349"/>
  <c r="K28" i="8349"/>
  <c r="J28" i="8349"/>
  <c r="I28" i="8349"/>
  <c r="H28" i="8349"/>
  <c r="G28" i="8349"/>
  <c r="F28" i="8349"/>
  <c r="E28" i="8349"/>
  <c r="D28" i="8349"/>
  <c r="C28" i="8349"/>
  <c r="T27" i="8349"/>
  <c r="T26" i="8349"/>
  <c r="S25" i="8349"/>
  <c r="R25" i="8349"/>
  <c r="Q25" i="8349"/>
  <c r="P25" i="8349"/>
  <c r="O25" i="8349"/>
  <c r="N25" i="8349"/>
  <c r="M25" i="8349"/>
  <c r="L25" i="8349"/>
  <c r="K25" i="8349"/>
  <c r="J25" i="8349"/>
  <c r="I25" i="8349"/>
  <c r="H25" i="8349"/>
  <c r="G25" i="8349"/>
  <c r="F25" i="8349"/>
  <c r="E25" i="8349"/>
  <c r="D25" i="8349"/>
  <c r="C25" i="8349"/>
  <c r="T24" i="8349"/>
  <c r="T23" i="8349"/>
  <c r="S22" i="8349"/>
  <c r="R22" i="8349"/>
  <c r="Q22" i="8349"/>
  <c r="P22" i="8349"/>
  <c r="O22" i="8349"/>
  <c r="N22" i="8349"/>
  <c r="M22" i="8349"/>
  <c r="L22" i="8349"/>
  <c r="K22" i="8349"/>
  <c r="J22" i="8349"/>
  <c r="I22" i="8349"/>
  <c r="H22" i="8349"/>
  <c r="G22" i="8349"/>
  <c r="F22" i="8349"/>
  <c r="E22" i="8349"/>
  <c r="D22" i="8349"/>
  <c r="C22" i="8349"/>
  <c r="T21" i="8349"/>
  <c r="T20" i="8349"/>
  <c r="S19" i="8349"/>
  <c r="R19" i="8349"/>
  <c r="Q19" i="8349"/>
  <c r="P19" i="8349"/>
  <c r="O19" i="8349"/>
  <c r="N19" i="8349"/>
  <c r="M19" i="8349"/>
  <c r="L19" i="8349"/>
  <c r="K19" i="8349"/>
  <c r="J19" i="8349"/>
  <c r="I19" i="8349"/>
  <c r="H19" i="8349"/>
  <c r="G19" i="8349"/>
  <c r="F19" i="8349"/>
  <c r="E19" i="8349"/>
  <c r="D19" i="8349"/>
  <c r="C19" i="8349"/>
  <c r="T18" i="8349"/>
  <c r="T17" i="8349"/>
  <c r="S16" i="8349"/>
  <c r="R16" i="8349"/>
  <c r="Q16" i="8349"/>
  <c r="P16" i="8349"/>
  <c r="O16" i="8349"/>
  <c r="N16" i="8349"/>
  <c r="M16" i="8349"/>
  <c r="L16" i="8349"/>
  <c r="K16" i="8349"/>
  <c r="J16" i="8349"/>
  <c r="I16" i="8349"/>
  <c r="H16" i="8349"/>
  <c r="G16" i="8349"/>
  <c r="F16" i="8349"/>
  <c r="E16" i="8349"/>
  <c r="D16" i="8349"/>
  <c r="C16" i="8349"/>
  <c r="T15" i="8349"/>
  <c r="T14" i="8349"/>
  <c r="S13" i="8349"/>
  <c r="R13" i="8349"/>
  <c r="Q13" i="8349"/>
  <c r="P13" i="8349"/>
  <c r="O13" i="8349"/>
  <c r="N13" i="8349"/>
  <c r="M13" i="8349"/>
  <c r="L13" i="8349"/>
  <c r="K13" i="8349"/>
  <c r="J13" i="8349"/>
  <c r="I13" i="8349"/>
  <c r="H13" i="8349"/>
  <c r="G13" i="8349"/>
  <c r="F13" i="8349"/>
  <c r="E13" i="8349"/>
  <c r="D13" i="8349"/>
  <c r="C13" i="8349"/>
  <c r="T12" i="8349"/>
  <c r="T11" i="8349"/>
  <c r="S10" i="8349"/>
  <c r="R10" i="8349"/>
  <c r="Q10" i="8349"/>
  <c r="P10" i="8349"/>
  <c r="O10" i="8349"/>
  <c r="N10" i="8349"/>
  <c r="M10" i="8349"/>
  <c r="L10" i="8349"/>
  <c r="K10" i="8349"/>
  <c r="J10" i="8349"/>
  <c r="I10" i="8349"/>
  <c r="H10" i="8349"/>
  <c r="G10" i="8349"/>
  <c r="F10" i="8349"/>
  <c r="E10" i="8349"/>
  <c r="D10" i="8349"/>
  <c r="T9" i="8349"/>
  <c r="C8" i="8349"/>
  <c r="C10" i="8349" s="1"/>
  <c r="S48" i="8348"/>
  <c r="R48" i="8348"/>
  <c r="Q48" i="8348"/>
  <c r="P48" i="8348"/>
  <c r="O48" i="8348"/>
  <c r="N48" i="8348"/>
  <c r="M48" i="8348"/>
  <c r="L48" i="8348"/>
  <c r="K48" i="8348"/>
  <c r="J48" i="8348"/>
  <c r="I48" i="8348"/>
  <c r="H48" i="8348"/>
  <c r="G48" i="8348"/>
  <c r="F48" i="8348"/>
  <c r="E48" i="8348"/>
  <c r="D48" i="8348"/>
  <c r="C48" i="8348"/>
  <c r="S47" i="8348"/>
  <c r="R47" i="8348"/>
  <c r="Q47" i="8348"/>
  <c r="P47" i="8348"/>
  <c r="O47" i="8348"/>
  <c r="N47" i="8348"/>
  <c r="M47" i="8348"/>
  <c r="L47" i="8348"/>
  <c r="K47" i="8348"/>
  <c r="J47" i="8348"/>
  <c r="I47" i="8348"/>
  <c r="H47" i="8348"/>
  <c r="G47" i="8348"/>
  <c r="F47" i="8348"/>
  <c r="E47" i="8348"/>
  <c r="D47" i="8348"/>
  <c r="S46" i="8348"/>
  <c r="R46" i="8348"/>
  <c r="Q46" i="8348"/>
  <c r="P46" i="8348"/>
  <c r="O46" i="8348"/>
  <c r="N46" i="8348"/>
  <c r="M46" i="8348"/>
  <c r="L46" i="8348"/>
  <c r="K46" i="8348"/>
  <c r="J46" i="8348"/>
  <c r="I46" i="8348"/>
  <c r="H46" i="8348"/>
  <c r="G46" i="8348"/>
  <c r="F46" i="8348"/>
  <c r="E46" i="8348"/>
  <c r="D46" i="8348"/>
  <c r="T45" i="8348"/>
  <c r="C44" i="8348"/>
  <c r="C47" i="8348" s="1"/>
  <c r="S43" i="8348"/>
  <c r="R43" i="8348"/>
  <c r="Q43" i="8348"/>
  <c r="P43" i="8348"/>
  <c r="O43" i="8348"/>
  <c r="N43" i="8348"/>
  <c r="M43" i="8348"/>
  <c r="L43" i="8348"/>
  <c r="K43" i="8348"/>
  <c r="J43" i="8348"/>
  <c r="I43" i="8348"/>
  <c r="H43" i="8348"/>
  <c r="G43" i="8348"/>
  <c r="F43" i="8348"/>
  <c r="E43" i="8348"/>
  <c r="D43" i="8348"/>
  <c r="C43" i="8348"/>
  <c r="T42" i="8348"/>
  <c r="T41" i="8348"/>
  <c r="S40" i="8348"/>
  <c r="R40" i="8348"/>
  <c r="Q40" i="8348"/>
  <c r="P40" i="8348"/>
  <c r="O40" i="8348"/>
  <c r="N40" i="8348"/>
  <c r="M40" i="8348"/>
  <c r="L40" i="8348"/>
  <c r="K40" i="8348"/>
  <c r="J40" i="8348"/>
  <c r="I40" i="8348"/>
  <c r="H40" i="8348"/>
  <c r="G40" i="8348"/>
  <c r="F40" i="8348"/>
  <c r="E40" i="8348"/>
  <c r="D40" i="8348"/>
  <c r="C40" i="8348"/>
  <c r="T39" i="8348"/>
  <c r="T38" i="8348"/>
  <c r="S37" i="8348"/>
  <c r="R37" i="8348"/>
  <c r="Q37" i="8348"/>
  <c r="P37" i="8348"/>
  <c r="O37" i="8348"/>
  <c r="N37" i="8348"/>
  <c r="M37" i="8348"/>
  <c r="L37" i="8348"/>
  <c r="K37" i="8348"/>
  <c r="J37" i="8348"/>
  <c r="I37" i="8348"/>
  <c r="H37" i="8348"/>
  <c r="G37" i="8348"/>
  <c r="F37" i="8348"/>
  <c r="E37" i="8348"/>
  <c r="D37" i="8348"/>
  <c r="C37" i="8348"/>
  <c r="T36" i="8348"/>
  <c r="T35" i="8348"/>
  <c r="S34" i="8348"/>
  <c r="R34" i="8348"/>
  <c r="Q34" i="8348"/>
  <c r="P34" i="8348"/>
  <c r="O34" i="8348"/>
  <c r="N34" i="8348"/>
  <c r="M34" i="8348"/>
  <c r="L34" i="8348"/>
  <c r="K34" i="8348"/>
  <c r="J34" i="8348"/>
  <c r="I34" i="8348"/>
  <c r="H34" i="8348"/>
  <c r="G34" i="8348"/>
  <c r="F34" i="8348"/>
  <c r="E34" i="8348"/>
  <c r="D34" i="8348"/>
  <c r="C34" i="8348"/>
  <c r="T33" i="8348"/>
  <c r="T32" i="8348"/>
  <c r="S31" i="8348"/>
  <c r="R31" i="8348"/>
  <c r="Q31" i="8348"/>
  <c r="P31" i="8348"/>
  <c r="O31" i="8348"/>
  <c r="N31" i="8348"/>
  <c r="M31" i="8348"/>
  <c r="L31" i="8348"/>
  <c r="K31" i="8348"/>
  <c r="J31" i="8348"/>
  <c r="I31" i="8348"/>
  <c r="H31" i="8348"/>
  <c r="G31" i="8348"/>
  <c r="F31" i="8348"/>
  <c r="E31" i="8348"/>
  <c r="D31" i="8348"/>
  <c r="C31" i="8348"/>
  <c r="T30" i="8348"/>
  <c r="T29" i="8348"/>
  <c r="S28" i="8348"/>
  <c r="R28" i="8348"/>
  <c r="Q28" i="8348"/>
  <c r="P28" i="8348"/>
  <c r="O28" i="8348"/>
  <c r="N28" i="8348"/>
  <c r="M28" i="8348"/>
  <c r="L28" i="8348"/>
  <c r="K28" i="8348"/>
  <c r="J28" i="8348"/>
  <c r="I28" i="8348"/>
  <c r="H28" i="8348"/>
  <c r="G28" i="8348"/>
  <c r="F28" i="8348"/>
  <c r="E28" i="8348"/>
  <c r="D28" i="8348"/>
  <c r="C28" i="8348"/>
  <c r="T27" i="8348"/>
  <c r="T26" i="8348"/>
  <c r="S25" i="8348"/>
  <c r="R25" i="8348"/>
  <c r="Q25" i="8348"/>
  <c r="P25" i="8348"/>
  <c r="O25" i="8348"/>
  <c r="N25" i="8348"/>
  <c r="M25" i="8348"/>
  <c r="L25" i="8348"/>
  <c r="K25" i="8348"/>
  <c r="J25" i="8348"/>
  <c r="I25" i="8348"/>
  <c r="H25" i="8348"/>
  <c r="G25" i="8348"/>
  <c r="F25" i="8348"/>
  <c r="E25" i="8348"/>
  <c r="D25" i="8348"/>
  <c r="C25" i="8348"/>
  <c r="T24" i="8348"/>
  <c r="T23" i="8348"/>
  <c r="S22" i="8348"/>
  <c r="R22" i="8348"/>
  <c r="Q22" i="8348"/>
  <c r="P22" i="8348"/>
  <c r="O22" i="8348"/>
  <c r="O49" i="8348" s="1"/>
  <c r="N22" i="8348"/>
  <c r="M22" i="8348"/>
  <c r="L22" i="8348"/>
  <c r="K22" i="8348"/>
  <c r="J22" i="8348"/>
  <c r="I22" i="8348"/>
  <c r="H22" i="8348"/>
  <c r="G22" i="8348"/>
  <c r="F22" i="8348"/>
  <c r="E22" i="8348"/>
  <c r="D22" i="8348"/>
  <c r="C22" i="8348"/>
  <c r="T21" i="8348"/>
  <c r="T20" i="8348"/>
  <c r="S19" i="8348"/>
  <c r="R19" i="8348"/>
  <c r="Q19" i="8348"/>
  <c r="P19" i="8348"/>
  <c r="O19" i="8348"/>
  <c r="N19" i="8348"/>
  <c r="M19" i="8348"/>
  <c r="L19" i="8348"/>
  <c r="K19" i="8348"/>
  <c r="J19" i="8348"/>
  <c r="I19" i="8348"/>
  <c r="H19" i="8348"/>
  <c r="G19" i="8348"/>
  <c r="F19" i="8348"/>
  <c r="E19" i="8348"/>
  <c r="D19" i="8348"/>
  <c r="C19" i="8348"/>
  <c r="T18" i="8348"/>
  <c r="T17" i="8348"/>
  <c r="S16" i="8348"/>
  <c r="R16" i="8348"/>
  <c r="Q16" i="8348"/>
  <c r="P16" i="8348"/>
  <c r="O16" i="8348"/>
  <c r="N16" i="8348"/>
  <c r="M16" i="8348"/>
  <c r="L16" i="8348"/>
  <c r="K16" i="8348"/>
  <c r="J16" i="8348"/>
  <c r="I16" i="8348"/>
  <c r="H16" i="8348"/>
  <c r="G16" i="8348"/>
  <c r="F16" i="8348"/>
  <c r="E16" i="8348"/>
  <c r="D16" i="8348"/>
  <c r="C16" i="8348"/>
  <c r="T15" i="8348"/>
  <c r="T14" i="8348"/>
  <c r="S13" i="8348"/>
  <c r="R13" i="8348"/>
  <c r="Q13" i="8348"/>
  <c r="P13" i="8348"/>
  <c r="O13" i="8348"/>
  <c r="N13" i="8348"/>
  <c r="M13" i="8348"/>
  <c r="L13" i="8348"/>
  <c r="K13" i="8348"/>
  <c r="J13" i="8348"/>
  <c r="I13" i="8348"/>
  <c r="H13" i="8348"/>
  <c r="G13" i="8348"/>
  <c r="F13" i="8348"/>
  <c r="E13" i="8348"/>
  <c r="D13" i="8348"/>
  <c r="C13" i="8348"/>
  <c r="T12" i="8348"/>
  <c r="T11" i="8348"/>
  <c r="S10" i="8348"/>
  <c r="R10" i="8348"/>
  <c r="Q10" i="8348"/>
  <c r="P10" i="8348"/>
  <c r="O10" i="8348"/>
  <c r="N10" i="8348"/>
  <c r="M10" i="8348"/>
  <c r="L10" i="8348"/>
  <c r="K10" i="8348"/>
  <c r="J10" i="8348"/>
  <c r="I10" i="8348"/>
  <c r="H10" i="8348"/>
  <c r="G10" i="8348"/>
  <c r="G49" i="8348" s="1"/>
  <c r="F10" i="8348"/>
  <c r="E10" i="8348"/>
  <c r="D10" i="8348"/>
  <c r="C10" i="8348"/>
  <c r="T9" i="8348"/>
  <c r="T8" i="8348"/>
  <c r="O72" i="8347"/>
  <c r="N72" i="8347"/>
  <c r="I72" i="8347"/>
  <c r="H72" i="8347"/>
  <c r="F72" i="8347"/>
  <c r="E72" i="8347"/>
  <c r="C72" i="8347"/>
  <c r="B72" i="8347"/>
  <c r="P71" i="8347"/>
  <c r="L71" i="8347"/>
  <c r="K71" i="8347"/>
  <c r="Q71" i="8347" s="1"/>
  <c r="J71" i="8347"/>
  <c r="G71" i="8347"/>
  <c r="D71" i="8347"/>
  <c r="P70" i="8347"/>
  <c r="L70" i="8347"/>
  <c r="R70" i="8347" s="1"/>
  <c r="K70" i="8347"/>
  <c r="Q70" i="8347" s="1"/>
  <c r="J70" i="8347"/>
  <c r="G70" i="8347"/>
  <c r="D70" i="8347"/>
  <c r="P69" i="8347"/>
  <c r="L69" i="8347"/>
  <c r="R69" i="8347" s="1"/>
  <c r="K69" i="8347"/>
  <c r="J69" i="8347"/>
  <c r="G69" i="8347"/>
  <c r="D69" i="8347"/>
  <c r="P68" i="8347"/>
  <c r="L68" i="8347"/>
  <c r="R68" i="8347" s="1"/>
  <c r="K68" i="8347"/>
  <c r="Q68" i="8347" s="1"/>
  <c r="J68" i="8347"/>
  <c r="G68" i="8347"/>
  <c r="D68" i="8347"/>
  <c r="P67" i="8347"/>
  <c r="L67" i="8347"/>
  <c r="K67" i="8347"/>
  <c r="Q67" i="8347" s="1"/>
  <c r="J67" i="8347"/>
  <c r="G67" i="8347"/>
  <c r="D67" i="8347"/>
  <c r="P66" i="8347"/>
  <c r="L66" i="8347"/>
  <c r="R66" i="8347" s="1"/>
  <c r="K66" i="8347"/>
  <c r="Q66" i="8347" s="1"/>
  <c r="J66" i="8347"/>
  <c r="G66" i="8347"/>
  <c r="D66" i="8347"/>
  <c r="P65" i="8347"/>
  <c r="L65" i="8347"/>
  <c r="R65" i="8347" s="1"/>
  <c r="K65" i="8347"/>
  <c r="J65" i="8347"/>
  <c r="G65" i="8347"/>
  <c r="D65" i="8347"/>
  <c r="Q64" i="8347"/>
  <c r="P64" i="8347"/>
  <c r="L64" i="8347"/>
  <c r="R64" i="8347" s="1"/>
  <c r="K64" i="8347"/>
  <c r="J64" i="8347"/>
  <c r="G64" i="8347"/>
  <c r="D64" i="8347"/>
  <c r="P63" i="8347"/>
  <c r="L63" i="8347"/>
  <c r="K63" i="8347"/>
  <c r="Q63" i="8347" s="1"/>
  <c r="J63" i="8347"/>
  <c r="G63" i="8347"/>
  <c r="D63" i="8347"/>
  <c r="R62" i="8347"/>
  <c r="P62" i="8347"/>
  <c r="L62" i="8347"/>
  <c r="K62" i="8347"/>
  <c r="Q62" i="8347" s="1"/>
  <c r="J62" i="8347"/>
  <c r="G62" i="8347"/>
  <c r="D62" i="8347"/>
  <c r="R61" i="8347"/>
  <c r="P61" i="8347"/>
  <c r="L61" i="8347"/>
  <c r="K61" i="8347"/>
  <c r="J61" i="8347"/>
  <c r="G61" i="8347"/>
  <c r="D61" i="8347"/>
  <c r="P60" i="8347"/>
  <c r="L60" i="8347"/>
  <c r="R60" i="8347" s="1"/>
  <c r="K60" i="8347"/>
  <c r="Q60" i="8347" s="1"/>
  <c r="J60" i="8347"/>
  <c r="G60" i="8347"/>
  <c r="D60" i="8347"/>
  <c r="P59" i="8347"/>
  <c r="L59" i="8347"/>
  <c r="K59" i="8347"/>
  <c r="Q59" i="8347" s="1"/>
  <c r="J59" i="8347"/>
  <c r="G59" i="8347"/>
  <c r="D59" i="8347"/>
  <c r="R58" i="8347"/>
  <c r="P58" i="8347"/>
  <c r="L58" i="8347"/>
  <c r="K58" i="8347"/>
  <c r="Q58" i="8347" s="1"/>
  <c r="J58" i="8347"/>
  <c r="G58" i="8347"/>
  <c r="D58" i="8347"/>
  <c r="P57" i="8347"/>
  <c r="L57" i="8347"/>
  <c r="R57" i="8347" s="1"/>
  <c r="K57" i="8347"/>
  <c r="J57" i="8347"/>
  <c r="G57" i="8347"/>
  <c r="D57" i="8347"/>
  <c r="P56" i="8347"/>
  <c r="L56" i="8347"/>
  <c r="R56" i="8347" s="1"/>
  <c r="K56" i="8347"/>
  <c r="Q56" i="8347" s="1"/>
  <c r="J56" i="8347"/>
  <c r="G56" i="8347"/>
  <c r="D56" i="8347"/>
  <c r="P55" i="8347"/>
  <c r="L55" i="8347"/>
  <c r="K55" i="8347"/>
  <c r="Q55" i="8347" s="1"/>
  <c r="J55" i="8347"/>
  <c r="G55" i="8347"/>
  <c r="D55" i="8347"/>
  <c r="P54" i="8347"/>
  <c r="L54" i="8347"/>
  <c r="R54" i="8347" s="1"/>
  <c r="K54" i="8347"/>
  <c r="Q54" i="8347" s="1"/>
  <c r="J54" i="8347"/>
  <c r="G54" i="8347"/>
  <c r="D54" i="8347"/>
  <c r="P53" i="8347"/>
  <c r="L53" i="8347"/>
  <c r="R53" i="8347" s="1"/>
  <c r="K53" i="8347"/>
  <c r="J53" i="8347"/>
  <c r="G53" i="8347"/>
  <c r="D53" i="8347"/>
  <c r="P52" i="8347"/>
  <c r="L52" i="8347"/>
  <c r="R52" i="8347" s="1"/>
  <c r="K52" i="8347"/>
  <c r="Q52" i="8347" s="1"/>
  <c r="J52" i="8347"/>
  <c r="G52" i="8347"/>
  <c r="D52" i="8347"/>
  <c r="Q51" i="8347"/>
  <c r="P51" i="8347"/>
  <c r="L51" i="8347"/>
  <c r="K51" i="8347"/>
  <c r="J51" i="8347"/>
  <c r="G51" i="8347"/>
  <c r="D51" i="8347"/>
  <c r="P50" i="8347"/>
  <c r="L50" i="8347"/>
  <c r="R50" i="8347" s="1"/>
  <c r="K50" i="8347"/>
  <c r="Q50" i="8347" s="1"/>
  <c r="J50" i="8347"/>
  <c r="G50" i="8347"/>
  <c r="D50" i="8347"/>
  <c r="P49" i="8347"/>
  <c r="L49" i="8347"/>
  <c r="R49" i="8347" s="1"/>
  <c r="K49" i="8347"/>
  <c r="J49" i="8347"/>
  <c r="G49" i="8347"/>
  <c r="D49" i="8347"/>
  <c r="Q48" i="8347"/>
  <c r="P48" i="8347"/>
  <c r="L48" i="8347"/>
  <c r="R48" i="8347" s="1"/>
  <c r="K48" i="8347"/>
  <c r="J48" i="8347"/>
  <c r="G48" i="8347"/>
  <c r="D48" i="8347"/>
  <c r="Q47" i="8347"/>
  <c r="P47" i="8347"/>
  <c r="L47" i="8347"/>
  <c r="K47" i="8347"/>
  <c r="J47" i="8347"/>
  <c r="G47" i="8347"/>
  <c r="D47" i="8347"/>
  <c r="P46" i="8347"/>
  <c r="L46" i="8347"/>
  <c r="R46" i="8347" s="1"/>
  <c r="K46" i="8347"/>
  <c r="Q46" i="8347" s="1"/>
  <c r="J46" i="8347"/>
  <c r="G46" i="8347"/>
  <c r="D46" i="8347"/>
  <c r="P45" i="8347"/>
  <c r="L45" i="8347"/>
  <c r="R45" i="8347" s="1"/>
  <c r="K45" i="8347"/>
  <c r="J45" i="8347"/>
  <c r="G45" i="8347"/>
  <c r="D45" i="8347"/>
  <c r="P44" i="8347"/>
  <c r="L44" i="8347"/>
  <c r="R44" i="8347" s="1"/>
  <c r="K44" i="8347"/>
  <c r="Q44" i="8347" s="1"/>
  <c r="J44" i="8347"/>
  <c r="G44" i="8347"/>
  <c r="D44" i="8347"/>
  <c r="P43" i="8347"/>
  <c r="L43" i="8347"/>
  <c r="K43" i="8347"/>
  <c r="Q43" i="8347" s="1"/>
  <c r="J43" i="8347"/>
  <c r="G43" i="8347"/>
  <c r="D43" i="8347"/>
  <c r="P42" i="8347"/>
  <c r="L42" i="8347"/>
  <c r="R42" i="8347" s="1"/>
  <c r="K42" i="8347"/>
  <c r="Q42" i="8347" s="1"/>
  <c r="J42" i="8347"/>
  <c r="G42" i="8347"/>
  <c r="D42" i="8347"/>
  <c r="P41" i="8347"/>
  <c r="L41" i="8347"/>
  <c r="R41" i="8347" s="1"/>
  <c r="K41" i="8347"/>
  <c r="J41" i="8347"/>
  <c r="G41" i="8347"/>
  <c r="D41" i="8347"/>
  <c r="Q40" i="8347"/>
  <c r="P40" i="8347"/>
  <c r="M40" i="8347"/>
  <c r="S40" i="8347" s="1"/>
  <c r="L40" i="8347"/>
  <c r="R40" i="8347" s="1"/>
  <c r="K40" i="8347"/>
  <c r="J40" i="8347"/>
  <c r="G40" i="8347"/>
  <c r="D40" i="8347"/>
  <c r="Q39" i="8347"/>
  <c r="P39" i="8347"/>
  <c r="L39" i="8347"/>
  <c r="K39" i="8347"/>
  <c r="J39" i="8347"/>
  <c r="G39" i="8347"/>
  <c r="D39" i="8347"/>
  <c r="P38" i="8347"/>
  <c r="L38" i="8347"/>
  <c r="R38" i="8347" s="1"/>
  <c r="K38" i="8347"/>
  <c r="Q38" i="8347" s="1"/>
  <c r="J38" i="8347"/>
  <c r="G38" i="8347"/>
  <c r="D38" i="8347"/>
  <c r="R37" i="8347"/>
  <c r="P37" i="8347"/>
  <c r="L37" i="8347"/>
  <c r="K37" i="8347"/>
  <c r="J37" i="8347"/>
  <c r="G37" i="8347"/>
  <c r="D37" i="8347"/>
  <c r="Q36" i="8347"/>
  <c r="P36" i="8347"/>
  <c r="L36" i="8347"/>
  <c r="R36" i="8347" s="1"/>
  <c r="K36" i="8347"/>
  <c r="J36" i="8347"/>
  <c r="G36" i="8347"/>
  <c r="D36" i="8347"/>
  <c r="P35" i="8347"/>
  <c r="L35" i="8347"/>
  <c r="K35" i="8347"/>
  <c r="Q35" i="8347" s="1"/>
  <c r="J35" i="8347"/>
  <c r="G35" i="8347"/>
  <c r="D35" i="8347"/>
  <c r="P34" i="8347"/>
  <c r="L34" i="8347"/>
  <c r="R34" i="8347" s="1"/>
  <c r="K34" i="8347"/>
  <c r="Q34" i="8347" s="1"/>
  <c r="J34" i="8347"/>
  <c r="G34" i="8347"/>
  <c r="D34" i="8347"/>
  <c r="R33" i="8347"/>
  <c r="P33" i="8347"/>
  <c r="L33" i="8347"/>
  <c r="K33" i="8347"/>
  <c r="J33" i="8347"/>
  <c r="G33" i="8347"/>
  <c r="D33" i="8347"/>
  <c r="P32" i="8347"/>
  <c r="L32" i="8347"/>
  <c r="R32" i="8347" s="1"/>
  <c r="K32" i="8347"/>
  <c r="Q32" i="8347" s="1"/>
  <c r="J32" i="8347"/>
  <c r="G32" i="8347"/>
  <c r="D32" i="8347"/>
  <c r="P31" i="8347"/>
  <c r="L31" i="8347"/>
  <c r="K31" i="8347"/>
  <c r="Q31" i="8347" s="1"/>
  <c r="J31" i="8347"/>
  <c r="G31" i="8347"/>
  <c r="D31" i="8347"/>
  <c r="P30" i="8347"/>
  <c r="L30" i="8347"/>
  <c r="R30" i="8347" s="1"/>
  <c r="K30" i="8347"/>
  <c r="Q30" i="8347" s="1"/>
  <c r="J30" i="8347"/>
  <c r="G30" i="8347"/>
  <c r="D30" i="8347"/>
  <c r="P29" i="8347"/>
  <c r="L29" i="8347"/>
  <c r="R29" i="8347" s="1"/>
  <c r="K29" i="8347"/>
  <c r="J29" i="8347"/>
  <c r="G29" i="8347"/>
  <c r="D29" i="8347"/>
  <c r="Q28" i="8347"/>
  <c r="P28" i="8347"/>
  <c r="L28" i="8347"/>
  <c r="R28" i="8347" s="1"/>
  <c r="K28" i="8347"/>
  <c r="J28" i="8347"/>
  <c r="G28" i="8347"/>
  <c r="D28" i="8347"/>
  <c r="P27" i="8347"/>
  <c r="L27" i="8347"/>
  <c r="K27" i="8347"/>
  <c r="Q27" i="8347" s="1"/>
  <c r="J27" i="8347"/>
  <c r="G27" i="8347"/>
  <c r="D27" i="8347"/>
  <c r="R26" i="8347"/>
  <c r="P26" i="8347"/>
  <c r="L26" i="8347"/>
  <c r="K26" i="8347"/>
  <c r="Q26" i="8347" s="1"/>
  <c r="J26" i="8347"/>
  <c r="G26" i="8347"/>
  <c r="D26" i="8347"/>
  <c r="R25" i="8347"/>
  <c r="P25" i="8347"/>
  <c r="L25" i="8347"/>
  <c r="K25" i="8347"/>
  <c r="J25" i="8347"/>
  <c r="G25" i="8347"/>
  <c r="D25" i="8347"/>
  <c r="P24" i="8347"/>
  <c r="L24" i="8347"/>
  <c r="R24" i="8347" s="1"/>
  <c r="K24" i="8347"/>
  <c r="Q24" i="8347" s="1"/>
  <c r="J24" i="8347"/>
  <c r="G24" i="8347"/>
  <c r="D24" i="8347"/>
  <c r="P23" i="8347"/>
  <c r="L23" i="8347"/>
  <c r="K23" i="8347"/>
  <c r="Q23" i="8347" s="1"/>
  <c r="J23" i="8347"/>
  <c r="G23" i="8347"/>
  <c r="D23" i="8347"/>
  <c r="P22" i="8347"/>
  <c r="L22" i="8347"/>
  <c r="R22" i="8347" s="1"/>
  <c r="K22" i="8347"/>
  <c r="Q22" i="8347" s="1"/>
  <c r="J22" i="8347"/>
  <c r="G22" i="8347"/>
  <c r="D22" i="8347"/>
  <c r="P21" i="8347"/>
  <c r="L21" i="8347"/>
  <c r="R21" i="8347" s="1"/>
  <c r="K21" i="8347"/>
  <c r="J21" i="8347"/>
  <c r="G21" i="8347"/>
  <c r="D21" i="8347"/>
  <c r="P20" i="8347"/>
  <c r="L20" i="8347"/>
  <c r="R20" i="8347" s="1"/>
  <c r="K20" i="8347"/>
  <c r="Q20" i="8347" s="1"/>
  <c r="J20" i="8347"/>
  <c r="G20" i="8347"/>
  <c r="D20" i="8347"/>
  <c r="P19" i="8347"/>
  <c r="L19" i="8347"/>
  <c r="K19" i="8347"/>
  <c r="Q19" i="8347" s="1"/>
  <c r="J19" i="8347"/>
  <c r="G19" i="8347"/>
  <c r="D19" i="8347"/>
  <c r="P18" i="8347"/>
  <c r="L18" i="8347"/>
  <c r="R18" i="8347" s="1"/>
  <c r="K18" i="8347"/>
  <c r="Q18" i="8347" s="1"/>
  <c r="J18" i="8347"/>
  <c r="G18" i="8347"/>
  <c r="D18" i="8347"/>
  <c r="P17" i="8347"/>
  <c r="L17" i="8347"/>
  <c r="R17" i="8347" s="1"/>
  <c r="K17" i="8347"/>
  <c r="J17" i="8347"/>
  <c r="G17" i="8347"/>
  <c r="D17" i="8347"/>
  <c r="P16" i="8347"/>
  <c r="L16" i="8347"/>
  <c r="R16" i="8347" s="1"/>
  <c r="K16" i="8347"/>
  <c r="Q16" i="8347" s="1"/>
  <c r="J16" i="8347"/>
  <c r="G16" i="8347"/>
  <c r="D16" i="8347"/>
  <c r="Q15" i="8347"/>
  <c r="P15" i="8347"/>
  <c r="L15" i="8347"/>
  <c r="K15" i="8347"/>
  <c r="J15" i="8347"/>
  <c r="G15" i="8347"/>
  <c r="D15" i="8347"/>
  <c r="R14" i="8347"/>
  <c r="P14" i="8347"/>
  <c r="L14" i="8347"/>
  <c r="K14" i="8347"/>
  <c r="Q14" i="8347" s="1"/>
  <c r="J14" i="8347"/>
  <c r="G14" i="8347"/>
  <c r="D14" i="8347"/>
  <c r="P13" i="8347"/>
  <c r="L13" i="8347"/>
  <c r="R13" i="8347" s="1"/>
  <c r="K13" i="8347"/>
  <c r="J13" i="8347"/>
  <c r="G13" i="8347"/>
  <c r="D13" i="8347"/>
  <c r="P12" i="8347"/>
  <c r="L12" i="8347"/>
  <c r="R12" i="8347" s="1"/>
  <c r="K12" i="8347"/>
  <c r="Q12" i="8347" s="1"/>
  <c r="J12" i="8347"/>
  <c r="G12" i="8347"/>
  <c r="D12" i="8347"/>
  <c r="Q11" i="8347"/>
  <c r="P11" i="8347"/>
  <c r="L11" i="8347"/>
  <c r="K11" i="8347"/>
  <c r="J11" i="8347"/>
  <c r="G11" i="8347"/>
  <c r="D11" i="8347"/>
  <c r="P10" i="8347"/>
  <c r="L10" i="8347"/>
  <c r="R10" i="8347" s="1"/>
  <c r="K10" i="8347"/>
  <c r="Q10" i="8347" s="1"/>
  <c r="J10" i="8347"/>
  <c r="G10" i="8347"/>
  <c r="D10" i="8347"/>
  <c r="P9" i="8347"/>
  <c r="L9" i="8347"/>
  <c r="R9" i="8347" s="1"/>
  <c r="K9" i="8347"/>
  <c r="J9" i="8347"/>
  <c r="G9" i="8347"/>
  <c r="D9" i="8347"/>
  <c r="S89" i="8346"/>
  <c r="R89" i="8346"/>
  <c r="Q89" i="8346"/>
  <c r="P89" i="8346"/>
  <c r="O89" i="8346"/>
  <c r="N89" i="8346"/>
  <c r="M89" i="8346"/>
  <c r="L89" i="8346"/>
  <c r="K89" i="8346"/>
  <c r="J89" i="8346"/>
  <c r="I89" i="8346"/>
  <c r="H89" i="8346"/>
  <c r="G89" i="8346"/>
  <c r="F89" i="8346"/>
  <c r="E89" i="8346"/>
  <c r="D89" i="8346"/>
  <c r="C89" i="8346"/>
  <c r="T88" i="8346"/>
  <c r="T87" i="8346"/>
  <c r="T86" i="8346"/>
  <c r="T85" i="8346"/>
  <c r="T84" i="8346"/>
  <c r="T83" i="8346"/>
  <c r="T82" i="8346"/>
  <c r="T81" i="8346"/>
  <c r="T80" i="8346"/>
  <c r="T79" i="8346"/>
  <c r="T78" i="8346"/>
  <c r="T77" i="8346"/>
  <c r="T76" i="8346"/>
  <c r="T75" i="8346"/>
  <c r="T74" i="8346"/>
  <c r="T73" i="8346"/>
  <c r="T72" i="8346"/>
  <c r="T71" i="8346"/>
  <c r="T70" i="8346"/>
  <c r="T69" i="8346"/>
  <c r="T68" i="8346"/>
  <c r="T67" i="8346"/>
  <c r="T66" i="8346"/>
  <c r="T65" i="8346"/>
  <c r="T64" i="8346"/>
  <c r="T63" i="8346"/>
  <c r="T62" i="8346"/>
  <c r="T61" i="8346"/>
  <c r="T60" i="8346"/>
  <c r="T59" i="8346"/>
  <c r="T58" i="8346"/>
  <c r="T57" i="8346"/>
  <c r="T56" i="8346"/>
  <c r="T55" i="8346"/>
  <c r="T54" i="8346"/>
  <c r="T53" i="8346"/>
  <c r="T52" i="8346"/>
  <c r="T51" i="8346"/>
  <c r="T50" i="8346"/>
  <c r="T49" i="8346"/>
  <c r="T48" i="8346"/>
  <c r="T47" i="8346"/>
  <c r="T46" i="8346"/>
  <c r="T45" i="8346"/>
  <c r="T44" i="8346"/>
  <c r="T43" i="8346"/>
  <c r="T42" i="8346"/>
  <c r="T41" i="8346"/>
  <c r="T40" i="8346"/>
  <c r="T39" i="8346"/>
  <c r="T38" i="8346"/>
  <c r="T37" i="8346"/>
  <c r="T36" i="8346"/>
  <c r="T35" i="8346"/>
  <c r="T34" i="8346"/>
  <c r="T33" i="8346"/>
  <c r="T32" i="8346"/>
  <c r="T31" i="8346"/>
  <c r="T30" i="8346"/>
  <c r="T29" i="8346"/>
  <c r="T28" i="8346"/>
  <c r="T27" i="8346"/>
  <c r="T26" i="8346"/>
  <c r="T25" i="8346"/>
  <c r="T24" i="8346"/>
  <c r="T23" i="8346"/>
  <c r="T22" i="8346"/>
  <c r="T21" i="8346"/>
  <c r="T20" i="8346"/>
  <c r="T19" i="8346"/>
  <c r="T18" i="8346"/>
  <c r="T17" i="8346"/>
  <c r="T16" i="8346"/>
  <c r="T15" i="8346"/>
  <c r="T14" i="8346"/>
  <c r="T13" i="8346"/>
  <c r="T12" i="8346"/>
  <c r="T11" i="8346"/>
  <c r="T10" i="8346"/>
  <c r="T9" i="8346"/>
  <c r="T8" i="8346"/>
  <c r="S89" i="8345"/>
  <c r="R89" i="8345"/>
  <c r="Q89" i="8345"/>
  <c r="P89" i="8345"/>
  <c r="O89" i="8345"/>
  <c r="N89" i="8345"/>
  <c r="M89" i="8345"/>
  <c r="L89" i="8345"/>
  <c r="K89" i="8345"/>
  <c r="J89" i="8345"/>
  <c r="I89" i="8345"/>
  <c r="H89" i="8345"/>
  <c r="G89" i="8345"/>
  <c r="F89" i="8345"/>
  <c r="E89" i="8345"/>
  <c r="D89" i="8345"/>
  <c r="C89" i="8345"/>
  <c r="T88" i="8345"/>
  <c r="T87" i="8345"/>
  <c r="T86" i="8345"/>
  <c r="T85" i="8345"/>
  <c r="T84" i="8345"/>
  <c r="T83" i="8345"/>
  <c r="T82" i="8345"/>
  <c r="T81" i="8345"/>
  <c r="T80" i="8345"/>
  <c r="T79" i="8345"/>
  <c r="T78" i="8345"/>
  <c r="T77" i="8345"/>
  <c r="T76" i="8345"/>
  <c r="T75" i="8345"/>
  <c r="T74" i="8345"/>
  <c r="T73" i="8345"/>
  <c r="T72" i="8345"/>
  <c r="T71" i="8345"/>
  <c r="T70" i="8345"/>
  <c r="T69" i="8345"/>
  <c r="T68" i="8345"/>
  <c r="T67" i="8345"/>
  <c r="T66" i="8345"/>
  <c r="T65" i="8345"/>
  <c r="T64" i="8345"/>
  <c r="T63" i="8345"/>
  <c r="T62" i="8345"/>
  <c r="T61" i="8345"/>
  <c r="T60" i="8345"/>
  <c r="T59" i="8345"/>
  <c r="T58" i="8345"/>
  <c r="T57" i="8345"/>
  <c r="T56" i="8345"/>
  <c r="T55" i="8345"/>
  <c r="T54" i="8345"/>
  <c r="T53" i="8345"/>
  <c r="T52" i="8345"/>
  <c r="T51" i="8345"/>
  <c r="T50" i="8345"/>
  <c r="T49" i="8345"/>
  <c r="T48" i="8345"/>
  <c r="T47" i="8345"/>
  <c r="T46" i="8345"/>
  <c r="T45" i="8345"/>
  <c r="T44" i="8345"/>
  <c r="T43" i="8345"/>
  <c r="T42" i="8345"/>
  <c r="T41" i="8345"/>
  <c r="T40" i="8345"/>
  <c r="T39" i="8345"/>
  <c r="T38" i="8345"/>
  <c r="T37" i="8345"/>
  <c r="T36" i="8345"/>
  <c r="T35" i="8345"/>
  <c r="T34" i="8345"/>
  <c r="T33" i="8345"/>
  <c r="T32" i="8345"/>
  <c r="T31" i="8345"/>
  <c r="T30" i="8345"/>
  <c r="T29" i="8345"/>
  <c r="T28" i="8345"/>
  <c r="T27" i="8345"/>
  <c r="T26" i="8345"/>
  <c r="T25" i="8345"/>
  <c r="T24" i="8345"/>
  <c r="T23" i="8345"/>
  <c r="T22" i="8345"/>
  <c r="T21" i="8345"/>
  <c r="T20" i="8345"/>
  <c r="T19" i="8345"/>
  <c r="T18" i="8345"/>
  <c r="T17" i="8345"/>
  <c r="T16" i="8345"/>
  <c r="T15" i="8345"/>
  <c r="T14" i="8345"/>
  <c r="T13" i="8345"/>
  <c r="T12" i="8345"/>
  <c r="T11" i="8345"/>
  <c r="T10" i="8345"/>
  <c r="T9" i="8345"/>
  <c r="T8" i="8345"/>
  <c r="P90" i="8344"/>
  <c r="O90" i="8344"/>
  <c r="J90" i="8344"/>
  <c r="I90" i="8344"/>
  <c r="G90" i="8344"/>
  <c r="F90" i="8344"/>
  <c r="D90" i="8344"/>
  <c r="C90" i="8344"/>
  <c r="M89" i="8344"/>
  <c r="S89" i="8344" s="1"/>
  <c r="T89" i="8344" s="1"/>
  <c r="L89" i="8344"/>
  <c r="R89" i="8344" s="1"/>
  <c r="M88" i="8344"/>
  <c r="S88" i="8344" s="1"/>
  <c r="L88" i="8344"/>
  <c r="R88" i="8344" s="1"/>
  <c r="N88" i="8344"/>
  <c r="N87" i="8344"/>
  <c r="M87" i="8344"/>
  <c r="S87" i="8344" s="1"/>
  <c r="T87" i="8344" s="1"/>
  <c r="L87" i="8344"/>
  <c r="R87" i="8344" s="1"/>
  <c r="M86" i="8344"/>
  <c r="S86" i="8344" s="1"/>
  <c r="L86" i="8344"/>
  <c r="R86" i="8344" s="1"/>
  <c r="N86" i="8344"/>
  <c r="M85" i="8344"/>
  <c r="S85" i="8344" s="1"/>
  <c r="T85" i="8344" s="1"/>
  <c r="L85" i="8344"/>
  <c r="R85" i="8344" s="1"/>
  <c r="M84" i="8344"/>
  <c r="S84" i="8344" s="1"/>
  <c r="T84" i="8344" s="1"/>
  <c r="L84" i="8344"/>
  <c r="R84" i="8344" s="1"/>
  <c r="N84" i="8344"/>
  <c r="N83" i="8344"/>
  <c r="M83" i="8344"/>
  <c r="S83" i="8344" s="1"/>
  <c r="L83" i="8344"/>
  <c r="R83" i="8344" s="1"/>
  <c r="M82" i="8344"/>
  <c r="S82" i="8344" s="1"/>
  <c r="L82" i="8344"/>
  <c r="R82" i="8344" s="1"/>
  <c r="N82" i="8344"/>
  <c r="S81" i="8344"/>
  <c r="M81" i="8344"/>
  <c r="L81" i="8344"/>
  <c r="R81" i="8344" s="1"/>
  <c r="M80" i="8344"/>
  <c r="S80" i="8344" s="1"/>
  <c r="L80" i="8344"/>
  <c r="R80" i="8344" s="1"/>
  <c r="N80" i="8344"/>
  <c r="N79" i="8344"/>
  <c r="M79" i="8344"/>
  <c r="S79" i="8344" s="1"/>
  <c r="T79" i="8344" s="1"/>
  <c r="L79" i="8344"/>
  <c r="R79" i="8344" s="1"/>
  <c r="S78" i="8344"/>
  <c r="M78" i="8344"/>
  <c r="L78" i="8344"/>
  <c r="R78" i="8344" s="1"/>
  <c r="N78" i="8344"/>
  <c r="M77" i="8344"/>
  <c r="S77" i="8344" s="1"/>
  <c r="T77" i="8344" s="1"/>
  <c r="L77" i="8344"/>
  <c r="R77" i="8344" s="1"/>
  <c r="N77" i="8344"/>
  <c r="M76" i="8344"/>
  <c r="S76" i="8344" s="1"/>
  <c r="T76" i="8344" s="1"/>
  <c r="L76" i="8344"/>
  <c r="R76" i="8344" s="1"/>
  <c r="N76" i="8344"/>
  <c r="N75" i="8344"/>
  <c r="M75" i="8344"/>
  <c r="S75" i="8344" s="1"/>
  <c r="L75" i="8344"/>
  <c r="R75" i="8344" s="1"/>
  <c r="R74" i="8344"/>
  <c r="M74" i="8344"/>
  <c r="S74" i="8344" s="1"/>
  <c r="T74" i="8344" s="1"/>
  <c r="L74" i="8344"/>
  <c r="N74" i="8344"/>
  <c r="M73" i="8344"/>
  <c r="S73" i="8344" s="1"/>
  <c r="T73" i="8344" s="1"/>
  <c r="L73" i="8344"/>
  <c r="R73" i="8344" s="1"/>
  <c r="M72" i="8344"/>
  <c r="S72" i="8344" s="1"/>
  <c r="L72" i="8344"/>
  <c r="R72" i="8344" s="1"/>
  <c r="N72" i="8344"/>
  <c r="N71" i="8344"/>
  <c r="M71" i="8344"/>
  <c r="S71" i="8344" s="1"/>
  <c r="L71" i="8344"/>
  <c r="R71" i="8344" s="1"/>
  <c r="R70" i="8344"/>
  <c r="M70" i="8344"/>
  <c r="S70" i="8344" s="1"/>
  <c r="L70" i="8344"/>
  <c r="N70" i="8344"/>
  <c r="M69" i="8344"/>
  <c r="S69" i="8344" s="1"/>
  <c r="T69" i="8344" s="1"/>
  <c r="L69" i="8344"/>
  <c r="R69" i="8344" s="1"/>
  <c r="N69" i="8344"/>
  <c r="S68" i="8344"/>
  <c r="T68" i="8344" s="1"/>
  <c r="M68" i="8344"/>
  <c r="L68" i="8344"/>
  <c r="R68" i="8344" s="1"/>
  <c r="M67" i="8344"/>
  <c r="S67" i="8344" s="1"/>
  <c r="T67" i="8344" s="1"/>
  <c r="L67" i="8344"/>
  <c r="R67" i="8344" s="1"/>
  <c r="N67" i="8344"/>
  <c r="M66" i="8344"/>
  <c r="S66" i="8344" s="1"/>
  <c r="L66" i="8344"/>
  <c r="R66" i="8344" s="1"/>
  <c r="N66" i="8344"/>
  <c r="M65" i="8344"/>
  <c r="S65" i="8344" s="1"/>
  <c r="T65" i="8344" s="1"/>
  <c r="L65" i="8344"/>
  <c r="R65" i="8344" s="1"/>
  <c r="M64" i="8344"/>
  <c r="S64" i="8344" s="1"/>
  <c r="T64" i="8344" s="1"/>
  <c r="L64" i="8344"/>
  <c r="R64" i="8344" s="1"/>
  <c r="N64" i="8344"/>
  <c r="M63" i="8344"/>
  <c r="S63" i="8344" s="1"/>
  <c r="L63" i="8344"/>
  <c r="R63" i="8344" s="1"/>
  <c r="N63" i="8344"/>
  <c r="S62" i="8344"/>
  <c r="R62" i="8344"/>
  <c r="M62" i="8344"/>
  <c r="L62" i="8344"/>
  <c r="N62" i="8344"/>
  <c r="M61" i="8344"/>
  <c r="S61" i="8344" s="1"/>
  <c r="T61" i="8344" s="1"/>
  <c r="L61" i="8344"/>
  <c r="R61" i="8344" s="1"/>
  <c r="N61" i="8344"/>
  <c r="M60" i="8344"/>
  <c r="S60" i="8344" s="1"/>
  <c r="T60" i="8344" s="1"/>
  <c r="L60" i="8344"/>
  <c r="R60" i="8344" s="1"/>
  <c r="N59" i="8344"/>
  <c r="M59" i="8344"/>
  <c r="S59" i="8344" s="1"/>
  <c r="T59" i="8344" s="1"/>
  <c r="L59" i="8344"/>
  <c r="R59" i="8344" s="1"/>
  <c r="M58" i="8344"/>
  <c r="S58" i="8344" s="1"/>
  <c r="T58" i="8344" s="1"/>
  <c r="L58" i="8344"/>
  <c r="R58" i="8344" s="1"/>
  <c r="N58" i="8344"/>
  <c r="M57" i="8344"/>
  <c r="S57" i="8344" s="1"/>
  <c r="T57" i="8344" s="1"/>
  <c r="L57" i="8344"/>
  <c r="R57" i="8344" s="1"/>
  <c r="M56" i="8344"/>
  <c r="S56" i="8344" s="1"/>
  <c r="T56" i="8344" s="1"/>
  <c r="L56" i="8344"/>
  <c r="R56" i="8344" s="1"/>
  <c r="N56" i="8344"/>
  <c r="N55" i="8344"/>
  <c r="M55" i="8344"/>
  <c r="S55" i="8344" s="1"/>
  <c r="L55" i="8344"/>
  <c r="R55" i="8344" s="1"/>
  <c r="M54" i="8344"/>
  <c r="S54" i="8344" s="1"/>
  <c r="L54" i="8344"/>
  <c r="R54" i="8344" s="1"/>
  <c r="N54" i="8344"/>
  <c r="S53" i="8344"/>
  <c r="T53" i="8344" s="1"/>
  <c r="M53" i="8344"/>
  <c r="L53" i="8344"/>
  <c r="R53" i="8344" s="1"/>
  <c r="N53" i="8344"/>
  <c r="M52" i="8344"/>
  <c r="S52" i="8344" s="1"/>
  <c r="T52" i="8344" s="1"/>
  <c r="L52" i="8344"/>
  <c r="R52" i="8344" s="1"/>
  <c r="M51" i="8344"/>
  <c r="S51" i="8344" s="1"/>
  <c r="L51" i="8344"/>
  <c r="R51" i="8344" s="1"/>
  <c r="N51" i="8344"/>
  <c r="R50" i="8344"/>
  <c r="M50" i="8344"/>
  <c r="S50" i="8344" s="1"/>
  <c r="L50" i="8344"/>
  <c r="N50" i="8344"/>
  <c r="M49" i="8344"/>
  <c r="S49" i="8344" s="1"/>
  <c r="T49" i="8344" s="1"/>
  <c r="L49" i="8344"/>
  <c r="R49" i="8344" s="1"/>
  <c r="M48" i="8344"/>
  <c r="S48" i="8344" s="1"/>
  <c r="L48" i="8344"/>
  <c r="R48" i="8344" s="1"/>
  <c r="N48" i="8344"/>
  <c r="M47" i="8344"/>
  <c r="S47" i="8344" s="1"/>
  <c r="T47" i="8344" s="1"/>
  <c r="L47" i="8344"/>
  <c r="R47" i="8344" s="1"/>
  <c r="N47" i="8344"/>
  <c r="M46" i="8344"/>
  <c r="S46" i="8344" s="1"/>
  <c r="L46" i="8344"/>
  <c r="R46" i="8344" s="1"/>
  <c r="N46" i="8344"/>
  <c r="S45" i="8344"/>
  <c r="T45" i="8344" s="1"/>
  <c r="M45" i="8344"/>
  <c r="L45" i="8344"/>
  <c r="R45" i="8344" s="1"/>
  <c r="N45" i="8344"/>
  <c r="M44" i="8344"/>
  <c r="S44" i="8344" s="1"/>
  <c r="T44" i="8344" s="1"/>
  <c r="L44" i="8344"/>
  <c r="R44" i="8344" s="1"/>
  <c r="N43" i="8344"/>
  <c r="M43" i="8344"/>
  <c r="S43" i="8344" s="1"/>
  <c r="L43" i="8344"/>
  <c r="R43" i="8344" s="1"/>
  <c r="R42" i="8344"/>
  <c r="M42" i="8344"/>
  <c r="S42" i="8344" s="1"/>
  <c r="T42" i="8344" s="1"/>
  <c r="L42" i="8344"/>
  <c r="N42" i="8344"/>
  <c r="M41" i="8344"/>
  <c r="S41" i="8344" s="1"/>
  <c r="T41" i="8344" s="1"/>
  <c r="L41" i="8344"/>
  <c r="R41" i="8344" s="1"/>
  <c r="M40" i="8344"/>
  <c r="S40" i="8344" s="1"/>
  <c r="L40" i="8344"/>
  <c r="R40" i="8344" s="1"/>
  <c r="N40" i="8344"/>
  <c r="N39" i="8344"/>
  <c r="M39" i="8344"/>
  <c r="S39" i="8344" s="1"/>
  <c r="T39" i="8344" s="1"/>
  <c r="L39" i="8344"/>
  <c r="R39" i="8344" s="1"/>
  <c r="M38" i="8344"/>
  <c r="S38" i="8344" s="1"/>
  <c r="L38" i="8344"/>
  <c r="R38" i="8344" s="1"/>
  <c r="N38" i="8344"/>
  <c r="M37" i="8344"/>
  <c r="S37" i="8344" s="1"/>
  <c r="L37" i="8344"/>
  <c r="R37" i="8344" s="1"/>
  <c r="N37" i="8344"/>
  <c r="M36" i="8344"/>
  <c r="S36" i="8344" s="1"/>
  <c r="T36" i="8344" s="1"/>
  <c r="L36" i="8344"/>
  <c r="R36" i="8344" s="1"/>
  <c r="M35" i="8344"/>
  <c r="S35" i="8344" s="1"/>
  <c r="T35" i="8344" s="1"/>
  <c r="L35" i="8344"/>
  <c r="R35" i="8344" s="1"/>
  <c r="N35" i="8344"/>
  <c r="R34" i="8344"/>
  <c r="M34" i="8344"/>
  <c r="S34" i="8344" s="1"/>
  <c r="T34" i="8344" s="1"/>
  <c r="L34" i="8344"/>
  <c r="S33" i="8344"/>
  <c r="T33" i="8344" s="1"/>
  <c r="M33" i="8344"/>
  <c r="L33" i="8344"/>
  <c r="R33" i="8344" s="1"/>
  <c r="M32" i="8344"/>
  <c r="S32" i="8344" s="1"/>
  <c r="T32" i="8344" s="1"/>
  <c r="L32" i="8344"/>
  <c r="R32" i="8344" s="1"/>
  <c r="M31" i="8344"/>
  <c r="S31" i="8344" s="1"/>
  <c r="L31" i="8344"/>
  <c r="R31" i="8344" s="1"/>
  <c r="N31" i="8344"/>
  <c r="R30" i="8344"/>
  <c r="M30" i="8344"/>
  <c r="S30" i="8344" s="1"/>
  <c r="T30" i="8344" s="1"/>
  <c r="L30" i="8344"/>
  <c r="M29" i="8344"/>
  <c r="S29" i="8344" s="1"/>
  <c r="T29" i="8344" s="1"/>
  <c r="L29" i="8344"/>
  <c r="R29" i="8344" s="1"/>
  <c r="M28" i="8344"/>
  <c r="S28" i="8344" s="1"/>
  <c r="L28" i="8344"/>
  <c r="R28" i="8344" s="1"/>
  <c r="N28" i="8344"/>
  <c r="M27" i="8344"/>
  <c r="S27" i="8344" s="1"/>
  <c r="T27" i="8344" s="1"/>
  <c r="L27" i="8344"/>
  <c r="R27" i="8344" s="1"/>
  <c r="N27" i="8344"/>
  <c r="M26" i="8344"/>
  <c r="S26" i="8344" s="1"/>
  <c r="L26" i="8344"/>
  <c r="R26" i="8344" s="1"/>
  <c r="N26" i="8344"/>
  <c r="M25" i="8344"/>
  <c r="S25" i="8344" s="1"/>
  <c r="L25" i="8344"/>
  <c r="R25" i="8344" s="1"/>
  <c r="M24" i="8344"/>
  <c r="S24" i="8344" s="1"/>
  <c r="L24" i="8344"/>
  <c r="R24" i="8344" s="1"/>
  <c r="N24" i="8344"/>
  <c r="S23" i="8344"/>
  <c r="T23" i="8344" s="1"/>
  <c r="M23" i="8344"/>
  <c r="L23" i="8344"/>
  <c r="R23" i="8344" s="1"/>
  <c r="N23" i="8344"/>
  <c r="M22" i="8344"/>
  <c r="S22" i="8344" s="1"/>
  <c r="L22" i="8344"/>
  <c r="R22" i="8344" s="1"/>
  <c r="N22" i="8344"/>
  <c r="M21" i="8344"/>
  <c r="S21" i="8344" s="1"/>
  <c r="L21" i="8344"/>
  <c r="R21" i="8344" s="1"/>
  <c r="N21" i="8344"/>
  <c r="M20" i="8344"/>
  <c r="S20" i="8344" s="1"/>
  <c r="T20" i="8344" s="1"/>
  <c r="L20" i="8344"/>
  <c r="R20" i="8344" s="1"/>
  <c r="M19" i="8344"/>
  <c r="S19" i="8344" s="1"/>
  <c r="T19" i="8344" s="1"/>
  <c r="L19" i="8344"/>
  <c r="R19" i="8344" s="1"/>
  <c r="N19" i="8344"/>
  <c r="S18" i="8344"/>
  <c r="R18" i="8344"/>
  <c r="M18" i="8344"/>
  <c r="L18" i="8344"/>
  <c r="M17" i="8344"/>
  <c r="S17" i="8344" s="1"/>
  <c r="T17" i="8344" s="1"/>
  <c r="L17" i="8344"/>
  <c r="R17" i="8344" s="1"/>
  <c r="N17" i="8344"/>
  <c r="M16" i="8344"/>
  <c r="S16" i="8344" s="1"/>
  <c r="T16" i="8344" s="1"/>
  <c r="L16" i="8344"/>
  <c r="R16" i="8344" s="1"/>
  <c r="N16" i="8344"/>
  <c r="M15" i="8344"/>
  <c r="S15" i="8344" s="1"/>
  <c r="T15" i="8344" s="1"/>
  <c r="L15" i="8344"/>
  <c r="R15" i="8344" s="1"/>
  <c r="N15" i="8344"/>
  <c r="M14" i="8344"/>
  <c r="S14" i="8344" s="1"/>
  <c r="L14" i="8344"/>
  <c r="R14" i="8344" s="1"/>
  <c r="M13" i="8344"/>
  <c r="S13" i="8344" s="1"/>
  <c r="L13" i="8344"/>
  <c r="R13" i="8344" s="1"/>
  <c r="N13" i="8344"/>
  <c r="M12" i="8344"/>
  <c r="S12" i="8344" s="1"/>
  <c r="L12" i="8344"/>
  <c r="R12" i="8344" s="1"/>
  <c r="N12" i="8344"/>
  <c r="N11" i="8344"/>
  <c r="M11" i="8344"/>
  <c r="S11" i="8344" s="1"/>
  <c r="L11" i="8344"/>
  <c r="R11" i="8344" s="1"/>
  <c r="S10" i="8344"/>
  <c r="R10" i="8344"/>
  <c r="M10" i="8344"/>
  <c r="L10" i="8344"/>
  <c r="N10" i="8344"/>
  <c r="M9" i="8344"/>
  <c r="L9" i="8344"/>
  <c r="W39" i="8343"/>
  <c r="V39" i="8343"/>
  <c r="U39" i="8343"/>
  <c r="T39" i="8343"/>
  <c r="R39" i="8343"/>
  <c r="Q39" i="8343"/>
  <c r="P39" i="8343"/>
  <c r="O39" i="8343"/>
  <c r="N39" i="8343"/>
  <c r="M39" i="8343"/>
  <c r="L39" i="8343"/>
  <c r="K39" i="8343"/>
  <c r="J39" i="8343"/>
  <c r="H39" i="8343"/>
  <c r="S13" i="8343"/>
  <c r="S39" i="8343" s="1"/>
  <c r="I13" i="8343"/>
  <c r="I39" i="8343" s="1"/>
  <c r="T11" i="8344" l="1"/>
  <c r="T22" i="8344"/>
  <c r="T46" i="8344"/>
  <c r="T86" i="8344"/>
  <c r="T82" i="8344"/>
  <c r="S49" i="8348"/>
  <c r="T25" i="8348"/>
  <c r="T31" i="8349"/>
  <c r="M20" i="8347"/>
  <c r="S20" i="8347" s="1"/>
  <c r="T63" i="8344"/>
  <c r="T75" i="8344"/>
  <c r="D72" i="8347"/>
  <c r="M56" i="8347"/>
  <c r="S56" i="8347" s="1"/>
  <c r="T13" i="8348"/>
  <c r="T22" i="8349"/>
  <c r="T48" i="8348"/>
  <c r="T8" i="8349"/>
  <c r="F49" i="8349"/>
  <c r="M49" i="8349"/>
  <c r="R12" i="8350"/>
  <c r="T10" i="8344"/>
  <c r="T62" i="8344"/>
  <c r="M28" i="8347"/>
  <c r="S28" i="8347" s="1"/>
  <c r="M64" i="8347"/>
  <c r="S64" i="8347" s="1"/>
  <c r="R11" i="8350"/>
  <c r="T40" i="8344"/>
  <c r="T19" i="8348"/>
  <c r="T28" i="8344"/>
  <c r="K49" i="8349"/>
  <c r="T80" i="8344"/>
  <c r="M48" i="8347"/>
  <c r="S48" i="8347" s="1"/>
  <c r="T16" i="8349"/>
  <c r="T34" i="8349"/>
  <c r="T51" i="8344"/>
  <c r="T28" i="8349"/>
  <c r="I49" i="8349"/>
  <c r="J49" i="8349"/>
  <c r="T70" i="8344"/>
  <c r="T81" i="8344"/>
  <c r="F49" i="8348"/>
  <c r="N49" i="8349"/>
  <c r="R17" i="8350"/>
  <c r="R22" i="8350"/>
  <c r="M32" i="8347"/>
  <c r="S32" i="8347" s="1"/>
  <c r="R49" i="8349"/>
  <c r="T48" i="8344"/>
  <c r="S49" i="8349"/>
  <c r="T13" i="8344"/>
  <c r="T37" i="8344"/>
  <c r="T88" i="8344"/>
  <c r="T25" i="8344"/>
  <c r="T38" i="8344"/>
  <c r="M52" i="8347"/>
  <c r="S52" i="8347" s="1"/>
  <c r="N49" i="8348"/>
  <c r="C49" i="8349"/>
  <c r="R19" i="8350"/>
  <c r="T10" i="8349"/>
  <c r="T12" i="8344"/>
  <c r="T18" i="8344"/>
  <c r="T14" i="8344"/>
  <c r="T72" i="8344"/>
  <c r="M16" i="8347"/>
  <c r="S16" i="8347" s="1"/>
  <c r="T43" i="8348"/>
  <c r="T26" i="8344"/>
  <c r="T34" i="8348"/>
  <c r="T37" i="8348"/>
  <c r="T43" i="8349"/>
  <c r="R24" i="8350"/>
  <c r="Q49" i="8349"/>
  <c r="T24" i="8344"/>
  <c r="T31" i="8344"/>
  <c r="T66" i="8344"/>
  <c r="T50" i="8344"/>
  <c r="M44" i="8347"/>
  <c r="S44" i="8347" s="1"/>
  <c r="E49" i="8349"/>
  <c r="M68" i="8347"/>
  <c r="S68" i="8347" s="1"/>
  <c r="J49" i="8348"/>
  <c r="T43" i="8344"/>
  <c r="R9" i="8350"/>
  <c r="R25" i="8350" s="1"/>
  <c r="T83" i="8344"/>
  <c r="R14" i="8350"/>
  <c r="T78" i="8344"/>
  <c r="R49" i="8348"/>
  <c r="T31" i="8348"/>
  <c r="T37" i="8349"/>
  <c r="T40" i="8349"/>
  <c r="T71" i="8344"/>
  <c r="T54" i="8344"/>
  <c r="M24" i="8347"/>
  <c r="S24" i="8347" s="1"/>
  <c r="K49" i="8348"/>
  <c r="T55" i="8344"/>
  <c r="T40" i="8348"/>
  <c r="L49" i="8349"/>
  <c r="T21" i="8344"/>
  <c r="M36" i="8347"/>
  <c r="S36" i="8347" s="1"/>
  <c r="AE56" i="8328"/>
  <c r="N14" i="8344"/>
  <c r="N25" i="8344"/>
  <c r="N89" i="8344"/>
  <c r="M43" i="8347"/>
  <c r="S43" i="8347" s="1"/>
  <c r="R43" i="8347"/>
  <c r="D49" i="8349"/>
  <c r="L90" i="8344"/>
  <c r="N18" i="8344"/>
  <c r="N20" i="8344"/>
  <c r="N44" i="8344"/>
  <c r="N60" i="8344"/>
  <c r="I49" i="8348"/>
  <c r="Q49" i="8348"/>
  <c r="M90" i="8344"/>
  <c r="N41" i="8344"/>
  <c r="N57" i="8344"/>
  <c r="N73" i="8344"/>
  <c r="N85" i="8344"/>
  <c r="M27" i="8347"/>
  <c r="S27" i="8347" s="1"/>
  <c r="R27" i="8347"/>
  <c r="R21" i="8350"/>
  <c r="H25" i="8350"/>
  <c r="N9" i="8344"/>
  <c r="G72" i="8347"/>
  <c r="Q25" i="8347"/>
  <c r="M25" i="8347"/>
  <c r="S25" i="8347" s="1"/>
  <c r="T89" i="8345"/>
  <c r="M59" i="8347"/>
  <c r="S59" i="8347" s="1"/>
  <c r="R59" i="8347"/>
  <c r="M60" i="8347"/>
  <c r="S60" i="8347" s="1"/>
  <c r="R9" i="8344"/>
  <c r="R90" i="8344" s="1"/>
  <c r="N33" i="8344"/>
  <c r="N34" i="8344"/>
  <c r="N36" i="8344"/>
  <c r="N52" i="8344"/>
  <c r="N68" i="8344"/>
  <c r="N81" i="8344"/>
  <c r="J72" i="8347"/>
  <c r="M11" i="8347"/>
  <c r="S11" i="8347" s="1"/>
  <c r="R11" i="8347"/>
  <c r="L72" i="8347"/>
  <c r="M12" i="8347"/>
  <c r="S12" i="8347" s="1"/>
  <c r="Q57" i="8347"/>
  <c r="M57" i="8347"/>
  <c r="S57" i="8347" s="1"/>
  <c r="Q41" i="8347"/>
  <c r="M41" i="8347"/>
  <c r="S41" i="8347" s="1"/>
  <c r="Q90" i="8344"/>
  <c r="S9" i="8344"/>
  <c r="N29" i="8344"/>
  <c r="N30" i="8344"/>
  <c r="N32" i="8344"/>
  <c r="N49" i="8344"/>
  <c r="N65" i="8344"/>
  <c r="K72" i="8347"/>
  <c r="Q9" i="8347"/>
  <c r="M9" i="8347"/>
  <c r="N25" i="8350"/>
  <c r="H49" i="8348"/>
  <c r="P49" i="8348"/>
  <c r="T28" i="8348"/>
  <c r="T25" i="8349"/>
  <c r="P72" i="8347"/>
  <c r="Q21" i="8347"/>
  <c r="M21" i="8347"/>
  <c r="S21" i="8347" s="1"/>
  <c r="M23" i="8347"/>
  <c r="S23" i="8347" s="1"/>
  <c r="R23" i="8347"/>
  <c r="Q37" i="8347"/>
  <c r="M37" i="8347"/>
  <c r="S37" i="8347" s="1"/>
  <c r="M39" i="8347"/>
  <c r="S39" i="8347" s="1"/>
  <c r="R39" i="8347"/>
  <c r="Q53" i="8347"/>
  <c r="M53" i="8347"/>
  <c r="S53" i="8347" s="1"/>
  <c r="M55" i="8347"/>
  <c r="S55" i="8347" s="1"/>
  <c r="R55" i="8347"/>
  <c r="Q69" i="8347"/>
  <c r="M69" i="8347"/>
  <c r="S69" i="8347" s="1"/>
  <c r="M71" i="8347"/>
  <c r="S71" i="8347" s="1"/>
  <c r="R71" i="8347"/>
  <c r="T22" i="8348"/>
  <c r="T19" i="8349"/>
  <c r="T46" i="8349"/>
  <c r="T16" i="8348"/>
  <c r="T13" i="8349"/>
  <c r="T47" i="8349"/>
  <c r="Q17" i="8347"/>
  <c r="M17" i="8347"/>
  <c r="S17" i="8347" s="1"/>
  <c r="M19" i="8347"/>
  <c r="S19" i="8347" s="1"/>
  <c r="R19" i="8347"/>
  <c r="Q33" i="8347"/>
  <c r="M33" i="8347"/>
  <c r="S33" i="8347" s="1"/>
  <c r="M35" i="8347"/>
  <c r="S35" i="8347" s="1"/>
  <c r="R35" i="8347"/>
  <c r="Q49" i="8347"/>
  <c r="M49" i="8347"/>
  <c r="S49" i="8347" s="1"/>
  <c r="M51" i="8347"/>
  <c r="S51" i="8347" s="1"/>
  <c r="R51" i="8347"/>
  <c r="Q65" i="8347"/>
  <c r="M65" i="8347"/>
  <c r="S65" i="8347" s="1"/>
  <c r="M67" i="8347"/>
  <c r="S67" i="8347" s="1"/>
  <c r="R67" i="8347"/>
  <c r="T10" i="8348"/>
  <c r="C46" i="8348"/>
  <c r="T46" i="8348" s="1"/>
  <c r="T44" i="8348"/>
  <c r="T48" i="8349"/>
  <c r="T89" i="8346"/>
  <c r="D49" i="8348"/>
  <c r="L49" i="8348"/>
  <c r="P25" i="8350"/>
  <c r="Q13" i="8347"/>
  <c r="M13" i="8347"/>
  <c r="S13" i="8347" s="1"/>
  <c r="M15" i="8347"/>
  <c r="S15" i="8347" s="1"/>
  <c r="R15" i="8347"/>
  <c r="Q29" i="8347"/>
  <c r="M29" i="8347"/>
  <c r="S29" i="8347" s="1"/>
  <c r="M31" i="8347"/>
  <c r="S31" i="8347" s="1"/>
  <c r="R31" i="8347"/>
  <c r="Q45" i="8347"/>
  <c r="M45" i="8347"/>
  <c r="S45" i="8347" s="1"/>
  <c r="M47" i="8347"/>
  <c r="S47" i="8347" s="1"/>
  <c r="R47" i="8347"/>
  <c r="Q61" i="8347"/>
  <c r="M61" i="8347"/>
  <c r="S61" i="8347" s="1"/>
  <c r="M63" i="8347"/>
  <c r="S63" i="8347" s="1"/>
  <c r="R63" i="8347"/>
  <c r="E49" i="8348"/>
  <c r="M49" i="8348"/>
  <c r="T47" i="8348"/>
  <c r="H49" i="8349"/>
  <c r="P49" i="8349"/>
  <c r="M25" i="8350"/>
  <c r="M10" i="8347"/>
  <c r="S10" i="8347" s="1"/>
  <c r="M14" i="8347"/>
  <c r="S14" i="8347" s="1"/>
  <c r="M18" i="8347"/>
  <c r="S18" i="8347" s="1"/>
  <c r="M22" i="8347"/>
  <c r="S22" i="8347" s="1"/>
  <c r="M26" i="8347"/>
  <c r="S26" i="8347" s="1"/>
  <c r="M30" i="8347"/>
  <c r="S30" i="8347" s="1"/>
  <c r="M34" i="8347"/>
  <c r="S34" i="8347" s="1"/>
  <c r="M38" i="8347"/>
  <c r="S38" i="8347" s="1"/>
  <c r="M42" i="8347"/>
  <c r="S42" i="8347" s="1"/>
  <c r="M46" i="8347"/>
  <c r="S46" i="8347" s="1"/>
  <c r="M50" i="8347"/>
  <c r="S50" i="8347" s="1"/>
  <c r="M54" i="8347"/>
  <c r="S54" i="8347" s="1"/>
  <c r="M58" i="8347"/>
  <c r="S58" i="8347" s="1"/>
  <c r="M62" i="8347"/>
  <c r="S62" i="8347" s="1"/>
  <c r="M66" i="8347"/>
  <c r="S66" i="8347" s="1"/>
  <c r="M70" i="8347"/>
  <c r="S70" i="8347" s="1"/>
  <c r="Q22" i="8350" l="1"/>
  <c r="Q20" i="8350"/>
  <c r="O11" i="8350"/>
  <c r="Q11" i="8350"/>
  <c r="Q13" i="8350"/>
  <c r="O10" i="8350"/>
  <c r="O18" i="8350"/>
  <c r="Q14" i="8350"/>
  <c r="O17" i="8350"/>
  <c r="O9" i="8350"/>
  <c r="Q21" i="8350"/>
  <c r="O20" i="8350"/>
  <c r="Q19" i="8350"/>
  <c r="Q12" i="8350"/>
  <c r="O25" i="8350"/>
  <c r="Q25" i="8350"/>
  <c r="T9" i="8344"/>
  <c r="T49" i="8349"/>
  <c r="R72" i="8347"/>
  <c r="Q72" i="8347"/>
  <c r="Q23" i="8350"/>
  <c r="O21" i="8350"/>
  <c r="Q15" i="8350"/>
  <c r="O13" i="8350"/>
  <c r="O23" i="8350"/>
  <c r="Q17" i="8350"/>
  <c r="O15" i="8350"/>
  <c r="Q9" i="8350"/>
  <c r="Q24" i="8350"/>
  <c r="O16" i="8350"/>
  <c r="Q10" i="8350"/>
  <c r="O24" i="8350"/>
  <c r="Q18" i="8350"/>
  <c r="O14" i="8350"/>
  <c r="Q8" i="8350"/>
  <c r="Q16" i="8350"/>
  <c r="O22" i="8350"/>
  <c r="O8" i="8350"/>
  <c r="O19" i="8350"/>
  <c r="O12" i="8350"/>
  <c r="J23" i="8350"/>
  <c r="L20" i="8350"/>
  <c r="J15" i="8350"/>
  <c r="L12" i="8350"/>
  <c r="L22" i="8350"/>
  <c r="J17" i="8350"/>
  <c r="L14" i="8350"/>
  <c r="J9" i="8350"/>
  <c r="J22" i="8350"/>
  <c r="L19" i="8350"/>
  <c r="J14" i="8350"/>
  <c r="L11" i="8350"/>
  <c r="L24" i="8350"/>
  <c r="J19" i="8350"/>
  <c r="L16" i="8350"/>
  <c r="J11" i="8350"/>
  <c r="L8" i="8350"/>
  <c r="J24" i="8350"/>
  <c r="L21" i="8350"/>
  <c r="J16" i="8350"/>
  <c r="L13" i="8350"/>
  <c r="J8" i="8350"/>
  <c r="J21" i="8350"/>
  <c r="L18" i="8350"/>
  <c r="J13" i="8350"/>
  <c r="L10" i="8350"/>
  <c r="L15" i="8350"/>
  <c r="J12" i="8350"/>
  <c r="L9" i="8350"/>
  <c r="J25" i="8350"/>
  <c r="L23" i="8350"/>
  <c r="J20" i="8350"/>
  <c r="L17" i="8350"/>
  <c r="J10" i="8350"/>
  <c r="J18" i="8350"/>
  <c r="L25" i="8350"/>
  <c r="N90" i="8344"/>
  <c r="S90" i="8344"/>
  <c r="T90" i="8344"/>
  <c r="C49" i="8348"/>
  <c r="T49" i="8348" s="1"/>
  <c r="M72" i="8347"/>
  <c r="S9" i="8347"/>
  <c r="S72" i="8347" s="1"/>
  <c r="E24" i="8350"/>
  <c r="G21" i="8350"/>
  <c r="E16" i="8350"/>
  <c r="G13" i="8350"/>
  <c r="E8" i="8350"/>
  <c r="G25" i="8350"/>
  <c r="G23" i="8350"/>
  <c r="E18" i="8350"/>
  <c r="G15" i="8350"/>
  <c r="E10" i="8350"/>
  <c r="E23" i="8350"/>
  <c r="G20" i="8350"/>
  <c r="E15" i="8350"/>
  <c r="G12" i="8350"/>
  <c r="E25" i="8350"/>
  <c r="E20" i="8350"/>
  <c r="G17" i="8350"/>
  <c r="E12" i="8350"/>
  <c r="G9" i="8350"/>
  <c r="G22" i="8350"/>
  <c r="E17" i="8350"/>
  <c r="G14" i="8350"/>
  <c r="E9" i="8350"/>
  <c r="E22" i="8350"/>
  <c r="G19" i="8350"/>
  <c r="E14" i="8350"/>
  <c r="G11" i="8350"/>
  <c r="G18" i="8350"/>
  <c r="E19" i="8350"/>
  <c r="G8" i="8350"/>
  <c r="G16" i="8350"/>
  <c r="E13" i="8350"/>
  <c r="G24" i="8350"/>
  <c r="G10" i="8350"/>
  <c r="E11" i="8350"/>
  <c r="E21" i="8350"/>
  <c r="FH97" i="8342" l="1"/>
  <c r="FG97" i="8342"/>
  <c r="FF97" i="8342"/>
  <c r="FE97" i="8342"/>
  <c r="FD97" i="8342"/>
  <c r="FC97" i="8342"/>
  <c r="FB97" i="8342"/>
  <c r="FA97" i="8342"/>
  <c r="EZ97" i="8342"/>
  <c r="EY97" i="8342"/>
  <c r="EX97" i="8342"/>
  <c r="EW97" i="8342"/>
  <c r="EV97" i="8342"/>
  <c r="EU97" i="8342"/>
  <c r="ET97" i="8342"/>
  <c r="ES97" i="8342"/>
  <c r="ER97" i="8342"/>
  <c r="EQ97" i="8342"/>
  <c r="EP97" i="8342"/>
  <c r="EO97" i="8342"/>
  <c r="EN97" i="8342"/>
  <c r="EM97" i="8342"/>
  <c r="EL97" i="8342"/>
  <c r="EK97" i="8342"/>
  <c r="EJ97" i="8342"/>
  <c r="EI97" i="8342"/>
  <c r="EH97" i="8342"/>
  <c r="EG97" i="8342"/>
  <c r="EF97" i="8342"/>
  <c r="EE97" i="8342"/>
  <c r="ED97" i="8342"/>
  <c r="EC97" i="8342"/>
  <c r="EB97" i="8342"/>
  <c r="EA97" i="8342"/>
  <c r="DZ97" i="8342"/>
  <c r="DY97" i="8342"/>
  <c r="DX97" i="8342"/>
  <c r="DW97" i="8342"/>
  <c r="DV97" i="8342"/>
  <c r="DU97" i="8342"/>
  <c r="DT97" i="8342"/>
  <c r="DS97" i="8342"/>
  <c r="DR97" i="8342"/>
  <c r="DQ97" i="8342"/>
  <c r="DP97" i="8342"/>
  <c r="DO97" i="8342"/>
  <c r="DN97" i="8342"/>
  <c r="DM97" i="8342"/>
  <c r="DL97" i="8342"/>
  <c r="DK97" i="8342"/>
  <c r="DJ97" i="8342"/>
  <c r="DI97" i="8342"/>
  <c r="DH97" i="8342"/>
  <c r="DG97" i="8342"/>
  <c r="DF97" i="8342"/>
  <c r="DE97" i="8342"/>
  <c r="DD97" i="8342"/>
  <c r="DC97" i="8342"/>
  <c r="DB97" i="8342"/>
  <c r="DA97" i="8342"/>
  <c r="CZ97" i="8342"/>
  <c r="CY97" i="8342"/>
  <c r="CX97" i="8342"/>
  <c r="CW97" i="8342"/>
  <c r="CV97" i="8342"/>
  <c r="CU97" i="8342"/>
  <c r="CT97" i="8342"/>
  <c r="CS97" i="8342"/>
  <c r="CR97" i="8342"/>
  <c r="CQ97" i="8342"/>
  <c r="CP97" i="8342"/>
  <c r="CO97" i="8342"/>
  <c r="CN97" i="8342"/>
  <c r="CM97" i="8342"/>
  <c r="CL97" i="8342"/>
  <c r="CK97" i="8342"/>
  <c r="CJ97" i="8342"/>
  <c r="CI97" i="8342"/>
  <c r="CH97" i="8342"/>
  <c r="CG97" i="8342"/>
  <c r="CF97" i="8342"/>
  <c r="CE97" i="8342"/>
  <c r="CD97" i="8342"/>
  <c r="CC97" i="8342"/>
  <c r="CB97" i="8342"/>
  <c r="CA97" i="8342"/>
  <c r="BZ97" i="8342"/>
  <c r="BY97" i="8342"/>
  <c r="BX97" i="8342"/>
  <c r="BW97" i="8342"/>
  <c r="BV97" i="8342"/>
  <c r="BU97" i="8342"/>
  <c r="BT97" i="8342"/>
  <c r="BS97" i="8342"/>
  <c r="BR97" i="8342"/>
  <c r="BQ97" i="8342"/>
  <c r="BP97" i="8342"/>
  <c r="BO97" i="8342"/>
  <c r="BN97" i="8342"/>
  <c r="BM97" i="8342"/>
  <c r="BL97" i="8342"/>
  <c r="BK97" i="8342"/>
  <c r="BJ97" i="8342"/>
  <c r="BI97" i="8342"/>
  <c r="BH97" i="8342"/>
  <c r="BG97" i="8342"/>
  <c r="BF97" i="8342"/>
  <c r="BE97" i="8342"/>
  <c r="BD97" i="8342"/>
  <c r="BC97" i="8342"/>
  <c r="BB97" i="8342"/>
  <c r="BA97" i="8342"/>
  <c r="AZ97" i="8342"/>
  <c r="AY97" i="8342"/>
  <c r="AX97" i="8342"/>
  <c r="AW97" i="8342"/>
  <c r="AV97" i="8342"/>
  <c r="AU97" i="8342"/>
  <c r="AT97" i="8342"/>
  <c r="AS97" i="8342"/>
  <c r="AR97" i="8342"/>
  <c r="AQ97" i="8342"/>
  <c r="AP97" i="8342"/>
  <c r="AO97" i="8342"/>
  <c r="AN97" i="8342"/>
  <c r="AM97" i="8342"/>
  <c r="AL97" i="8342"/>
  <c r="AK97" i="8342"/>
  <c r="AJ97" i="8342"/>
  <c r="AI97" i="8342"/>
  <c r="AH97" i="8342"/>
  <c r="AG97" i="8342"/>
  <c r="AF97" i="8342"/>
  <c r="AE97" i="8342"/>
  <c r="AD97" i="8342"/>
  <c r="AC97" i="8342"/>
  <c r="AB97" i="8342"/>
  <c r="AA97" i="8342"/>
  <c r="Z97" i="8342"/>
  <c r="Y97" i="8342"/>
  <c r="X97" i="8342"/>
  <c r="W97" i="8342"/>
  <c r="V97" i="8342"/>
  <c r="U97" i="8342"/>
  <c r="T97" i="8342"/>
  <c r="S97" i="8342"/>
  <c r="R97" i="8342"/>
  <c r="Q97" i="8342"/>
  <c r="P97" i="8342"/>
  <c r="O97" i="8342"/>
  <c r="N97" i="8342"/>
  <c r="M97" i="8342"/>
  <c r="L97" i="8342"/>
  <c r="K97" i="8342"/>
  <c r="J97" i="8342"/>
  <c r="I97" i="8342"/>
  <c r="H97" i="8342"/>
  <c r="G97" i="8342"/>
  <c r="F97" i="8342"/>
  <c r="E97" i="8342"/>
  <c r="D97" i="8342"/>
  <c r="C97" i="8342"/>
  <c r="FJ96" i="8342"/>
  <c r="FI96" i="8342"/>
  <c r="FJ95" i="8342"/>
  <c r="FI95" i="8342"/>
  <c r="FJ94" i="8342"/>
  <c r="FI94" i="8342"/>
  <c r="FJ93" i="8342"/>
  <c r="FI93" i="8342"/>
  <c r="FJ92" i="8342"/>
  <c r="FI92" i="8342"/>
  <c r="FJ91" i="8342"/>
  <c r="FI91" i="8342"/>
  <c r="FJ90" i="8342"/>
  <c r="FI90" i="8342"/>
  <c r="FJ89" i="8342"/>
  <c r="FI89" i="8342"/>
  <c r="FJ88" i="8342"/>
  <c r="FI88" i="8342"/>
  <c r="FJ87" i="8342"/>
  <c r="FI87" i="8342"/>
  <c r="FJ86" i="8342"/>
  <c r="FI86" i="8342"/>
  <c r="FJ85" i="8342"/>
  <c r="FI85" i="8342"/>
  <c r="FJ84" i="8342"/>
  <c r="FI84" i="8342"/>
  <c r="FJ83" i="8342"/>
  <c r="FI83" i="8342"/>
  <c r="FJ82" i="8342"/>
  <c r="FI82" i="8342"/>
  <c r="FJ81" i="8342"/>
  <c r="FI81" i="8342"/>
  <c r="FJ80" i="8342"/>
  <c r="FI80" i="8342"/>
  <c r="FJ79" i="8342"/>
  <c r="FI79" i="8342"/>
  <c r="FJ78" i="8342"/>
  <c r="FI78" i="8342"/>
  <c r="FJ77" i="8342"/>
  <c r="FI77" i="8342"/>
  <c r="FJ76" i="8342"/>
  <c r="FI76" i="8342"/>
  <c r="FJ75" i="8342"/>
  <c r="FI75" i="8342"/>
  <c r="FJ74" i="8342"/>
  <c r="FI74" i="8342"/>
  <c r="FJ73" i="8342"/>
  <c r="FI73" i="8342"/>
  <c r="FJ72" i="8342"/>
  <c r="FI72" i="8342"/>
  <c r="FJ71" i="8342"/>
  <c r="FI71" i="8342"/>
  <c r="FJ70" i="8342"/>
  <c r="FI70" i="8342"/>
  <c r="FJ69" i="8342"/>
  <c r="FI69" i="8342"/>
  <c r="FJ68" i="8342"/>
  <c r="FI68" i="8342"/>
  <c r="FJ67" i="8342"/>
  <c r="FI67" i="8342"/>
  <c r="FJ66" i="8342"/>
  <c r="FI66" i="8342"/>
  <c r="FJ65" i="8342"/>
  <c r="FI65" i="8342"/>
  <c r="FJ64" i="8342"/>
  <c r="FI64" i="8342"/>
  <c r="FJ63" i="8342"/>
  <c r="FI63" i="8342"/>
  <c r="FJ62" i="8342"/>
  <c r="FI62" i="8342"/>
  <c r="FJ61" i="8342"/>
  <c r="FI61" i="8342"/>
  <c r="FJ60" i="8342"/>
  <c r="FI60" i="8342"/>
  <c r="FJ59" i="8342"/>
  <c r="FI59" i="8342"/>
  <c r="FJ58" i="8342"/>
  <c r="FI58" i="8342"/>
  <c r="FJ57" i="8342"/>
  <c r="FI57" i="8342"/>
  <c r="FJ56" i="8342"/>
  <c r="FI56" i="8342"/>
  <c r="FJ55" i="8342"/>
  <c r="FI55" i="8342"/>
  <c r="FJ54" i="8342"/>
  <c r="FI54" i="8342"/>
  <c r="FJ53" i="8342"/>
  <c r="FI53" i="8342"/>
  <c r="FJ52" i="8342"/>
  <c r="FI52" i="8342"/>
  <c r="FJ51" i="8342"/>
  <c r="FI51" i="8342"/>
  <c r="FJ50" i="8342"/>
  <c r="FI50" i="8342"/>
  <c r="FJ49" i="8342"/>
  <c r="FI49" i="8342"/>
  <c r="FJ48" i="8342"/>
  <c r="FI48" i="8342"/>
  <c r="FJ47" i="8342"/>
  <c r="FI47" i="8342"/>
  <c r="FJ46" i="8342"/>
  <c r="FI46" i="8342"/>
  <c r="FJ45" i="8342"/>
  <c r="FI45" i="8342"/>
  <c r="FJ44" i="8342"/>
  <c r="FI44" i="8342"/>
  <c r="FJ43" i="8342"/>
  <c r="FI43" i="8342"/>
  <c r="FJ42" i="8342"/>
  <c r="FI42" i="8342"/>
  <c r="FJ41" i="8342"/>
  <c r="FI41" i="8342"/>
  <c r="FJ40" i="8342"/>
  <c r="FI40" i="8342"/>
  <c r="FJ39" i="8342"/>
  <c r="FI39" i="8342"/>
  <c r="FJ38" i="8342"/>
  <c r="FI38" i="8342"/>
  <c r="FJ37" i="8342"/>
  <c r="FI37" i="8342"/>
  <c r="FJ36" i="8342"/>
  <c r="FI36" i="8342"/>
  <c r="FJ35" i="8342"/>
  <c r="FI35" i="8342"/>
  <c r="FJ34" i="8342"/>
  <c r="FI34" i="8342"/>
  <c r="FJ33" i="8342"/>
  <c r="FI33" i="8342"/>
  <c r="FJ32" i="8342"/>
  <c r="FI32" i="8342"/>
  <c r="FJ31" i="8342"/>
  <c r="FI31" i="8342"/>
  <c r="FJ30" i="8342"/>
  <c r="FI30" i="8342"/>
  <c r="FJ29" i="8342"/>
  <c r="FI29" i="8342"/>
  <c r="FJ28" i="8342"/>
  <c r="FI28" i="8342"/>
  <c r="FJ27" i="8342"/>
  <c r="FI27" i="8342"/>
  <c r="FJ26" i="8342"/>
  <c r="FI26" i="8342"/>
  <c r="FJ25" i="8342"/>
  <c r="FI25" i="8342"/>
  <c r="FJ24" i="8342"/>
  <c r="FI24" i="8342"/>
  <c r="FJ23" i="8342"/>
  <c r="FI23" i="8342"/>
  <c r="FJ22" i="8342"/>
  <c r="FI22" i="8342"/>
  <c r="FJ21" i="8342"/>
  <c r="FI21" i="8342"/>
  <c r="FJ20" i="8342"/>
  <c r="FI20" i="8342"/>
  <c r="FJ19" i="8342"/>
  <c r="FI19" i="8342"/>
  <c r="FJ18" i="8342"/>
  <c r="FI18" i="8342"/>
  <c r="FJ17" i="8342"/>
  <c r="FI17" i="8342"/>
  <c r="FJ16" i="8342"/>
  <c r="FI16" i="8342"/>
  <c r="FJ15" i="8342"/>
  <c r="FI15" i="8342"/>
  <c r="FJ14" i="8342"/>
  <c r="FI14" i="8342"/>
  <c r="FJ13" i="8342"/>
  <c r="FI13" i="8342"/>
  <c r="FJ12" i="8342"/>
  <c r="FI12" i="8342"/>
  <c r="FJ11" i="8342"/>
  <c r="FI11" i="8342"/>
  <c r="FJ10" i="8342"/>
  <c r="FI10" i="8342"/>
  <c r="FJ9" i="8342"/>
  <c r="FI9" i="8342"/>
  <c r="FJ97" i="8342" l="1"/>
  <c r="FI97" i="8342"/>
  <c r="D25" i="8335"/>
  <c r="AD89" i="8336" l="1"/>
  <c r="AE89" i="8336"/>
  <c r="AF88" i="8336"/>
  <c r="AF87" i="8336"/>
  <c r="AF86" i="8336"/>
  <c r="AF85" i="8336"/>
  <c r="AF84" i="8336"/>
  <c r="AF83" i="8336"/>
  <c r="AF82" i="8336"/>
  <c r="AF81" i="8336"/>
  <c r="AF80" i="8336"/>
  <c r="AF79" i="8336"/>
  <c r="AF78" i="8336"/>
  <c r="AF77" i="8336"/>
  <c r="AF76" i="8336"/>
  <c r="AF75" i="8336"/>
  <c r="AF74" i="8336"/>
  <c r="AF73" i="8336"/>
  <c r="AF72" i="8336"/>
  <c r="AF71" i="8336"/>
  <c r="AF70" i="8336"/>
  <c r="AF69" i="8336"/>
  <c r="AF68" i="8336"/>
  <c r="AF67" i="8336"/>
  <c r="AF66" i="8336"/>
  <c r="AF65" i="8336"/>
  <c r="AF64" i="8336"/>
  <c r="AF63" i="8336"/>
  <c r="AF62" i="8336"/>
  <c r="AF61" i="8336"/>
  <c r="AF60" i="8336"/>
  <c r="AF59" i="8336"/>
  <c r="AF58" i="8336"/>
  <c r="AF57" i="8336"/>
  <c r="AF56" i="8336"/>
  <c r="AF55" i="8336"/>
  <c r="AF54" i="8336"/>
  <c r="AF53" i="8336"/>
  <c r="AF52" i="8336"/>
  <c r="AF51" i="8336"/>
  <c r="AF50" i="8336"/>
  <c r="AF49" i="8336"/>
  <c r="AF48" i="8336"/>
  <c r="AF47" i="8336"/>
  <c r="AF46" i="8336"/>
  <c r="AF45" i="8336"/>
  <c r="AF44" i="8336"/>
  <c r="AF43" i="8336"/>
  <c r="AF42" i="8336"/>
  <c r="AF41" i="8336"/>
  <c r="AF40" i="8336"/>
  <c r="AF39" i="8336"/>
  <c r="AF38" i="8336"/>
  <c r="AF37" i="8336"/>
  <c r="AF36" i="8336"/>
  <c r="AF35" i="8336"/>
  <c r="AF34" i="8336"/>
  <c r="AF33" i="8336"/>
  <c r="AF32" i="8336"/>
  <c r="AF31" i="8336"/>
  <c r="AF30" i="8336"/>
  <c r="AF29" i="8336"/>
  <c r="AF28" i="8336"/>
  <c r="AF27" i="8336"/>
  <c r="AF26" i="8336"/>
  <c r="AF25" i="8336"/>
  <c r="AF24" i="8336"/>
  <c r="AF23" i="8336"/>
  <c r="AF22" i="8336"/>
  <c r="AF21" i="8336"/>
  <c r="AF20" i="8336"/>
  <c r="AF19" i="8336"/>
  <c r="AF18" i="8336"/>
  <c r="AF17" i="8336"/>
  <c r="AF16" i="8336"/>
  <c r="AF15" i="8336"/>
  <c r="AF14" i="8336"/>
  <c r="AF13" i="8336"/>
  <c r="AF12" i="8336"/>
  <c r="AF11" i="8336"/>
  <c r="AF10" i="8336"/>
  <c r="AF9" i="8336"/>
  <c r="AF8" i="8336"/>
  <c r="V90" i="3"/>
  <c r="L90" i="3"/>
  <c r="O9" i="8304"/>
  <c r="T92" i="8228"/>
  <c r="R10" i="8228"/>
  <c r="R11" i="8228"/>
  <c r="R12" i="8228"/>
  <c r="R13" i="8228"/>
  <c r="R14" i="8228"/>
  <c r="R15" i="8228"/>
  <c r="R16" i="8228"/>
  <c r="R17" i="8228"/>
  <c r="R18" i="8228"/>
  <c r="R19" i="8228"/>
  <c r="R20" i="8228"/>
  <c r="R21" i="8228"/>
  <c r="R22" i="8228"/>
  <c r="R23" i="8228"/>
  <c r="R24" i="8228"/>
  <c r="R25" i="8228"/>
  <c r="R26" i="8228"/>
  <c r="R27" i="8228"/>
  <c r="R28" i="8228"/>
  <c r="R29" i="8228"/>
  <c r="R30" i="8228"/>
  <c r="R31" i="8228"/>
  <c r="R32" i="8228"/>
  <c r="R33" i="8228"/>
  <c r="R34" i="8228"/>
  <c r="R35" i="8228"/>
  <c r="R36" i="8228"/>
  <c r="R37" i="8228"/>
  <c r="R38" i="8228"/>
  <c r="R39" i="8228"/>
  <c r="R40" i="8228"/>
  <c r="R41" i="8228"/>
  <c r="R42" i="8228"/>
  <c r="R43" i="8228"/>
  <c r="R44" i="8228"/>
  <c r="R45" i="8228"/>
  <c r="R46" i="8228"/>
  <c r="R47" i="8228"/>
  <c r="R48" i="8228"/>
  <c r="R49" i="8228"/>
  <c r="R50" i="8228"/>
  <c r="R51" i="8228"/>
  <c r="R52" i="8228"/>
  <c r="R53" i="8228"/>
  <c r="R54" i="8228"/>
  <c r="R55" i="8228"/>
  <c r="R56" i="8228"/>
  <c r="R57" i="8228"/>
  <c r="R58" i="8228"/>
  <c r="R59" i="8228"/>
  <c r="R60" i="8228"/>
  <c r="R61" i="8228"/>
  <c r="R62" i="8228"/>
  <c r="R63" i="8228"/>
  <c r="R64" i="8228"/>
  <c r="R65" i="8228"/>
  <c r="R66" i="8228"/>
  <c r="R67" i="8228"/>
  <c r="R68" i="8228"/>
  <c r="R69" i="8228"/>
  <c r="R70" i="8228"/>
  <c r="R71" i="8228"/>
  <c r="R72" i="8228"/>
  <c r="R73" i="8228"/>
  <c r="R74" i="8228"/>
  <c r="R75" i="8228"/>
  <c r="R76" i="8228"/>
  <c r="R77" i="8228"/>
  <c r="R78" i="8228"/>
  <c r="R79" i="8228"/>
  <c r="R80" i="8228"/>
  <c r="R81" i="8228"/>
  <c r="R82" i="8228"/>
  <c r="R83" i="8228"/>
  <c r="R84" i="8228"/>
  <c r="R85" i="8228"/>
  <c r="R86" i="8228"/>
  <c r="R87" i="8228"/>
  <c r="R88" i="8228"/>
  <c r="R89" i="8228"/>
  <c r="R90" i="8228"/>
  <c r="R91" i="8228"/>
  <c r="P8" i="8329"/>
  <c r="AF89" i="8336" l="1"/>
  <c r="L7" i="8293"/>
  <c r="K7" i="8292"/>
  <c r="K19" i="8292"/>
  <c r="K18" i="8292"/>
  <c r="K7" i="8293"/>
  <c r="J7" i="8292"/>
  <c r="S90" i="8329" l="1"/>
  <c r="G75" i="8315" l="1"/>
  <c r="F75" i="8315"/>
  <c r="E75" i="8315"/>
  <c r="D75" i="8315"/>
  <c r="C75" i="8315"/>
  <c r="B75" i="8315"/>
  <c r="J74" i="8315"/>
  <c r="I74" i="8315"/>
  <c r="H74" i="8315"/>
  <c r="J73" i="8315"/>
  <c r="I73" i="8315"/>
  <c r="H73" i="8315"/>
  <c r="J72" i="8315"/>
  <c r="I72" i="8315"/>
  <c r="H72" i="8315"/>
  <c r="J71" i="8315"/>
  <c r="I71" i="8315"/>
  <c r="H71" i="8315"/>
  <c r="J70" i="8315"/>
  <c r="I70" i="8315"/>
  <c r="H70" i="8315"/>
  <c r="J69" i="8315"/>
  <c r="I69" i="8315"/>
  <c r="H69" i="8315"/>
  <c r="J68" i="8315"/>
  <c r="I68" i="8315"/>
  <c r="H68" i="8315"/>
  <c r="J67" i="8315"/>
  <c r="I67" i="8315"/>
  <c r="H67" i="8315"/>
  <c r="J66" i="8315"/>
  <c r="I66" i="8315"/>
  <c r="H66" i="8315"/>
  <c r="J65" i="8315"/>
  <c r="I65" i="8315"/>
  <c r="H65" i="8315"/>
  <c r="J64" i="8315"/>
  <c r="I64" i="8315"/>
  <c r="H64" i="8315"/>
  <c r="J63" i="8315"/>
  <c r="I63" i="8315"/>
  <c r="H63" i="8315"/>
  <c r="J62" i="8315"/>
  <c r="I62" i="8315"/>
  <c r="H62" i="8315"/>
  <c r="J61" i="8315"/>
  <c r="I61" i="8315"/>
  <c r="H61" i="8315"/>
  <c r="J60" i="8315"/>
  <c r="I60" i="8315"/>
  <c r="H60" i="8315"/>
  <c r="J59" i="8315"/>
  <c r="I59" i="8315"/>
  <c r="H59" i="8315"/>
  <c r="J58" i="8315"/>
  <c r="I58" i="8315"/>
  <c r="H58" i="8315"/>
  <c r="J57" i="8315"/>
  <c r="I57" i="8315"/>
  <c r="H57" i="8315"/>
  <c r="J56" i="8315"/>
  <c r="I56" i="8315"/>
  <c r="H56" i="8315"/>
  <c r="J55" i="8315"/>
  <c r="I55" i="8315"/>
  <c r="H55" i="8315"/>
  <c r="J54" i="8315"/>
  <c r="I54" i="8315"/>
  <c r="H54" i="8315"/>
  <c r="J53" i="8315"/>
  <c r="I53" i="8315"/>
  <c r="H53" i="8315"/>
  <c r="J52" i="8315"/>
  <c r="I52" i="8315"/>
  <c r="H52" i="8315"/>
  <c r="J51" i="8315"/>
  <c r="I51" i="8315"/>
  <c r="H51" i="8315"/>
  <c r="J50" i="8315"/>
  <c r="I50" i="8315"/>
  <c r="H50" i="8315"/>
  <c r="J49" i="8315"/>
  <c r="I49" i="8315"/>
  <c r="H49" i="8315"/>
  <c r="J48" i="8315"/>
  <c r="I48" i="8315"/>
  <c r="H48" i="8315"/>
  <c r="J47" i="8315"/>
  <c r="I47" i="8315"/>
  <c r="H47" i="8315"/>
  <c r="J46" i="8315"/>
  <c r="I46" i="8315"/>
  <c r="H46" i="8315"/>
  <c r="J45" i="8315"/>
  <c r="I45" i="8315"/>
  <c r="H45" i="8315"/>
  <c r="J44" i="8315"/>
  <c r="I44" i="8315"/>
  <c r="H44" i="8315"/>
  <c r="J43" i="8315"/>
  <c r="I43" i="8315"/>
  <c r="H43" i="8315"/>
  <c r="J42" i="8315"/>
  <c r="I42" i="8315"/>
  <c r="H42" i="8315"/>
  <c r="J41" i="8315"/>
  <c r="I41" i="8315"/>
  <c r="H41" i="8315"/>
  <c r="J40" i="8315"/>
  <c r="I40" i="8315"/>
  <c r="H40" i="8315"/>
  <c r="J39" i="8315"/>
  <c r="I39" i="8315"/>
  <c r="H39" i="8315"/>
  <c r="J38" i="8315"/>
  <c r="I38" i="8315"/>
  <c r="H38" i="8315"/>
  <c r="J37" i="8315"/>
  <c r="I37" i="8315"/>
  <c r="H37" i="8315"/>
  <c r="J36" i="8315"/>
  <c r="I36" i="8315"/>
  <c r="H36" i="8315"/>
  <c r="J35" i="8315"/>
  <c r="I35" i="8315"/>
  <c r="H35" i="8315"/>
  <c r="J34" i="8315"/>
  <c r="I34" i="8315"/>
  <c r="H34" i="8315"/>
  <c r="J33" i="8315"/>
  <c r="I33" i="8315"/>
  <c r="H33" i="8315"/>
  <c r="J32" i="8315"/>
  <c r="I32" i="8315"/>
  <c r="H32" i="8315"/>
  <c r="J31" i="8315"/>
  <c r="I31" i="8315"/>
  <c r="H31" i="8315"/>
  <c r="J30" i="8315"/>
  <c r="I30" i="8315"/>
  <c r="H30" i="8315"/>
  <c r="J29" i="8315"/>
  <c r="I29" i="8315"/>
  <c r="H29" i="8315"/>
  <c r="J28" i="8315"/>
  <c r="I28" i="8315"/>
  <c r="H28" i="8315"/>
  <c r="J27" i="8315"/>
  <c r="I27" i="8315"/>
  <c r="H27" i="8315"/>
  <c r="J26" i="8315"/>
  <c r="I26" i="8315"/>
  <c r="H26" i="8315"/>
  <c r="J25" i="8315"/>
  <c r="I25" i="8315"/>
  <c r="H25" i="8315"/>
  <c r="J24" i="8315"/>
  <c r="I24" i="8315"/>
  <c r="H24" i="8315"/>
  <c r="J23" i="8315"/>
  <c r="I23" i="8315"/>
  <c r="H23" i="8315"/>
  <c r="J22" i="8315"/>
  <c r="I22" i="8315"/>
  <c r="H22" i="8315"/>
  <c r="J21" i="8315"/>
  <c r="I21" i="8315"/>
  <c r="H21" i="8315"/>
  <c r="J20" i="8315"/>
  <c r="I20" i="8315"/>
  <c r="H20" i="8315"/>
  <c r="J19" i="8315"/>
  <c r="I19" i="8315"/>
  <c r="H19" i="8315"/>
  <c r="J18" i="8315"/>
  <c r="I18" i="8315"/>
  <c r="H18" i="8315"/>
  <c r="J17" i="8315"/>
  <c r="I17" i="8315"/>
  <c r="H17" i="8315"/>
  <c r="J16" i="8315"/>
  <c r="I16" i="8315"/>
  <c r="H16" i="8315"/>
  <c r="J15" i="8315"/>
  <c r="I15" i="8315"/>
  <c r="H15" i="8315"/>
  <c r="J14" i="8315"/>
  <c r="I14" i="8315"/>
  <c r="H14" i="8315"/>
  <c r="J13" i="8315"/>
  <c r="I13" i="8315"/>
  <c r="H13" i="8315"/>
  <c r="J12" i="8315"/>
  <c r="I12" i="8315"/>
  <c r="H12" i="8315"/>
  <c r="J11" i="8315"/>
  <c r="I11" i="8315"/>
  <c r="H11" i="8315"/>
  <c r="J10" i="8315"/>
  <c r="I10" i="8315"/>
  <c r="H10" i="8315"/>
  <c r="J9" i="8315"/>
  <c r="I9" i="8315"/>
  <c r="H9" i="8315"/>
  <c r="J8" i="8315"/>
  <c r="I8" i="8315"/>
  <c r="H8" i="8315"/>
  <c r="K25" i="8335"/>
  <c r="J25" i="8335"/>
  <c r="I25" i="8335"/>
  <c r="H25" i="8335"/>
  <c r="G25" i="8335"/>
  <c r="F25" i="8335"/>
  <c r="E25" i="8335"/>
  <c r="M24" i="8335"/>
  <c r="L24" i="8335"/>
  <c r="M23" i="8335"/>
  <c r="L23" i="8335"/>
  <c r="M22" i="8335"/>
  <c r="L22" i="8335"/>
  <c r="M21" i="8335"/>
  <c r="L21" i="8335"/>
  <c r="M20" i="8335"/>
  <c r="L20" i="8335"/>
  <c r="M19" i="8335"/>
  <c r="L19" i="8335"/>
  <c r="M18" i="8335"/>
  <c r="L18" i="8335"/>
  <c r="M17" i="8335"/>
  <c r="L17" i="8335"/>
  <c r="M16" i="8335"/>
  <c r="L16" i="8335"/>
  <c r="M15" i="8335"/>
  <c r="L15" i="8335"/>
  <c r="M14" i="8335"/>
  <c r="L14" i="8335"/>
  <c r="M13" i="8335"/>
  <c r="L13" i="8335"/>
  <c r="M12" i="8335"/>
  <c r="L12" i="8335"/>
  <c r="M11" i="8335"/>
  <c r="L11" i="8335"/>
  <c r="M10" i="8335"/>
  <c r="L10" i="8335"/>
  <c r="M9" i="8335"/>
  <c r="L9" i="8335"/>
  <c r="M8" i="8335"/>
  <c r="L8" i="8335"/>
  <c r="N20" i="8335" l="1"/>
  <c r="L25" i="8335"/>
  <c r="N15" i="8335"/>
  <c r="N11" i="8335"/>
  <c r="N23" i="8335"/>
  <c r="N24" i="8335"/>
  <c r="N10" i="8335"/>
  <c r="N14" i="8335"/>
  <c r="N19" i="8335"/>
  <c r="N9" i="8335"/>
  <c r="N12" i="8335"/>
  <c r="N18" i="8335"/>
  <c r="N13" i="8335"/>
  <c r="J75" i="8315"/>
  <c r="N21" i="8335"/>
  <c r="N22" i="8335"/>
  <c r="N17" i="8335"/>
  <c r="M25" i="8335"/>
  <c r="N25" i="8335" s="1"/>
  <c r="I75" i="8315"/>
  <c r="N8" i="8335"/>
  <c r="N16" i="8335"/>
  <c r="H75" i="8315"/>
  <c r="N90" i="8329" l="1"/>
  <c r="M90" i="8329"/>
  <c r="L90" i="8329"/>
  <c r="J90" i="8329"/>
  <c r="K90" i="8329" s="1"/>
  <c r="I90" i="8329"/>
  <c r="H90" i="8329"/>
  <c r="E90" i="8329"/>
  <c r="F90" i="8329"/>
  <c r="AA56" i="8328" l="1"/>
  <c r="Z56" i="8328"/>
  <c r="AB55" i="8328"/>
  <c r="AB54" i="8328"/>
  <c r="AB53" i="8328"/>
  <c r="AB52" i="8328"/>
  <c r="AB51" i="8328"/>
  <c r="AB50" i="8328"/>
  <c r="AB49" i="8328"/>
  <c r="AB48" i="8328"/>
  <c r="AB47" i="8328"/>
  <c r="AB46" i="8328"/>
  <c r="AB45" i="8328"/>
  <c r="AB44" i="8328"/>
  <c r="AB43" i="8328"/>
  <c r="AB42" i="8328"/>
  <c r="AB41" i="8328"/>
  <c r="AB40" i="8328"/>
  <c r="AB39" i="8328"/>
  <c r="AB38" i="8328"/>
  <c r="AB37" i="8328"/>
  <c r="AB36" i="8328"/>
  <c r="AB35" i="8328"/>
  <c r="AB34" i="8328"/>
  <c r="AB33" i="8328"/>
  <c r="AB32" i="8328"/>
  <c r="AB31" i="8328"/>
  <c r="AB30" i="8328"/>
  <c r="AB29" i="8328"/>
  <c r="AB28" i="8328"/>
  <c r="AB27" i="8328"/>
  <c r="AB26" i="8328"/>
  <c r="AB25" i="8328"/>
  <c r="AB24" i="8328"/>
  <c r="AB23" i="8328"/>
  <c r="AB22" i="8328"/>
  <c r="AB21" i="8328"/>
  <c r="AB20" i="8328"/>
  <c r="AB19" i="8328"/>
  <c r="AB18" i="8328"/>
  <c r="AB17" i="8328"/>
  <c r="AB16" i="8328"/>
  <c r="AB15" i="8328"/>
  <c r="AB14" i="8328"/>
  <c r="AB13" i="8328"/>
  <c r="AB12" i="8328"/>
  <c r="AB11" i="8328"/>
  <c r="AB10" i="8328"/>
  <c r="AB9" i="8328"/>
  <c r="AB8" i="8328"/>
  <c r="AB56" i="8328" l="1"/>
  <c r="M91" i="8228" l="1"/>
  <c r="L91" i="8228" s="1"/>
  <c r="M90" i="8228"/>
  <c r="L90" i="8228" s="1"/>
  <c r="M89" i="8228"/>
  <c r="L89" i="8228" s="1"/>
  <c r="M88" i="8228"/>
  <c r="L88" i="8228" s="1"/>
  <c r="M87" i="8228"/>
  <c r="L87" i="8228" s="1"/>
  <c r="M86" i="8228"/>
  <c r="L86" i="8228" s="1"/>
  <c r="M85" i="8228"/>
  <c r="L85" i="8228" s="1"/>
  <c r="M84" i="8228"/>
  <c r="L84" i="8228" s="1"/>
  <c r="M83" i="8228"/>
  <c r="L83" i="8228" s="1"/>
  <c r="M82" i="8228"/>
  <c r="L82" i="8228" s="1"/>
  <c r="M81" i="8228"/>
  <c r="L81" i="8228" s="1"/>
  <c r="M80" i="8228"/>
  <c r="L80" i="8228" s="1"/>
  <c r="M79" i="8228"/>
  <c r="L79" i="8228" s="1"/>
  <c r="M78" i="8228"/>
  <c r="L78" i="8228" s="1"/>
  <c r="M77" i="8228"/>
  <c r="L77" i="8228" s="1"/>
  <c r="M76" i="8228"/>
  <c r="L76" i="8228" s="1"/>
  <c r="M75" i="8228"/>
  <c r="L75" i="8228" s="1"/>
  <c r="M74" i="8228"/>
  <c r="L74" i="8228" s="1"/>
  <c r="M73" i="8228"/>
  <c r="L73" i="8228" s="1"/>
  <c r="M72" i="8228"/>
  <c r="L72" i="8228" s="1"/>
  <c r="M71" i="8228"/>
  <c r="L71" i="8228" s="1"/>
  <c r="M70" i="8228"/>
  <c r="L70" i="8228" s="1"/>
  <c r="M69" i="8228"/>
  <c r="L69" i="8228" s="1"/>
  <c r="M68" i="8228"/>
  <c r="L68" i="8228" s="1"/>
  <c r="M67" i="8228"/>
  <c r="L67" i="8228" s="1"/>
  <c r="M66" i="8228"/>
  <c r="L66" i="8228" s="1"/>
  <c r="M65" i="8228"/>
  <c r="L65" i="8228" s="1"/>
  <c r="M64" i="8228"/>
  <c r="L64" i="8228" s="1"/>
  <c r="M63" i="8228"/>
  <c r="L63" i="8228" s="1"/>
  <c r="M62" i="8228"/>
  <c r="L62" i="8228" s="1"/>
  <c r="M61" i="8228"/>
  <c r="L61" i="8228" s="1"/>
  <c r="M60" i="8228"/>
  <c r="L60" i="8228" s="1"/>
  <c r="M59" i="8228"/>
  <c r="L59" i="8228" s="1"/>
  <c r="M58" i="8228"/>
  <c r="L58" i="8228" s="1"/>
  <c r="M57" i="8228"/>
  <c r="L57" i="8228" s="1"/>
  <c r="M56" i="8228"/>
  <c r="L56" i="8228" s="1"/>
  <c r="M55" i="8228"/>
  <c r="L55" i="8228" s="1"/>
  <c r="M54" i="8228"/>
  <c r="L54" i="8228" s="1"/>
  <c r="M53" i="8228"/>
  <c r="L53" i="8228" s="1"/>
  <c r="M52" i="8228"/>
  <c r="L52" i="8228" s="1"/>
  <c r="M51" i="8228"/>
  <c r="L51" i="8228" s="1"/>
  <c r="M50" i="8228"/>
  <c r="L50" i="8228" s="1"/>
  <c r="M49" i="8228"/>
  <c r="L49" i="8228" s="1"/>
  <c r="M48" i="8228"/>
  <c r="L48" i="8228" s="1"/>
  <c r="M47" i="8228"/>
  <c r="L47" i="8228" s="1"/>
  <c r="M46" i="8228"/>
  <c r="L46" i="8228" s="1"/>
  <c r="M45" i="8228"/>
  <c r="L45" i="8228" s="1"/>
  <c r="M44" i="8228"/>
  <c r="L44" i="8228" s="1"/>
  <c r="M43" i="8228"/>
  <c r="L43" i="8228" s="1"/>
  <c r="M42" i="8228"/>
  <c r="L42" i="8228" s="1"/>
  <c r="M41" i="8228"/>
  <c r="L41" i="8228" s="1"/>
  <c r="M40" i="8228"/>
  <c r="L40" i="8228" s="1"/>
  <c r="M39" i="8228"/>
  <c r="L39" i="8228" s="1"/>
  <c r="M38" i="8228"/>
  <c r="L38" i="8228" s="1"/>
  <c r="M37" i="8228"/>
  <c r="L37" i="8228" s="1"/>
  <c r="M36" i="8228"/>
  <c r="L36" i="8228" s="1"/>
  <c r="M35" i="8228"/>
  <c r="L35" i="8228" s="1"/>
  <c r="M34" i="8228"/>
  <c r="L34" i="8228" s="1"/>
  <c r="M33" i="8228"/>
  <c r="L33" i="8228" s="1"/>
  <c r="M32" i="8228"/>
  <c r="L32" i="8228" s="1"/>
  <c r="M31" i="8228"/>
  <c r="L31" i="8228" s="1"/>
  <c r="M30" i="8228"/>
  <c r="L30" i="8228" s="1"/>
  <c r="M29" i="8228"/>
  <c r="L29" i="8228" s="1"/>
  <c r="M28" i="8228"/>
  <c r="L28" i="8228" s="1"/>
  <c r="M27" i="8228"/>
  <c r="L27" i="8228" s="1"/>
  <c r="M26" i="8228"/>
  <c r="L26" i="8228" s="1"/>
  <c r="M25" i="8228"/>
  <c r="L25" i="8228" s="1"/>
  <c r="M24" i="8228"/>
  <c r="L24" i="8228" s="1"/>
  <c r="M23" i="8228"/>
  <c r="L23" i="8228" s="1"/>
  <c r="M22" i="8228"/>
  <c r="L22" i="8228" s="1"/>
  <c r="M21" i="8228"/>
  <c r="L21" i="8228" s="1"/>
  <c r="M20" i="8228"/>
  <c r="L20" i="8228" s="1"/>
  <c r="M19" i="8228"/>
  <c r="L19" i="8228" s="1"/>
  <c r="M18" i="8228"/>
  <c r="L18" i="8228" s="1"/>
  <c r="M17" i="8228"/>
  <c r="L17" i="8228" s="1"/>
  <c r="M16" i="8228"/>
  <c r="L16" i="8228" s="1"/>
  <c r="M15" i="8228"/>
  <c r="L15" i="8228" s="1"/>
  <c r="M14" i="8228"/>
  <c r="L14" i="8228" s="1"/>
  <c r="M13" i="8228"/>
  <c r="L13" i="8228" s="1"/>
  <c r="M12" i="8228"/>
  <c r="L12" i="8228" s="1"/>
  <c r="M11" i="8228"/>
  <c r="L11" i="8228" s="1"/>
  <c r="M10" i="8228"/>
  <c r="L10" i="8228" s="1"/>
  <c r="AB89" i="8336" l="1"/>
  <c r="AA89" i="8336"/>
  <c r="AC88" i="8336"/>
  <c r="AC87" i="8336"/>
  <c r="AC86" i="8336"/>
  <c r="AC85" i="8336"/>
  <c r="AC84" i="8336"/>
  <c r="AC83" i="8336"/>
  <c r="AC82" i="8336"/>
  <c r="AC81" i="8336"/>
  <c r="AC80" i="8336"/>
  <c r="AC79" i="8336"/>
  <c r="AC78" i="8336"/>
  <c r="AC77" i="8336"/>
  <c r="AC76" i="8336"/>
  <c r="AC75" i="8336"/>
  <c r="AC74" i="8336"/>
  <c r="AC73" i="8336"/>
  <c r="AC72" i="8336"/>
  <c r="AC71" i="8336"/>
  <c r="AC70" i="8336"/>
  <c r="AC69" i="8336"/>
  <c r="AC68" i="8336"/>
  <c r="AC67" i="8336"/>
  <c r="AC66" i="8336"/>
  <c r="AC65" i="8336"/>
  <c r="AC64" i="8336"/>
  <c r="AC63" i="8336"/>
  <c r="AC62" i="8336"/>
  <c r="AC61" i="8336"/>
  <c r="AC60" i="8336"/>
  <c r="AC59" i="8336"/>
  <c r="AC58" i="8336"/>
  <c r="AC57" i="8336"/>
  <c r="AC56" i="8336"/>
  <c r="AC55" i="8336"/>
  <c r="AC54" i="8336"/>
  <c r="AC53" i="8336"/>
  <c r="AC52" i="8336"/>
  <c r="AC51" i="8336"/>
  <c r="AC50" i="8336"/>
  <c r="AC49" i="8336"/>
  <c r="AC48" i="8336"/>
  <c r="AC47" i="8336"/>
  <c r="AC46" i="8336"/>
  <c r="AC45" i="8336"/>
  <c r="AC44" i="8336"/>
  <c r="AC43" i="8336"/>
  <c r="AC42" i="8336"/>
  <c r="AC41" i="8336"/>
  <c r="AC40" i="8336"/>
  <c r="AC39" i="8336"/>
  <c r="AC38" i="8336"/>
  <c r="AC37" i="8336"/>
  <c r="AC36" i="8336"/>
  <c r="AC35" i="8336"/>
  <c r="AC34" i="8336"/>
  <c r="AC33" i="8336"/>
  <c r="AC32" i="8336"/>
  <c r="AC31" i="8336"/>
  <c r="AC30" i="8336"/>
  <c r="AC29" i="8336"/>
  <c r="AC28" i="8336"/>
  <c r="AC27" i="8336"/>
  <c r="AC26" i="8336"/>
  <c r="AC25" i="8336"/>
  <c r="AC24" i="8336"/>
  <c r="AC23" i="8336"/>
  <c r="AC22" i="8336"/>
  <c r="AC21" i="8336"/>
  <c r="AC20" i="8336"/>
  <c r="AC19" i="8336"/>
  <c r="AC18" i="8336"/>
  <c r="AC17" i="8336"/>
  <c r="AC16" i="8336"/>
  <c r="AC15" i="8336"/>
  <c r="AC14" i="8336"/>
  <c r="AC13" i="8336"/>
  <c r="AC12" i="8336"/>
  <c r="AC11" i="8336"/>
  <c r="AC10" i="8336"/>
  <c r="AC9" i="8336"/>
  <c r="AC8" i="8336"/>
  <c r="T90" i="3"/>
  <c r="J90" i="3"/>
  <c r="O90" i="8329"/>
  <c r="O89" i="8329"/>
  <c r="K89" i="8329"/>
  <c r="G89" i="8329"/>
  <c r="O88" i="8329"/>
  <c r="K88" i="8329"/>
  <c r="G88" i="8329"/>
  <c r="O87" i="8329"/>
  <c r="K87" i="8329"/>
  <c r="G87" i="8329"/>
  <c r="O86" i="8329"/>
  <c r="K86" i="8329"/>
  <c r="G86" i="8329"/>
  <c r="O85" i="8329"/>
  <c r="K85" i="8329"/>
  <c r="G85" i="8329"/>
  <c r="O84" i="8329"/>
  <c r="K84" i="8329"/>
  <c r="G84" i="8329"/>
  <c r="O83" i="8329"/>
  <c r="K83" i="8329"/>
  <c r="G83" i="8329"/>
  <c r="O82" i="8329"/>
  <c r="K82" i="8329"/>
  <c r="G82" i="8329"/>
  <c r="O81" i="8329"/>
  <c r="K81" i="8329"/>
  <c r="G81" i="8329"/>
  <c r="O80" i="8329"/>
  <c r="K80" i="8329"/>
  <c r="G80" i="8329"/>
  <c r="O79" i="8329"/>
  <c r="K79" i="8329"/>
  <c r="G79" i="8329"/>
  <c r="O78" i="8329"/>
  <c r="K78" i="8329"/>
  <c r="G78" i="8329"/>
  <c r="O77" i="8329"/>
  <c r="K77" i="8329"/>
  <c r="G77" i="8329"/>
  <c r="O76" i="8329"/>
  <c r="K76" i="8329"/>
  <c r="G76" i="8329"/>
  <c r="O75" i="8329"/>
  <c r="K75" i="8329"/>
  <c r="G75" i="8329"/>
  <c r="O74" i="8329"/>
  <c r="K74" i="8329"/>
  <c r="G74" i="8329"/>
  <c r="O73" i="8329"/>
  <c r="K73" i="8329"/>
  <c r="G73" i="8329"/>
  <c r="O72" i="8329"/>
  <c r="K72" i="8329"/>
  <c r="G72" i="8329"/>
  <c r="O71" i="8329"/>
  <c r="K71" i="8329"/>
  <c r="G71" i="8329"/>
  <c r="O70" i="8329"/>
  <c r="K70" i="8329"/>
  <c r="G70" i="8329"/>
  <c r="O69" i="8329"/>
  <c r="K69" i="8329"/>
  <c r="G69" i="8329"/>
  <c r="O68" i="8329"/>
  <c r="K68" i="8329"/>
  <c r="G68" i="8329"/>
  <c r="O67" i="8329"/>
  <c r="K67" i="8329"/>
  <c r="G67" i="8329"/>
  <c r="O66" i="8329"/>
  <c r="K66" i="8329"/>
  <c r="G66" i="8329"/>
  <c r="O65" i="8329"/>
  <c r="K65" i="8329"/>
  <c r="G65" i="8329"/>
  <c r="O64" i="8329"/>
  <c r="K64" i="8329"/>
  <c r="G64" i="8329"/>
  <c r="O63" i="8329"/>
  <c r="K63" i="8329"/>
  <c r="G63" i="8329"/>
  <c r="O62" i="8329"/>
  <c r="K62" i="8329"/>
  <c r="G62" i="8329"/>
  <c r="O61" i="8329"/>
  <c r="K61" i="8329"/>
  <c r="G61" i="8329"/>
  <c r="O60" i="8329"/>
  <c r="K60" i="8329"/>
  <c r="G60" i="8329"/>
  <c r="O59" i="8329"/>
  <c r="K59" i="8329"/>
  <c r="G59" i="8329"/>
  <c r="O58" i="8329"/>
  <c r="K58" i="8329"/>
  <c r="G58" i="8329"/>
  <c r="O57" i="8329"/>
  <c r="K57" i="8329"/>
  <c r="G57" i="8329"/>
  <c r="O56" i="8329"/>
  <c r="K56" i="8329"/>
  <c r="G56" i="8329"/>
  <c r="O55" i="8329"/>
  <c r="K55" i="8329"/>
  <c r="G55" i="8329"/>
  <c r="O54" i="8329"/>
  <c r="K54" i="8329"/>
  <c r="G54" i="8329"/>
  <c r="O53" i="8329"/>
  <c r="K53" i="8329"/>
  <c r="G53" i="8329"/>
  <c r="O52" i="8329"/>
  <c r="K52" i="8329"/>
  <c r="G52" i="8329"/>
  <c r="O51" i="8329"/>
  <c r="K51" i="8329"/>
  <c r="G51" i="8329"/>
  <c r="O50" i="8329"/>
  <c r="K50" i="8329"/>
  <c r="G50" i="8329"/>
  <c r="O49" i="8329"/>
  <c r="K49" i="8329"/>
  <c r="G49" i="8329"/>
  <c r="O48" i="8329"/>
  <c r="K48" i="8329"/>
  <c r="G48" i="8329"/>
  <c r="O47" i="8329"/>
  <c r="K47" i="8329"/>
  <c r="G47" i="8329"/>
  <c r="O46" i="8329"/>
  <c r="K46" i="8329"/>
  <c r="G46" i="8329"/>
  <c r="O45" i="8329"/>
  <c r="K45" i="8329"/>
  <c r="G45" i="8329"/>
  <c r="O44" i="8329"/>
  <c r="K44" i="8329"/>
  <c r="G44" i="8329"/>
  <c r="O43" i="8329"/>
  <c r="K43" i="8329"/>
  <c r="G43" i="8329"/>
  <c r="O42" i="8329"/>
  <c r="K42" i="8329"/>
  <c r="G42" i="8329"/>
  <c r="O41" i="8329"/>
  <c r="K41" i="8329"/>
  <c r="G41" i="8329"/>
  <c r="O40" i="8329"/>
  <c r="K40" i="8329"/>
  <c r="G40" i="8329"/>
  <c r="O39" i="8329"/>
  <c r="K39" i="8329"/>
  <c r="G39" i="8329"/>
  <c r="O38" i="8329"/>
  <c r="K38" i="8329"/>
  <c r="G38" i="8329"/>
  <c r="O37" i="8329"/>
  <c r="K37" i="8329"/>
  <c r="G37" i="8329"/>
  <c r="O36" i="8329"/>
  <c r="K36" i="8329"/>
  <c r="G36" i="8329"/>
  <c r="O35" i="8329"/>
  <c r="K35" i="8329"/>
  <c r="G35" i="8329"/>
  <c r="O34" i="8329"/>
  <c r="K34" i="8329"/>
  <c r="G34" i="8329"/>
  <c r="O33" i="8329"/>
  <c r="K33" i="8329"/>
  <c r="G33" i="8329"/>
  <c r="O32" i="8329"/>
  <c r="K32" i="8329"/>
  <c r="G32" i="8329"/>
  <c r="O31" i="8329"/>
  <c r="K31" i="8329"/>
  <c r="G31" i="8329"/>
  <c r="O30" i="8329"/>
  <c r="K30" i="8329"/>
  <c r="G30" i="8329"/>
  <c r="O29" i="8329"/>
  <c r="K29" i="8329"/>
  <c r="G29" i="8329"/>
  <c r="O28" i="8329"/>
  <c r="K28" i="8329"/>
  <c r="G28" i="8329"/>
  <c r="O27" i="8329"/>
  <c r="K27" i="8329"/>
  <c r="G27" i="8329"/>
  <c r="O26" i="8329"/>
  <c r="K26" i="8329"/>
  <c r="G26" i="8329"/>
  <c r="O25" i="8329"/>
  <c r="K25" i="8329"/>
  <c r="G25" i="8329"/>
  <c r="O24" i="8329"/>
  <c r="K24" i="8329"/>
  <c r="G24" i="8329"/>
  <c r="O23" i="8329"/>
  <c r="K23" i="8329"/>
  <c r="G23" i="8329"/>
  <c r="O22" i="8329"/>
  <c r="K22" i="8329"/>
  <c r="G22" i="8329"/>
  <c r="O21" i="8329"/>
  <c r="K21" i="8329"/>
  <c r="G21" i="8329"/>
  <c r="O20" i="8329"/>
  <c r="K20" i="8329"/>
  <c r="G20" i="8329"/>
  <c r="O19" i="8329"/>
  <c r="K19" i="8329"/>
  <c r="G19" i="8329"/>
  <c r="O18" i="8329"/>
  <c r="K18" i="8329"/>
  <c r="G18" i="8329"/>
  <c r="O17" i="8329"/>
  <c r="K17" i="8329"/>
  <c r="G17" i="8329"/>
  <c r="O16" i="8329"/>
  <c r="K16" i="8329"/>
  <c r="G16" i="8329"/>
  <c r="O15" i="8329"/>
  <c r="K15" i="8329"/>
  <c r="G15" i="8329"/>
  <c r="O14" i="8329"/>
  <c r="K14" i="8329"/>
  <c r="G14" i="8329"/>
  <c r="O13" i="8329"/>
  <c r="K13" i="8329"/>
  <c r="G13" i="8329"/>
  <c r="O12" i="8329"/>
  <c r="K12" i="8329"/>
  <c r="G12" i="8329"/>
  <c r="O11" i="8329"/>
  <c r="K11" i="8329"/>
  <c r="G11" i="8329"/>
  <c r="O10" i="8329"/>
  <c r="K10" i="8329"/>
  <c r="G10" i="8329"/>
  <c r="O9" i="8329"/>
  <c r="K9" i="8329"/>
  <c r="G9" i="8329"/>
  <c r="O8" i="8329"/>
  <c r="K8" i="8329"/>
  <c r="G8" i="8329"/>
  <c r="R89" i="8329"/>
  <c r="Q89" i="8329"/>
  <c r="P89" i="8329"/>
  <c r="R88" i="8329"/>
  <c r="Q88" i="8329"/>
  <c r="P88" i="8329"/>
  <c r="R87" i="8329"/>
  <c r="Q87" i="8329"/>
  <c r="P87" i="8329"/>
  <c r="R86" i="8329"/>
  <c r="Q86" i="8329"/>
  <c r="P86" i="8329"/>
  <c r="R85" i="8329"/>
  <c r="Q85" i="8329"/>
  <c r="P85" i="8329"/>
  <c r="R84" i="8329"/>
  <c r="Q84" i="8329"/>
  <c r="P84" i="8329"/>
  <c r="R83" i="8329"/>
  <c r="Q83" i="8329"/>
  <c r="P83" i="8329"/>
  <c r="R82" i="8329"/>
  <c r="Q82" i="8329"/>
  <c r="P82" i="8329"/>
  <c r="R81" i="8329"/>
  <c r="Q81" i="8329"/>
  <c r="P81" i="8329"/>
  <c r="R80" i="8329"/>
  <c r="Q80" i="8329"/>
  <c r="P80" i="8329"/>
  <c r="R79" i="8329"/>
  <c r="Q79" i="8329"/>
  <c r="P79" i="8329"/>
  <c r="R78" i="8329"/>
  <c r="Q78" i="8329"/>
  <c r="P78" i="8329"/>
  <c r="R77" i="8329"/>
  <c r="Q77" i="8329"/>
  <c r="P77" i="8329"/>
  <c r="R76" i="8329"/>
  <c r="Q76" i="8329"/>
  <c r="P76" i="8329"/>
  <c r="R75" i="8329"/>
  <c r="Q75" i="8329"/>
  <c r="P75" i="8329"/>
  <c r="R74" i="8329"/>
  <c r="Q74" i="8329"/>
  <c r="P74" i="8329"/>
  <c r="R73" i="8329"/>
  <c r="Q73" i="8329"/>
  <c r="P73" i="8329"/>
  <c r="R72" i="8329"/>
  <c r="Q72" i="8329"/>
  <c r="P72" i="8329"/>
  <c r="R71" i="8329"/>
  <c r="Q71" i="8329"/>
  <c r="P71" i="8329"/>
  <c r="R70" i="8329"/>
  <c r="Q70" i="8329"/>
  <c r="P70" i="8329"/>
  <c r="R69" i="8329"/>
  <c r="Q69" i="8329"/>
  <c r="P69" i="8329"/>
  <c r="R68" i="8329"/>
  <c r="Q68" i="8329"/>
  <c r="P68" i="8329"/>
  <c r="R67" i="8329"/>
  <c r="Q67" i="8329"/>
  <c r="P67" i="8329"/>
  <c r="R66" i="8329"/>
  <c r="Q66" i="8329"/>
  <c r="P66" i="8329"/>
  <c r="R65" i="8329"/>
  <c r="Q65" i="8329"/>
  <c r="P65" i="8329"/>
  <c r="R64" i="8329"/>
  <c r="Q64" i="8329"/>
  <c r="P64" i="8329"/>
  <c r="R63" i="8329"/>
  <c r="Q63" i="8329"/>
  <c r="P63" i="8329"/>
  <c r="R62" i="8329"/>
  <c r="Q62" i="8329"/>
  <c r="P62" i="8329"/>
  <c r="R61" i="8329"/>
  <c r="Q61" i="8329"/>
  <c r="P61" i="8329"/>
  <c r="R60" i="8329"/>
  <c r="Q60" i="8329"/>
  <c r="P60" i="8329"/>
  <c r="R59" i="8329"/>
  <c r="Q59" i="8329"/>
  <c r="P59" i="8329"/>
  <c r="R58" i="8329"/>
  <c r="Q58" i="8329"/>
  <c r="P58" i="8329"/>
  <c r="R57" i="8329"/>
  <c r="Q57" i="8329"/>
  <c r="P57" i="8329"/>
  <c r="R56" i="8329"/>
  <c r="Q56" i="8329"/>
  <c r="P56" i="8329"/>
  <c r="R55" i="8329"/>
  <c r="Q55" i="8329"/>
  <c r="P55" i="8329"/>
  <c r="R54" i="8329"/>
  <c r="Q54" i="8329"/>
  <c r="P54" i="8329"/>
  <c r="R53" i="8329"/>
  <c r="Q53" i="8329"/>
  <c r="P53" i="8329"/>
  <c r="R52" i="8329"/>
  <c r="Q52" i="8329"/>
  <c r="P52" i="8329"/>
  <c r="R51" i="8329"/>
  <c r="Q51" i="8329"/>
  <c r="P51" i="8329"/>
  <c r="R50" i="8329"/>
  <c r="Q50" i="8329"/>
  <c r="P50" i="8329"/>
  <c r="R49" i="8329"/>
  <c r="Q49" i="8329"/>
  <c r="P49" i="8329"/>
  <c r="R48" i="8329"/>
  <c r="Q48" i="8329"/>
  <c r="P48" i="8329"/>
  <c r="R47" i="8329"/>
  <c r="Q47" i="8329"/>
  <c r="P47" i="8329"/>
  <c r="R46" i="8329"/>
  <c r="Q46" i="8329"/>
  <c r="P46" i="8329"/>
  <c r="R45" i="8329"/>
  <c r="Q45" i="8329"/>
  <c r="P45" i="8329"/>
  <c r="R44" i="8329"/>
  <c r="Q44" i="8329"/>
  <c r="P44" i="8329"/>
  <c r="R43" i="8329"/>
  <c r="Q43" i="8329"/>
  <c r="P43" i="8329"/>
  <c r="R42" i="8329"/>
  <c r="Q42" i="8329"/>
  <c r="P42" i="8329"/>
  <c r="R41" i="8329"/>
  <c r="Q41" i="8329"/>
  <c r="P41" i="8329"/>
  <c r="R40" i="8329"/>
  <c r="Q40" i="8329"/>
  <c r="P40" i="8329"/>
  <c r="R39" i="8329"/>
  <c r="Q39" i="8329"/>
  <c r="P39" i="8329"/>
  <c r="R38" i="8329"/>
  <c r="Q38" i="8329"/>
  <c r="P38" i="8329"/>
  <c r="R37" i="8329"/>
  <c r="Q37" i="8329"/>
  <c r="P37" i="8329"/>
  <c r="R36" i="8329"/>
  <c r="Q36" i="8329"/>
  <c r="P36" i="8329"/>
  <c r="R35" i="8329"/>
  <c r="Q35" i="8329"/>
  <c r="P35" i="8329"/>
  <c r="R34" i="8329"/>
  <c r="Q34" i="8329"/>
  <c r="P34" i="8329"/>
  <c r="R33" i="8329"/>
  <c r="Q33" i="8329"/>
  <c r="P33" i="8329"/>
  <c r="R32" i="8329"/>
  <c r="Q32" i="8329"/>
  <c r="P32" i="8329"/>
  <c r="R31" i="8329"/>
  <c r="Q31" i="8329"/>
  <c r="P31" i="8329"/>
  <c r="R30" i="8329"/>
  <c r="Q30" i="8329"/>
  <c r="P30" i="8329"/>
  <c r="R29" i="8329"/>
  <c r="Q29" i="8329"/>
  <c r="P29" i="8329"/>
  <c r="R28" i="8329"/>
  <c r="Q28" i="8329"/>
  <c r="P28" i="8329"/>
  <c r="R27" i="8329"/>
  <c r="Q27" i="8329"/>
  <c r="P27" i="8329"/>
  <c r="R26" i="8329"/>
  <c r="Q26" i="8329"/>
  <c r="P26" i="8329"/>
  <c r="R25" i="8329"/>
  <c r="Q25" i="8329"/>
  <c r="P25" i="8329"/>
  <c r="R24" i="8329"/>
  <c r="Q24" i="8329"/>
  <c r="P24" i="8329"/>
  <c r="R23" i="8329"/>
  <c r="Q23" i="8329"/>
  <c r="P23" i="8329"/>
  <c r="R22" i="8329"/>
  <c r="Q22" i="8329"/>
  <c r="P22" i="8329"/>
  <c r="R21" i="8329"/>
  <c r="Q21" i="8329"/>
  <c r="P21" i="8329"/>
  <c r="R20" i="8329"/>
  <c r="Q20" i="8329"/>
  <c r="P20" i="8329"/>
  <c r="R19" i="8329"/>
  <c r="Q19" i="8329"/>
  <c r="P19" i="8329"/>
  <c r="R18" i="8329"/>
  <c r="Q18" i="8329"/>
  <c r="P18" i="8329"/>
  <c r="R17" i="8329"/>
  <c r="Q17" i="8329"/>
  <c r="P17" i="8329"/>
  <c r="R16" i="8329"/>
  <c r="Q16" i="8329"/>
  <c r="P16" i="8329"/>
  <c r="R15" i="8329"/>
  <c r="Q15" i="8329"/>
  <c r="P15" i="8329"/>
  <c r="R14" i="8329"/>
  <c r="Q14" i="8329"/>
  <c r="P14" i="8329"/>
  <c r="R13" i="8329"/>
  <c r="Q13" i="8329"/>
  <c r="P13" i="8329"/>
  <c r="R12" i="8329"/>
  <c r="Q12" i="8329"/>
  <c r="P12" i="8329"/>
  <c r="R11" i="8329"/>
  <c r="Q11" i="8329"/>
  <c r="P11" i="8329"/>
  <c r="R10" i="8329"/>
  <c r="Q10" i="8329"/>
  <c r="P10" i="8329"/>
  <c r="R9" i="8329"/>
  <c r="Q9" i="8329"/>
  <c r="P9" i="8329"/>
  <c r="R8" i="8329"/>
  <c r="Q8" i="8329"/>
  <c r="C8" i="8329" s="1"/>
  <c r="AC89" i="8336" l="1"/>
  <c r="P90" i="8329"/>
  <c r="Q90" i="8329"/>
  <c r="R90" i="8329"/>
  <c r="G18" i="8292"/>
  <c r="H18" i="8292"/>
  <c r="I18" i="8292"/>
  <c r="J18" i="8292"/>
  <c r="G19" i="8292"/>
  <c r="H19" i="8292"/>
  <c r="I19" i="8292"/>
  <c r="J19" i="8292"/>
  <c r="F18" i="8292"/>
  <c r="F19" i="8292"/>
  <c r="G7" i="8292"/>
  <c r="H7" i="8292"/>
  <c r="I7" i="8292"/>
  <c r="G7" i="8293"/>
  <c r="H7" i="8293"/>
  <c r="I7" i="8293"/>
  <c r="J7" i="8293"/>
  <c r="K90" i="3" l="1"/>
  <c r="Y89" i="8336" l="1"/>
  <c r="X89" i="8336"/>
  <c r="Z88" i="8336"/>
  <c r="Z87" i="8336"/>
  <c r="Z86" i="8336"/>
  <c r="Z85" i="8336"/>
  <c r="Z84" i="8336"/>
  <c r="Z83" i="8336"/>
  <c r="Z82" i="8336"/>
  <c r="Z81" i="8336"/>
  <c r="Z80" i="8336"/>
  <c r="Z79" i="8336"/>
  <c r="Z78" i="8336"/>
  <c r="Z77" i="8336"/>
  <c r="Z76" i="8336"/>
  <c r="Z75" i="8336"/>
  <c r="Z74" i="8336"/>
  <c r="Z73" i="8336"/>
  <c r="Z72" i="8336"/>
  <c r="Z71" i="8336"/>
  <c r="Z70" i="8336"/>
  <c r="Z69" i="8336"/>
  <c r="Z68" i="8336"/>
  <c r="Z67" i="8336"/>
  <c r="Z66" i="8336"/>
  <c r="Z65" i="8336"/>
  <c r="Z64" i="8336"/>
  <c r="Z63" i="8336"/>
  <c r="Z62" i="8336"/>
  <c r="Z61" i="8336"/>
  <c r="Z60" i="8336"/>
  <c r="Z59" i="8336"/>
  <c r="Z58" i="8336"/>
  <c r="Z57" i="8336"/>
  <c r="Z56" i="8336"/>
  <c r="Z55" i="8336"/>
  <c r="Z54" i="8336"/>
  <c r="Z53" i="8336"/>
  <c r="Z52" i="8336"/>
  <c r="Z51" i="8336"/>
  <c r="Z50" i="8336"/>
  <c r="Z49" i="8336"/>
  <c r="Z48" i="8336"/>
  <c r="Z47" i="8336"/>
  <c r="Z46" i="8336"/>
  <c r="Z45" i="8336"/>
  <c r="Z44" i="8336"/>
  <c r="Z43" i="8336"/>
  <c r="Z42" i="8336"/>
  <c r="Z41" i="8336"/>
  <c r="Z40" i="8336"/>
  <c r="Z39" i="8336"/>
  <c r="Z38" i="8336"/>
  <c r="Z37" i="8336"/>
  <c r="Z36" i="8336"/>
  <c r="Z35" i="8336"/>
  <c r="Z34" i="8336"/>
  <c r="Z33" i="8336"/>
  <c r="Z32" i="8336"/>
  <c r="Z31" i="8336"/>
  <c r="Z30" i="8336"/>
  <c r="Z29" i="8336"/>
  <c r="Z28" i="8336"/>
  <c r="Z27" i="8336"/>
  <c r="Z26" i="8336"/>
  <c r="Z25" i="8336"/>
  <c r="Z24" i="8336"/>
  <c r="Z23" i="8336"/>
  <c r="Z22" i="8336"/>
  <c r="Z21" i="8336"/>
  <c r="Z20" i="8336"/>
  <c r="Z19" i="8336"/>
  <c r="Z18" i="8336"/>
  <c r="Z17" i="8336"/>
  <c r="Z16" i="8336"/>
  <c r="Z15" i="8336"/>
  <c r="Z14" i="8336"/>
  <c r="Z13" i="8336"/>
  <c r="Z12" i="8336"/>
  <c r="Z11" i="8336"/>
  <c r="Z10" i="8336"/>
  <c r="Z9" i="8336"/>
  <c r="Z8" i="8336"/>
  <c r="X56" i="8328"/>
  <c r="W56" i="8328"/>
  <c r="Y55" i="8328"/>
  <c r="Y54" i="8328"/>
  <c r="Y53" i="8328"/>
  <c r="Y52" i="8328"/>
  <c r="Y51" i="8328"/>
  <c r="Y50" i="8328"/>
  <c r="Y49" i="8328"/>
  <c r="Y48" i="8328"/>
  <c r="Y47" i="8328"/>
  <c r="Y46" i="8328"/>
  <c r="Y45" i="8328"/>
  <c r="Y44" i="8328"/>
  <c r="Y43" i="8328"/>
  <c r="Y42" i="8328"/>
  <c r="Y41" i="8328"/>
  <c r="Y40" i="8328"/>
  <c r="Y39" i="8328"/>
  <c r="Y38" i="8328"/>
  <c r="Y37" i="8328"/>
  <c r="Y36" i="8328"/>
  <c r="Y35" i="8328"/>
  <c r="Y34" i="8328"/>
  <c r="Y33" i="8328"/>
  <c r="Y32" i="8328"/>
  <c r="Y31" i="8328"/>
  <c r="Y30" i="8328"/>
  <c r="Y29" i="8328"/>
  <c r="Y28" i="8328"/>
  <c r="Y27" i="8328"/>
  <c r="Y26" i="8328"/>
  <c r="Y25" i="8328"/>
  <c r="Y24" i="8328"/>
  <c r="Y23" i="8328"/>
  <c r="Y22" i="8328"/>
  <c r="Y21" i="8328"/>
  <c r="Y20" i="8328"/>
  <c r="Y19" i="8328"/>
  <c r="Y18" i="8328"/>
  <c r="Y17" i="8328"/>
  <c r="Y16" i="8328"/>
  <c r="Y15" i="8328"/>
  <c r="Y14" i="8328"/>
  <c r="Y13" i="8328"/>
  <c r="Y12" i="8328"/>
  <c r="Y11" i="8328"/>
  <c r="Y10" i="8328"/>
  <c r="Y9" i="8328"/>
  <c r="Y8" i="8328"/>
  <c r="U90" i="3"/>
  <c r="Z89" i="8336" l="1"/>
  <c r="Y56" i="8328"/>
  <c r="J11" i="8339"/>
  <c r="J12" i="8339" s="1"/>
  <c r="T89" i="8304" l="1"/>
  <c r="T56" i="8328" l="1"/>
  <c r="U56" i="8328"/>
  <c r="S90" i="3" l="1"/>
  <c r="V55" i="8328"/>
  <c r="V54" i="8328"/>
  <c r="V53" i="8328"/>
  <c r="V52" i="8328"/>
  <c r="V51" i="8328"/>
  <c r="V50" i="8328"/>
  <c r="V49" i="8328"/>
  <c r="V48" i="8328"/>
  <c r="V47" i="8328"/>
  <c r="V46" i="8328"/>
  <c r="V45" i="8328"/>
  <c r="V44" i="8328"/>
  <c r="V43" i="8328"/>
  <c r="V42" i="8328"/>
  <c r="V41" i="8328"/>
  <c r="V40" i="8328"/>
  <c r="V39" i="8328"/>
  <c r="V38" i="8328"/>
  <c r="V37" i="8328"/>
  <c r="V36" i="8328"/>
  <c r="V35" i="8328"/>
  <c r="V34" i="8328"/>
  <c r="V33" i="8328"/>
  <c r="V32" i="8328"/>
  <c r="V31" i="8328"/>
  <c r="V30" i="8328"/>
  <c r="V29" i="8328"/>
  <c r="V28" i="8328"/>
  <c r="V27" i="8328"/>
  <c r="V26" i="8328"/>
  <c r="V25" i="8328"/>
  <c r="V24" i="8328"/>
  <c r="V23" i="8328"/>
  <c r="V22" i="8328"/>
  <c r="V21" i="8328"/>
  <c r="V20" i="8328"/>
  <c r="V19" i="8328"/>
  <c r="V18" i="8328"/>
  <c r="V17" i="8328"/>
  <c r="V16" i="8328"/>
  <c r="V15" i="8328"/>
  <c r="V14" i="8328"/>
  <c r="V13" i="8328"/>
  <c r="V12" i="8328"/>
  <c r="V11" i="8328"/>
  <c r="V10" i="8328"/>
  <c r="V9" i="8328"/>
  <c r="V8" i="8328"/>
  <c r="V89" i="8336"/>
  <c r="U89" i="8336"/>
  <c r="W88" i="8336"/>
  <c r="W87" i="8336"/>
  <c r="W86" i="8336"/>
  <c r="W85" i="8336"/>
  <c r="W84" i="8336"/>
  <c r="W83" i="8336"/>
  <c r="W82" i="8336"/>
  <c r="W81" i="8336"/>
  <c r="W80" i="8336"/>
  <c r="W79" i="8336"/>
  <c r="W78" i="8336"/>
  <c r="W77" i="8336"/>
  <c r="W76" i="8336"/>
  <c r="W75" i="8336"/>
  <c r="W74" i="8336"/>
  <c r="W73" i="8336"/>
  <c r="W72" i="8336"/>
  <c r="W71" i="8336"/>
  <c r="W70" i="8336"/>
  <c r="W69" i="8336"/>
  <c r="W68" i="8336"/>
  <c r="W67" i="8336"/>
  <c r="W66" i="8336"/>
  <c r="W65" i="8336"/>
  <c r="W64" i="8336"/>
  <c r="W63" i="8336"/>
  <c r="W62" i="8336"/>
  <c r="W61" i="8336"/>
  <c r="W60" i="8336"/>
  <c r="W59" i="8336"/>
  <c r="W58" i="8336"/>
  <c r="W57" i="8336"/>
  <c r="W56" i="8336"/>
  <c r="W55" i="8336"/>
  <c r="W54" i="8336"/>
  <c r="W53" i="8336"/>
  <c r="W52" i="8336"/>
  <c r="W51" i="8336"/>
  <c r="W50" i="8336"/>
  <c r="W49" i="8336"/>
  <c r="W48" i="8336"/>
  <c r="W47" i="8336"/>
  <c r="W46" i="8336"/>
  <c r="W45" i="8336"/>
  <c r="W44" i="8336"/>
  <c r="W43" i="8336"/>
  <c r="W42" i="8336"/>
  <c r="W41" i="8336"/>
  <c r="W40" i="8336"/>
  <c r="W39" i="8336"/>
  <c r="W38" i="8336"/>
  <c r="W37" i="8336"/>
  <c r="W36" i="8336"/>
  <c r="W35" i="8336"/>
  <c r="W34" i="8336"/>
  <c r="W33" i="8336"/>
  <c r="W32" i="8336"/>
  <c r="W31" i="8336"/>
  <c r="W30" i="8336"/>
  <c r="W29" i="8336"/>
  <c r="W28" i="8336"/>
  <c r="W27" i="8336"/>
  <c r="W26" i="8336"/>
  <c r="W25" i="8336"/>
  <c r="W24" i="8336"/>
  <c r="W23" i="8336"/>
  <c r="W22" i="8336"/>
  <c r="W21" i="8336"/>
  <c r="W20" i="8336"/>
  <c r="W19" i="8336"/>
  <c r="W18" i="8336"/>
  <c r="W17" i="8336"/>
  <c r="W16" i="8336"/>
  <c r="W15" i="8336"/>
  <c r="W14" i="8336"/>
  <c r="W13" i="8336"/>
  <c r="W12" i="8336"/>
  <c r="W11" i="8336"/>
  <c r="W10" i="8336"/>
  <c r="W9" i="8336"/>
  <c r="W8" i="8336"/>
  <c r="H90" i="3"/>
  <c r="V56" i="8328" l="1"/>
  <c r="W89" i="8336"/>
  <c r="C56" i="8328" l="1"/>
  <c r="D56" i="8328"/>
  <c r="E56" i="8328"/>
  <c r="F56" i="8328"/>
  <c r="G56" i="8328"/>
  <c r="H56" i="8328"/>
  <c r="I56" i="8328"/>
  <c r="J56" i="8328"/>
  <c r="K56" i="8328"/>
  <c r="L56" i="8328"/>
  <c r="M56" i="8328"/>
  <c r="N56" i="8328"/>
  <c r="O56" i="8328"/>
  <c r="Q56" i="8328"/>
  <c r="R56" i="8328"/>
  <c r="B56" i="8328"/>
  <c r="S55" i="8328" l="1"/>
  <c r="S54" i="8328"/>
  <c r="S53" i="8328"/>
  <c r="S52" i="8328"/>
  <c r="S51" i="8328"/>
  <c r="S50" i="8328"/>
  <c r="S49" i="8328"/>
  <c r="S48" i="8328"/>
  <c r="S47" i="8328"/>
  <c r="S46" i="8328"/>
  <c r="S45" i="8328"/>
  <c r="S44" i="8328"/>
  <c r="S43" i="8328"/>
  <c r="S42" i="8328"/>
  <c r="S41" i="8328"/>
  <c r="S40" i="8328"/>
  <c r="S39" i="8328"/>
  <c r="S38" i="8328"/>
  <c r="S37" i="8328"/>
  <c r="S36" i="8328"/>
  <c r="S35" i="8328"/>
  <c r="S34" i="8328"/>
  <c r="S33" i="8328"/>
  <c r="S32" i="8328"/>
  <c r="S31" i="8328"/>
  <c r="S30" i="8328"/>
  <c r="S29" i="8328"/>
  <c r="S28" i="8328"/>
  <c r="S27" i="8328"/>
  <c r="S26" i="8328"/>
  <c r="S25" i="8328"/>
  <c r="S24" i="8328"/>
  <c r="S23" i="8328"/>
  <c r="S22" i="8328"/>
  <c r="S21" i="8328"/>
  <c r="S20" i="8328"/>
  <c r="S19" i="8328"/>
  <c r="S18" i="8328"/>
  <c r="S17" i="8328"/>
  <c r="S16" i="8328"/>
  <c r="S15" i="8328"/>
  <c r="S14" i="8328"/>
  <c r="S13" i="8328"/>
  <c r="S12" i="8328"/>
  <c r="S11" i="8328"/>
  <c r="S10" i="8328"/>
  <c r="S9" i="8328"/>
  <c r="S8" i="8328"/>
  <c r="S56" i="8328" l="1"/>
  <c r="R89" i="8336"/>
  <c r="S89" i="8336"/>
  <c r="T88" i="8336"/>
  <c r="T87" i="8336"/>
  <c r="T86" i="8336"/>
  <c r="T85" i="8336"/>
  <c r="T84" i="8336"/>
  <c r="T83" i="8336"/>
  <c r="T82" i="8336"/>
  <c r="T81" i="8336"/>
  <c r="T80" i="8336"/>
  <c r="T79" i="8336"/>
  <c r="T78" i="8336"/>
  <c r="T77" i="8336"/>
  <c r="T76" i="8336"/>
  <c r="T75" i="8336"/>
  <c r="T74" i="8336"/>
  <c r="T73" i="8336"/>
  <c r="T72" i="8336"/>
  <c r="T71" i="8336"/>
  <c r="T70" i="8336"/>
  <c r="T69" i="8336"/>
  <c r="T68" i="8336"/>
  <c r="T67" i="8336"/>
  <c r="T66" i="8336"/>
  <c r="T65" i="8336"/>
  <c r="T64" i="8336"/>
  <c r="T63" i="8336"/>
  <c r="T62" i="8336"/>
  <c r="T61" i="8336"/>
  <c r="T60" i="8336"/>
  <c r="T59" i="8336"/>
  <c r="T58" i="8336"/>
  <c r="T57" i="8336"/>
  <c r="T56" i="8336"/>
  <c r="T55" i="8336"/>
  <c r="T54" i="8336"/>
  <c r="T53" i="8336"/>
  <c r="T52" i="8336"/>
  <c r="T51" i="8336"/>
  <c r="T50" i="8336"/>
  <c r="T49" i="8336"/>
  <c r="T48" i="8336"/>
  <c r="T47" i="8336"/>
  <c r="T46" i="8336"/>
  <c r="T45" i="8336"/>
  <c r="T44" i="8336"/>
  <c r="T43" i="8336"/>
  <c r="T42" i="8336"/>
  <c r="T41" i="8336"/>
  <c r="T40" i="8336"/>
  <c r="T39" i="8336"/>
  <c r="T38" i="8336"/>
  <c r="T37" i="8336"/>
  <c r="T36" i="8336"/>
  <c r="T35" i="8336"/>
  <c r="T34" i="8336"/>
  <c r="T33" i="8336"/>
  <c r="T32" i="8336"/>
  <c r="T31" i="8336"/>
  <c r="T30" i="8336"/>
  <c r="T29" i="8336"/>
  <c r="T28" i="8336"/>
  <c r="T27" i="8336"/>
  <c r="T26" i="8336"/>
  <c r="T25" i="8336"/>
  <c r="T24" i="8336"/>
  <c r="T23" i="8336"/>
  <c r="T22" i="8336"/>
  <c r="T21" i="8336"/>
  <c r="T20" i="8336"/>
  <c r="T19" i="8336"/>
  <c r="T18" i="8336"/>
  <c r="T17" i="8336"/>
  <c r="T16" i="8336"/>
  <c r="T15" i="8336"/>
  <c r="T14" i="8336"/>
  <c r="T13" i="8336"/>
  <c r="T12" i="8336"/>
  <c r="T11" i="8336"/>
  <c r="T10" i="8336"/>
  <c r="T9" i="8336"/>
  <c r="T8" i="8336"/>
  <c r="T89" i="8336" l="1"/>
  <c r="F34" i="8294" l="1"/>
  <c r="F35" i="8294"/>
  <c r="E24" i="8313" l="1"/>
  <c r="E16" i="8313"/>
  <c r="E8" i="8313"/>
  <c r="E25" i="8313"/>
  <c r="E23" i="8313"/>
  <c r="E15" i="8313"/>
  <c r="E13" i="8313"/>
  <c r="E11" i="8313"/>
  <c r="E9" i="8313"/>
  <c r="E22" i="8313"/>
  <c r="E14" i="8313"/>
  <c r="E21" i="8313"/>
  <c r="E17" i="8313"/>
  <c r="E20" i="8313"/>
  <c r="E12" i="8313"/>
  <c r="E19" i="8313"/>
  <c r="E10" i="8313"/>
  <c r="E18" i="8313"/>
  <c r="H25" i="8313"/>
  <c r="H17" i="8313"/>
  <c r="H9" i="8313"/>
  <c r="H19" i="8313"/>
  <c r="H24" i="8313"/>
  <c r="H16" i="8313"/>
  <c r="H8" i="8313"/>
  <c r="H11" i="8313"/>
  <c r="H23" i="8313"/>
  <c r="H15" i="8313"/>
  <c r="H12" i="8313"/>
  <c r="H22" i="8313"/>
  <c r="H14" i="8313"/>
  <c r="H18" i="8313"/>
  <c r="H21" i="8313"/>
  <c r="H13" i="8313"/>
  <c r="H20" i="8313"/>
  <c r="H10" i="8313"/>
  <c r="I25" i="8313"/>
  <c r="I17" i="8313"/>
  <c r="I9" i="8313"/>
  <c r="G21" i="8313"/>
  <c r="G13" i="8313"/>
  <c r="I14" i="8313"/>
  <c r="I21" i="8313"/>
  <c r="G17" i="8313"/>
  <c r="G16" i="8313"/>
  <c r="I18" i="8313"/>
  <c r="G14" i="8313"/>
  <c r="I24" i="8313"/>
  <c r="I16" i="8313"/>
  <c r="I8" i="8313"/>
  <c r="G20" i="8313"/>
  <c r="G12" i="8313"/>
  <c r="G18" i="8313"/>
  <c r="I13" i="8313"/>
  <c r="G9" i="8313"/>
  <c r="G24" i="8313"/>
  <c r="I10" i="8313"/>
  <c r="I23" i="8313"/>
  <c r="I15" i="8313"/>
  <c r="G19" i="8313"/>
  <c r="G11" i="8313"/>
  <c r="I22" i="8313"/>
  <c r="G10" i="8313"/>
  <c r="G25" i="8313"/>
  <c r="G15" i="8313"/>
  <c r="I20" i="8313"/>
  <c r="I12" i="8313"/>
  <c r="G8" i="8313"/>
  <c r="I19" i="8313"/>
  <c r="I11" i="8313"/>
  <c r="G23" i="8313"/>
  <c r="G22" i="8313"/>
  <c r="F18" i="8313"/>
  <c r="F10" i="8313"/>
  <c r="F9" i="8313"/>
  <c r="F16" i="8313"/>
  <c r="F8" i="8313"/>
  <c r="F15" i="8313"/>
  <c r="F14" i="8313"/>
  <c r="F13" i="8313"/>
  <c r="F17" i="8313"/>
  <c r="F24" i="8313"/>
  <c r="F23" i="8313"/>
  <c r="F22" i="8313"/>
  <c r="F21" i="8313"/>
  <c r="F20" i="8313"/>
  <c r="F12" i="8313"/>
  <c r="F19" i="8313"/>
  <c r="F11" i="8313"/>
  <c r="J13" i="8313"/>
  <c r="F25" i="8313"/>
  <c r="D25" i="8313"/>
  <c r="D17" i="8313"/>
  <c r="D9" i="8313"/>
  <c r="D20" i="8313"/>
  <c r="D12" i="8313"/>
  <c r="D19" i="8313"/>
  <c r="D23" i="8313"/>
  <c r="D15" i="8313"/>
  <c r="D18" i="8313"/>
  <c r="D10" i="8313"/>
  <c r="D21" i="8313"/>
  <c r="D13" i="8313"/>
  <c r="D24" i="8313"/>
  <c r="D16" i="8313"/>
  <c r="D8" i="8313"/>
  <c r="D11" i="8313"/>
  <c r="D22" i="8313"/>
  <c r="D14" i="8313"/>
  <c r="J20" i="8313" l="1"/>
  <c r="J23" i="8313"/>
  <c r="J19" i="8313"/>
  <c r="J22" i="8313"/>
  <c r="J24" i="8313"/>
  <c r="J14" i="8313"/>
  <c r="J16" i="8313"/>
  <c r="J15" i="8313"/>
  <c r="J12" i="8313"/>
  <c r="J11" i="8313"/>
  <c r="J8" i="8313"/>
  <c r="J18" i="8313"/>
  <c r="J10" i="8313"/>
  <c r="J21" i="8313"/>
  <c r="J17" i="8313"/>
  <c r="J9" i="8313"/>
  <c r="J25" i="8313" l="1"/>
  <c r="P55" i="8328" l="1"/>
  <c r="P54" i="8328"/>
  <c r="P53" i="8328"/>
  <c r="P52" i="8328"/>
  <c r="P51" i="8328"/>
  <c r="P50" i="8328"/>
  <c r="P49" i="8328"/>
  <c r="P48" i="8328"/>
  <c r="P47" i="8328"/>
  <c r="P46" i="8328"/>
  <c r="P45" i="8328"/>
  <c r="P44" i="8328"/>
  <c r="P43" i="8328"/>
  <c r="P42" i="8328"/>
  <c r="P41" i="8328"/>
  <c r="P40" i="8328"/>
  <c r="P39" i="8328"/>
  <c r="P38" i="8328"/>
  <c r="P37" i="8328"/>
  <c r="P36" i="8328"/>
  <c r="P35" i="8328"/>
  <c r="P34" i="8328"/>
  <c r="P33" i="8328"/>
  <c r="P32" i="8328"/>
  <c r="P31" i="8328"/>
  <c r="P30" i="8328"/>
  <c r="P29" i="8328"/>
  <c r="P28" i="8328"/>
  <c r="P27" i="8328"/>
  <c r="P26" i="8328"/>
  <c r="P25" i="8328"/>
  <c r="P24" i="8328"/>
  <c r="P23" i="8328"/>
  <c r="P22" i="8328"/>
  <c r="P21" i="8328"/>
  <c r="P20" i="8328"/>
  <c r="P19" i="8328"/>
  <c r="P18" i="8328"/>
  <c r="P17" i="8328"/>
  <c r="P16" i="8328"/>
  <c r="P15" i="8328"/>
  <c r="P14" i="8328"/>
  <c r="P13" i="8328"/>
  <c r="P12" i="8328"/>
  <c r="P11" i="8328"/>
  <c r="P10" i="8328"/>
  <c r="P9" i="8328"/>
  <c r="P8" i="8328"/>
  <c r="P56" i="8328" l="1"/>
  <c r="P89" i="8336"/>
  <c r="O89" i="8336"/>
  <c r="Q88" i="8336"/>
  <c r="Q87" i="8336"/>
  <c r="Q86" i="8336"/>
  <c r="Q85" i="8336"/>
  <c r="Q84" i="8336"/>
  <c r="Q83" i="8336"/>
  <c r="Q82" i="8336"/>
  <c r="Q81" i="8336"/>
  <c r="Q80" i="8336"/>
  <c r="Q79" i="8336"/>
  <c r="Q78" i="8336"/>
  <c r="Q77" i="8336"/>
  <c r="Q76" i="8336"/>
  <c r="Q75" i="8336"/>
  <c r="Q74" i="8336"/>
  <c r="Q73" i="8336"/>
  <c r="Q72" i="8336"/>
  <c r="Q71" i="8336"/>
  <c r="Q70" i="8336"/>
  <c r="Q69" i="8336"/>
  <c r="Q68" i="8336"/>
  <c r="Q67" i="8336"/>
  <c r="Q66" i="8336"/>
  <c r="Q65" i="8336"/>
  <c r="Q64" i="8336"/>
  <c r="Q63" i="8336"/>
  <c r="Q62" i="8336"/>
  <c r="Q61" i="8336"/>
  <c r="Q60" i="8336"/>
  <c r="Q59" i="8336"/>
  <c r="Q58" i="8336"/>
  <c r="Q57" i="8336"/>
  <c r="Q56" i="8336"/>
  <c r="Q55" i="8336"/>
  <c r="Q54" i="8336"/>
  <c r="Q53" i="8336"/>
  <c r="Q52" i="8336"/>
  <c r="Q51" i="8336"/>
  <c r="Q50" i="8336"/>
  <c r="Q49" i="8336"/>
  <c r="Q48" i="8336"/>
  <c r="Q47" i="8336"/>
  <c r="Q46" i="8336"/>
  <c r="Q45" i="8336"/>
  <c r="Q44" i="8336"/>
  <c r="Q43" i="8336"/>
  <c r="Q42" i="8336"/>
  <c r="Q41" i="8336"/>
  <c r="Q40" i="8336"/>
  <c r="Q39" i="8336"/>
  <c r="Q38" i="8336"/>
  <c r="Q37" i="8336"/>
  <c r="Q36" i="8336"/>
  <c r="Q35" i="8336"/>
  <c r="Q34" i="8336"/>
  <c r="Q33" i="8336"/>
  <c r="Q32" i="8336"/>
  <c r="Q31" i="8336"/>
  <c r="Q30" i="8336"/>
  <c r="Q29" i="8336"/>
  <c r="Q28" i="8336"/>
  <c r="Q27" i="8336"/>
  <c r="Q26" i="8336"/>
  <c r="Q25" i="8336"/>
  <c r="Q24" i="8336"/>
  <c r="Q23" i="8336"/>
  <c r="Q22" i="8336"/>
  <c r="Q21" i="8336"/>
  <c r="Q20" i="8336"/>
  <c r="Q19" i="8336"/>
  <c r="Q18" i="8336"/>
  <c r="Q17" i="8336"/>
  <c r="Q16" i="8336"/>
  <c r="Q15" i="8336"/>
  <c r="Q14" i="8336"/>
  <c r="Q13" i="8336"/>
  <c r="Q12" i="8336"/>
  <c r="Q11" i="8336"/>
  <c r="Q10" i="8336"/>
  <c r="Q9" i="8336"/>
  <c r="Q8" i="8336"/>
  <c r="D90" i="3"/>
  <c r="E90" i="3"/>
  <c r="F90" i="3"/>
  <c r="I90" i="3"/>
  <c r="M90" i="3"/>
  <c r="N90" i="3"/>
  <c r="O90" i="3"/>
  <c r="P90" i="3"/>
  <c r="R90" i="3"/>
  <c r="E89" i="8304"/>
  <c r="E88" i="8304"/>
  <c r="E87" i="8304"/>
  <c r="E86" i="8304"/>
  <c r="E85" i="8304"/>
  <c r="E84" i="8304"/>
  <c r="E83" i="8304"/>
  <c r="E82" i="8304"/>
  <c r="E81" i="8304"/>
  <c r="E80" i="8304"/>
  <c r="E79" i="8304"/>
  <c r="E78" i="8304"/>
  <c r="E77" i="8304"/>
  <c r="E76" i="8304"/>
  <c r="E75" i="8304"/>
  <c r="E74" i="8304"/>
  <c r="E73" i="8304"/>
  <c r="E72" i="8304"/>
  <c r="E71" i="8304"/>
  <c r="E70" i="8304"/>
  <c r="E69" i="8304"/>
  <c r="E68" i="8304"/>
  <c r="E67" i="8304"/>
  <c r="E66" i="8304"/>
  <c r="E65" i="8304"/>
  <c r="E64" i="8304"/>
  <c r="E63" i="8304"/>
  <c r="E62" i="8304"/>
  <c r="E61" i="8304"/>
  <c r="E60" i="8304"/>
  <c r="E59" i="8304"/>
  <c r="E58" i="8304"/>
  <c r="E57" i="8304"/>
  <c r="E56" i="8304"/>
  <c r="E55" i="8304"/>
  <c r="E54" i="8304"/>
  <c r="E53" i="8304"/>
  <c r="E52" i="8304"/>
  <c r="E51" i="8304"/>
  <c r="E50" i="8304"/>
  <c r="E49" i="8304"/>
  <c r="E48" i="8304"/>
  <c r="E47" i="8304"/>
  <c r="E46" i="8304"/>
  <c r="E45" i="8304"/>
  <c r="E44" i="8304"/>
  <c r="E43" i="8304"/>
  <c r="E42" i="8304"/>
  <c r="E41" i="8304"/>
  <c r="E40" i="8304"/>
  <c r="E39" i="8304"/>
  <c r="E38" i="8304"/>
  <c r="E37" i="8304"/>
  <c r="E36" i="8304"/>
  <c r="E35" i="8304"/>
  <c r="E34" i="8304"/>
  <c r="E33" i="8304"/>
  <c r="E32" i="8304"/>
  <c r="E31" i="8304"/>
  <c r="E30" i="8304"/>
  <c r="E29" i="8304"/>
  <c r="E28" i="8304"/>
  <c r="E27" i="8304"/>
  <c r="E26" i="8304"/>
  <c r="E25" i="8304"/>
  <c r="E24" i="8304"/>
  <c r="E23" i="8304"/>
  <c r="E22" i="8304"/>
  <c r="E21" i="8304"/>
  <c r="E20" i="8304"/>
  <c r="E19" i="8304"/>
  <c r="E18" i="8304"/>
  <c r="E17" i="8304"/>
  <c r="E16" i="8304"/>
  <c r="E15" i="8304"/>
  <c r="E14" i="8304"/>
  <c r="E13" i="8304"/>
  <c r="E12" i="8304"/>
  <c r="E11" i="8304"/>
  <c r="E10" i="8304"/>
  <c r="E9" i="8304"/>
  <c r="T88" i="8304"/>
  <c r="T87" i="8304"/>
  <c r="T86" i="8304"/>
  <c r="T85" i="8304"/>
  <c r="T84" i="8304"/>
  <c r="T83" i="8304"/>
  <c r="T82" i="8304"/>
  <c r="T81" i="8304"/>
  <c r="T80" i="8304"/>
  <c r="T79" i="8304"/>
  <c r="T78" i="8304"/>
  <c r="T77" i="8304"/>
  <c r="T76" i="8304"/>
  <c r="T75" i="8304"/>
  <c r="T74" i="8304"/>
  <c r="T73" i="8304"/>
  <c r="T72" i="8304"/>
  <c r="T71" i="8304"/>
  <c r="T70" i="8304"/>
  <c r="T69" i="8304"/>
  <c r="T68" i="8304"/>
  <c r="T67" i="8304"/>
  <c r="T66" i="8304"/>
  <c r="T65" i="8304"/>
  <c r="T64" i="8304"/>
  <c r="T63" i="8304"/>
  <c r="T62" i="8304"/>
  <c r="T61" i="8304"/>
  <c r="T60" i="8304"/>
  <c r="T59" i="8304"/>
  <c r="T58" i="8304"/>
  <c r="T57" i="8304"/>
  <c r="T56" i="8304"/>
  <c r="T55" i="8304"/>
  <c r="T54" i="8304"/>
  <c r="T53" i="8304"/>
  <c r="T52" i="8304"/>
  <c r="T51" i="8304"/>
  <c r="T50" i="8304"/>
  <c r="T49" i="8304"/>
  <c r="T48" i="8304"/>
  <c r="T47" i="8304"/>
  <c r="T46" i="8304"/>
  <c r="T45" i="8304"/>
  <c r="T44" i="8304"/>
  <c r="T43" i="8304"/>
  <c r="T42" i="8304"/>
  <c r="T41" i="8304"/>
  <c r="T40" i="8304"/>
  <c r="T39" i="8304"/>
  <c r="T38" i="8304"/>
  <c r="T37" i="8304"/>
  <c r="T36" i="8304"/>
  <c r="T35" i="8304"/>
  <c r="T34" i="8304"/>
  <c r="T33" i="8304"/>
  <c r="T32" i="8304"/>
  <c r="T31" i="8304"/>
  <c r="T30" i="8304"/>
  <c r="T29" i="8304"/>
  <c r="T28" i="8304"/>
  <c r="T27" i="8304"/>
  <c r="T26" i="8304"/>
  <c r="T25" i="8304"/>
  <c r="T24" i="8304"/>
  <c r="T23" i="8304"/>
  <c r="T22" i="8304"/>
  <c r="T21" i="8304"/>
  <c r="T20" i="8304"/>
  <c r="T19" i="8304"/>
  <c r="T18" i="8304"/>
  <c r="T17" i="8304"/>
  <c r="T16" i="8304"/>
  <c r="T15" i="8304"/>
  <c r="T14" i="8304"/>
  <c r="T13" i="8304"/>
  <c r="T12" i="8304"/>
  <c r="T11" i="8304"/>
  <c r="T10" i="8304"/>
  <c r="T9" i="8304"/>
  <c r="N90" i="8304"/>
  <c r="N89" i="8304"/>
  <c r="N88" i="8304"/>
  <c r="N87" i="8304"/>
  <c r="N86" i="8304"/>
  <c r="N85" i="8304"/>
  <c r="N84" i="8304"/>
  <c r="N83" i="8304"/>
  <c r="N82" i="8304"/>
  <c r="N81" i="8304"/>
  <c r="N80" i="8304"/>
  <c r="N79" i="8304"/>
  <c r="N78" i="8304"/>
  <c r="N77" i="8304"/>
  <c r="N76" i="8304"/>
  <c r="N75" i="8304"/>
  <c r="N74" i="8304"/>
  <c r="N73" i="8304"/>
  <c r="N72" i="8304"/>
  <c r="N71" i="8304"/>
  <c r="N70" i="8304"/>
  <c r="N69" i="8304"/>
  <c r="N68" i="8304"/>
  <c r="N67" i="8304"/>
  <c r="N66" i="8304"/>
  <c r="N65" i="8304"/>
  <c r="N64" i="8304"/>
  <c r="N63" i="8304"/>
  <c r="N62" i="8304"/>
  <c r="N61" i="8304"/>
  <c r="N60" i="8304"/>
  <c r="N59" i="8304"/>
  <c r="N58" i="8304"/>
  <c r="N57" i="8304"/>
  <c r="N56" i="8304"/>
  <c r="N55" i="8304"/>
  <c r="N54" i="8304"/>
  <c r="N53" i="8304"/>
  <c r="N52" i="8304"/>
  <c r="N51" i="8304"/>
  <c r="N50" i="8304"/>
  <c r="N49" i="8304"/>
  <c r="N48" i="8304"/>
  <c r="N47" i="8304"/>
  <c r="N46" i="8304"/>
  <c r="N45" i="8304"/>
  <c r="N44" i="8304"/>
  <c r="N43" i="8304"/>
  <c r="N42" i="8304"/>
  <c r="N41" i="8304"/>
  <c r="N40" i="8304"/>
  <c r="N39" i="8304"/>
  <c r="N38" i="8304"/>
  <c r="N37" i="8304"/>
  <c r="N36" i="8304"/>
  <c r="N35" i="8304"/>
  <c r="N34" i="8304"/>
  <c r="N33" i="8304"/>
  <c r="N32" i="8304"/>
  <c r="N31" i="8304"/>
  <c r="N30" i="8304"/>
  <c r="N29" i="8304"/>
  <c r="N28" i="8304"/>
  <c r="N27" i="8304"/>
  <c r="N26" i="8304"/>
  <c r="N25" i="8304"/>
  <c r="N24" i="8304"/>
  <c r="N23" i="8304"/>
  <c r="N22" i="8304"/>
  <c r="N21" i="8304"/>
  <c r="N20" i="8304"/>
  <c r="N19" i="8304"/>
  <c r="N18" i="8304"/>
  <c r="N17" i="8304"/>
  <c r="N16" i="8304"/>
  <c r="N15" i="8304"/>
  <c r="N14" i="8304"/>
  <c r="N13" i="8304"/>
  <c r="N12" i="8304"/>
  <c r="N11" i="8304"/>
  <c r="N10" i="8304"/>
  <c r="N9" i="8304"/>
  <c r="K89" i="8304"/>
  <c r="K88" i="8304"/>
  <c r="K87" i="8304"/>
  <c r="K86" i="8304"/>
  <c r="K85" i="8304"/>
  <c r="K84" i="8304"/>
  <c r="K83" i="8304"/>
  <c r="K82" i="8304"/>
  <c r="K81" i="8304"/>
  <c r="K80" i="8304"/>
  <c r="K79" i="8304"/>
  <c r="K78" i="8304"/>
  <c r="K77" i="8304"/>
  <c r="K76" i="8304"/>
  <c r="K75" i="8304"/>
  <c r="K74" i="8304"/>
  <c r="K73" i="8304"/>
  <c r="K72" i="8304"/>
  <c r="K71" i="8304"/>
  <c r="K70" i="8304"/>
  <c r="K69" i="8304"/>
  <c r="K68" i="8304"/>
  <c r="K67" i="8304"/>
  <c r="K66" i="8304"/>
  <c r="K65" i="8304"/>
  <c r="K64" i="8304"/>
  <c r="K63" i="8304"/>
  <c r="K62" i="8304"/>
  <c r="K61" i="8304"/>
  <c r="K60" i="8304"/>
  <c r="K59" i="8304"/>
  <c r="K58" i="8304"/>
  <c r="K57" i="8304"/>
  <c r="K56" i="8304"/>
  <c r="K55" i="8304"/>
  <c r="K54" i="8304"/>
  <c r="K53" i="8304"/>
  <c r="K52" i="8304"/>
  <c r="K51" i="8304"/>
  <c r="K50" i="8304"/>
  <c r="K49" i="8304"/>
  <c r="K48" i="8304"/>
  <c r="K47" i="8304"/>
  <c r="K46" i="8304"/>
  <c r="K45" i="8304"/>
  <c r="K44" i="8304"/>
  <c r="K43" i="8304"/>
  <c r="K42" i="8304"/>
  <c r="K41" i="8304"/>
  <c r="K40" i="8304"/>
  <c r="K39" i="8304"/>
  <c r="K38" i="8304"/>
  <c r="K37" i="8304"/>
  <c r="K36" i="8304"/>
  <c r="K35" i="8304"/>
  <c r="K34" i="8304"/>
  <c r="K33" i="8304"/>
  <c r="K32" i="8304"/>
  <c r="K31" i="8304"/>
  <c r="K30" i="8304"/>
  <c r="K29" i="8304"/>
  <c r="K28" i="8304"/>
  <c r="K27" i="8304"/>
  <c r="K26" i="8304"/>
  <c r="K25" i="8304"/>
  <c r="K24" i="8304"/>
  <c r="K23" i="8304"/>
  <c r="K22" i="8304"/>
  <c r="K21" i="8304"/>
  <c r="K20" i="8304"/>
  <c r="K19" i="8304"/>
  <c r="K18" i="8304"/>
  <c r="K17" i="8304"/>
  <c r="K16" i="8304"/>
  <c r="K15" i="8304"/>
  <c r="K14" i="8304"/>
  <c r="K13" i="8304"/>
  <c r="K12" i="8304"/>
  <c r="K11" i="8304"/>
  <c r="K10" i="8304"/>
  <c r="K9" i="8304"/>
  <c r="H90" i="8304"/>
  <c r="H89" i="8304"/>
  <c r="H88" i="8304"/>
  <c r="H87" i="8304"/>
  <c r="H86" i="8304"/>
  <c r="H85" i="8304"/>
  <c r="H84" i="8304"/>
  <c r="H83" i="8304"/>
  <c r="H82" i="8304"/>
  <c r="H81" i="8304"/>
  <c r="H80" i="8304"/>
  <c r="H79" i="8304"/>
  <c r="H78" i="8304"/>
  <c r="H77" i="8304"/>
  <c r="H76" i="8304"/>
  <c r="H75" i="8304"/>
  <c r="H74" i="8304"/>
  <c r="H73" i="8304"/>
  <c r="H72" i="8304"/>
  <c r="H71" i="8304"/>
  <c r="H70" i="8304"/>
  <c r="H69" i="8304"/>
  <c r="H68" i="8304"/>
  <c r="H67" i="8304"/>
  <c r="H66" i="8304"/>
  <c r="H65" i="8304"/>
  <c r="H64" i="8304"/>
  <c r="H63" i="8304"/>
  <c r="H62" i="8304"/>
  <c r="H61" i="8304"/>
  <c r="H60" i="8304"/>
  <c r="H59" i="8304"/>
  <c r="H58" i="8304"/>
  <c r="H57" i="8304"/>
  <c r="H56" i="8304"/>
  <c r="H55" i="8304"/>
  <c r="H54" i="8304"/>
  <c r="H53" i="8304"/>
  <c r="H52" i="8304"/>
  <c r="H51" i="8304"/>
  <c r="H50" i="8304"/>
  <c r="H49" i="8304"/>
  <c r="H48" i="8304"/>
  <c r="H47" i="8304"/>
  <c r="H46" i="8304"/>
  <c r="H45" i="8304"/>
  <c r="H44" i="8304"/>
  <c r="H43" i="8304"/>
  <c r="H42" i="8304"/>
  <c r="H41" i="8304"/>
  <c r="H40" i="8304"/>
  <c r="H39" i="8304"/>
  <c r="H38" i="8304"/>
  <c r="H37" i="8304"/>
  <c r="H36" i="8304"/>
  <c r="H35" i="8304"/>
  <c r="H34" i="8304"/>
  <c r="H33" i="8304"/>
  <c r="H32" i="8304"/>
  <c r="H31" i="8304"/>
  <c r="H30" i="8304"/>
  <c r="H29" i="8304"/>
  <c r="H28" i="8304"/>
  <c r="H27" i="8304"/>
  <c r="H26" i="8304"/>
  <c r="H25" i="8304"/>
  <c r="H24" i="8304"/>
  <c r="H23" i="8304"/>
  <c r="H22" i="8304"/>
  <c r="H21" i="8304"/>
  <c r="H20" i="8304"/>
  <c r="H19" i="8304"/>
  <c r="H18" i="8304"/>
  <c r="H17" i="8304"/>
  <c r="H16" i="8304"/>
  <c r="H15" i="8304"/>
  <c r="H14" i="8304"/>
  <c r="H13" i="8304"/>
  <c r="H12" i="8304"/>
  <c r="H11" i="8304"/>
  <c r="H10" i="8304"/>
  <c r="F91" i="8304"/>
  <c r="G91" i="8304"/>
  <c r="D91" i="8304"/>
  <c r="I91" i="8304"/>
  <c r="J91" i="8304"/>
  <c r="L91" i="8304"/>
  <c r="M91" i="8304"/>
  <c r="R91" i="8304"/>
  <c r="S91" i="8304"/>
  <c r="C91" i="8304"/>
  <c r="P89" i="8304"/>
  <c r="O89" i="8304"/>
  <c r="P88" i="8304"/>
  <c r="O88" i="8304"/>
  <c r="P87" i="8304"/>
  <c r="O87" i="8304"/>
  <c r="P86" i="8304"/>
  <c r="O86" i="8304"/>
  <c r="P85" i="8304"/>
  <c r="O85" i="8304"/>
  <c r="P84" i="8304"/>
  <c r="O84" i="8304"/>
  <c r="P83" i="8304"/>
  <c r="O83" i="8304"/>
  <c r="P82" i="8304"/>
  <c r="O82" i="8304"/>
  <c r="P81" i="8304"/>
  <c r="O81" i="8304"/>
  <c r="P80" i="8304"/>
  <c r="O80" i="8304"/>
  <c r="P79" i="8304"/>
  <c r="O79" i="8304"/>
  <c r="P78" i="8304"/>
  <c r="O78" i="8304"/>
  <c r="P77" i="8304"/>
  <c r="O77" i="8304"/>
  <c r="P76" i="8304"/>
  <c r="O76" i="8304"/>
  <c r="P75" i="8304"/>
  <c r="O75" i="8304"/>
  <c r="P74" i="8304"/>
  <c r="O74" i="8304"/>
  <c r="P73" i="8304"/>
  <c r="O73" i="8304"/>
  <c r="P72" i="8304"/>
  <c r="O72" i="8304"/>
  <c r="P71" i="8304"/>
  <c r="O71" i="8304"/>
  <c r="P70" i="8304"/>
  <c r="O70" i="8304"/>
  <c r="P69" i="8304"/>
  <c r="O69" i="8304"/>
  <c r="P68" i="8304"/>
  <c r="O68" i="8304"/>
  <c r="P67" i="8304"/>
  <c r="O67" i="8304"/>
  <c r="P66" i="8304"/>
  <c r="O66" i="8304"/>
  <c r="P65" i="8304"/>
  <c r="O65" i="8304"/>
  <c r="P64" i="8304"/>
  <c r="O64" i="8304"/>
  <c r="P63" i="8304"/>
  <c r="O63" i="8304"/>
  <c r="P62" i="8304"/>
  <c r="O62" i="8304"/>
  <c r="P61" i="8304"/>
  <c r="O61" i="8304"/>
  <c r="P60" i="8304"/>
  <c r="O60" i="8304"/>
  <c r="P59" i="8304"/>
  <c r="O59" i="8304"/>
  <c r="P58" i="8304"/>
  <c r="O58" i="8304"/>
  <c r="P57" i="8304"/>
  <c r="O57" i="8304"/>
  <c r="P56" i="8304"/>
  <c r="O56" i="8304"/>
  <c r="P55" i="8304"/>
  <c r="O55" i="8304"/>
  <c r="P54" i="8304"/>
  <c r="O54" i="8304"/>
  <c r="P53" i="8304"/>
  <c r="O53" i="8304"/>
  <c r="P52" i="8304"/>
  <c r="O52" i="8304"/>
  <c r="P51" i="8304"/>
  <c r="O51" i="8304"/>
  <c r="P50" i="8304"/>
  <c r="O50" i="8304"/>
  <c r="P49" i="8304"/>
  <c r="O49" i="8304"/>
  <c r="P48" i="8304"/>
  <c r="O48" i="8304"/>
  <c r="P47" i="8304"/>
  <c r="O47" i="8304"/>
  <c r="P46" i="8304"/>
  <c r="O46" i="8304"/>
  <c r="P45" i="8304"/>
  <c r="O45" i="8304"/>
  <c r="P44" i="8304"/>
  <c r="O44" i="8304"/>
  <c r="P43" i="8304"/>
  <c r="O43" i="8304"/>
  <c r="P42" i="8304"/>
  <c r="O42" i="8304"/>
  <c r="P41" i="8304"/>
  <c r="O41" i="8304"/>
  <c r="P40" i="8304"/>
  <c r="O40" i="8304"/>
  <c r="P39" i="8304"/>
  <c r="O39" i="8304"/>
  <c r="P38" i="8304"/>
  <c r="O38" i="8304"/>
  <c r="P37" i="8304"/>
  <c r="O37" i="8304"/>
  <c r="P36" i="8304"/>
  <c r="O36" i="8304"/>
  <c r="P35" i="8304"/>
  <c r="O35" i="8304"/>
  <c r="P34" i="8304"/>
  <c r="O34" i="8304"/>
  <c r="P33" i="8304"/>
  <c r="O33" i="8304"/>
  <c r="P32" i="8304"/>
  <c r="O32" i="8304"/>
  <c r="P31" i="8304"/>
  <c r="O31" i="8304"/>
  <c r="P30" i="8304"/>
  <c r="O30" i="8304"/>
  <c r="P29" i="8304"/>
  <c r="O29" i="8304"/>
  <c r="P28" i="8304"/>
  <c r="O28" i="8304"/>
  <c r="P27" i="8304"/>
  <c r="O27" i="8304"/>
  <c r="P26" i="8304"/>
  <c r="O26" i="8304"/>
  <c r="P25" i="8304"/>
  <c r="O25" i="8304"/>
  <c r="P24" i="8304"/>
  <c r="O24" i="8304"/>
  <c r="P23" i="8304"/>
  <c r="O23" i="8304"/>
  <c r="P22" i="8304"/>
  <c r="O22" i="8304"/>
  <c r="P21" i="8304"/>
  <c r="O21" i="8304"/>
  <c r="P20" i="8304"/>
  <c r="O20" i="8304"/>
  <c r="P19" i="8304"/>
  <c r="O19" i="8304"/>
  <c r="P18" i="8304"/>
  <c r="O18" i="8304"/>
  <c r="P17" i="8304"/>
  <c r="O17" i="8304"/>
  <c r="P16" i="8304"/>
  <c r="O16" i="8304"/>
  <c r="P15" i="8304"/>
  <c r="O15" i="8304"/>
  <c r="P14" i="8304"/>
  <c r="O14" i="8304"/>
  <c r="P13" i="8304"/>
  <c r="O13" i="8304"/>
  <c r="P12" i="8304"/>
  <c r="O12" i="8304"/>
  <c r="P11" i="8304"/>
  <c r="O11" i="8304"/>
  <c r="P10" i="8304"/>
  <c r="O10" i="8304"/>
  <c r="P9" i="8304"/>
  <c r="H9" i="8304"/>
  <c r="E92" i="8228"/>
  <c r="F92" i="8228"/>
  <c r="G92" i="8228"/>
  <c r="H92" i="8228"/>
  <c r="I92" i="8228"/>
  <c r="J92" i="8228"/>
  <c r="K92" i="8228"/>
  <c r="N92" i="8228"/>
  <c r="O92" i="8228"/>
  <c r="P92" i="8228"/>
  <c r="Q92" i="8228"/>
  <c r="S92" i="8228"/>
  <c r="C91" i="8228"/>
  <c r="C89" i="8228"/>
  <c r="C88" i="8228"/>
  <c r="C87" i="8228"/>
  <c r="C86" i="8228"/>
  <c r="C85" i="8228"/>
  <c r="C84" i="8228"/>
  <c r="C83" i="8228"/>
  <c r="C82" i="8228"/>
  <c r="C81" i="8228"/>
  <c r="C80" i="8228"/>
  <c r="C79" i="8228"/>
  <c r="C78" i="8228"/>
  <c r="C77" i="8228"/>
  <c r="C76" i="8228"/>
  <c r="C75" i="8228"/>
  <c r="C74" i="8228"/>
  <c r="C73" i="8228"/>
  <c r="C71" i="8228"/>
  <c r="C70" i="8228"/>
  <c r="C69" i="8228"/>
  <c r="C68" i="8228"/>
  <c r="C67" i="8228"/>
  <c r="C65" i="8228"/>
  <c r="C63" i="8228"/>
  <c r="C62" i="8228"/>
  <c r="C61" i="8228"/>
  <c r="C60" i="8228"/>
  <c r="C59" i="8228"/>
  <c r="C58" i="8228"/>
  <c r="C57" i="8228"/>
  <c r="C55" i="8228"/>
  <c r="C53" i="8228"/>
  <c r="C52" i="8228"/>
  <c r="C51" i="8228"/>
  <c r="C49" i="8228"/>
  <c r="C48" i="8228"/>
  <c r="C47" i="8228"/>
  <c r="C46" i="8228"/>
  <c r="C45" i="8228"/>
  <c r="C44" i="8228"/>
  <c r="C43" i="8228"/>
  <c r="C41" i="8228"/>
  <c r="C40" i="8228"/>
  <c r="C39" i="8228"/>
  <c r="C38" i="8228"/>
  <c r="C37" i="8228"/>
  <c r="C36" i="8228"/>
  <c r="C35" i="8228"/>
  <c r="C33" i="8228"/>
  <c r="C31" i="8228"/>
  <c r="C30" i="8228"/>
  <c r="C29" i="8228"/>
  <c r="C28" i="8228"/>
  <c r="C27" i="8228"/>
  <c r="C26" i="8228"/>
  <c r="C25" i="8228"/>
  <c r="C24" i="8228"/>
  <c r="C23" i="8228"/>
  <c r="C22" i="8228"/>
  <c r="C21" i="8228"/>
  <c r="C20" i="8228"/>
  <c r="C19" i="8228"/>
  <c r="C17" i="8228"/>
  <c r="C16" i="8228"/>
  <c r="C15" i="8228"/>
  <c r="C14" i="8228"/>
  <c r="C13" i="8228"/>
  <c r="C12" i="8228"/>
  <c r="C11" i="8228"/>
  <c r="C10" i="8228"/>
  <c r="U10" i="8228" s="1"/>
  <c r="C90" i="8228"/>
  <c r="C72" i="8228"/>
  <c r="C66" i="8228"/>
  <c r="C64" i="8228"/>
  <c r="C56" i="8228"/>
  <c r="C54" i="8228"/>
  <c r="C50" i="8228"/>
  <c r="C42" i="8228"/>
  <c r="C34" i="8228"/>
  <c r="C32" i="8228"/>
  <c r="C18" i="8228"/>
  <c r="D90" i="8329"/>
  <c r="G90" i="8329" s="1"/>
  <c r="F12" i="8239"/>
  <c r="F11" i="8239"/>
  <c r="F7" i="8239"/>
  <c r="F53" i="8294"/>
  <c r="F52" i="8294"/>
  <c r="F48" i="8294"/>
  <c r="F29" i="8294"/>
  <c r="F28" i="8294" s="1"/>
  <c r="F36" i="8292"/>
  <c r="F30" i="8292"/>
  <c r="F15" i="8294"/>
  <c r="F14" i="8294"/>
  <c r="F8" i="8294"/>
  <c r="F7" i="8294" s="1"/>
  <c r="E8" i="8294"/>
  <c r="E7" i="8294" s="1"/>
  <c r="E25" i="8294" s="1"/>
  <c r="G16" i="8293"/>
  <c r="G15" i="8293"/>
  <c r="F7" i="8293"/>
  <c r="F26" i="8293" s="1"/>
  <c r="F8" i="8292"/>
  <c r="F7" i="8292" s="1"/>
  <c r="Q87" i="8304" l="1"/>
  <c r="Q12" i="8304"/>
  <c r="U12" i="8304" s="1"/>
  <c r="Q20" i="8304"/>
  <c r="U20" i="8304" s="1"/>
  <c r="Q28" i="8304"/>
  <c r="U28" i="8304" s="1"/>
  <c r="Q36" i="8304"/>
  <c r="U36" i="8304" s="1"/>
  <c r="Q44" i="8304"/>
  <c r="U44" i="8304" s="1"/>
  <c r="Q52" i="8304"/>
  <c r="U52" i="8304" s="1"/>
  <c r="Q60" i="8304"/>
  <c r="U60" i="8304" s="1"/>
  <c r="Q68" i="8304"/>
  <c r="U68" i="8304" s="1"/>
  <c r="Q76" i="8304"/>
  <c r="U76" i="8304" s="1"/>
  <c r="Q84" i="8304"/>
  <c r="U84" i="8304" s="1"/>
  <c r="F20" i="8239"/>
  <c r="Q74" i="8304"/>
  <c r="U74" i="8304" s="1"/>
  <c r="C12" i="8329"/>
  <c r="C20" i="8329"/>
  <c r="C28" i="8329"/>
  <c r="C36" i="8329"/>
  <c r="C44" i="8329"/>
  <c r="C52" i="8329"/>
  <c r="C60" i="8329"/>
  <c r="C68" i="8329"/>
  <c r="C76" i="8329"/>
  <c r="C84" i="8329"/>
  <c r="Q13" i="8304"/>
  <c r="U13" i="8304" s="1"/>
  <c r="Q21" i="8304"/>
  <c r="U21" i="8304" s="1"/>
  <c r="Q29" i="8304"/>
  <c r="U29" i="8304" s="1"/>
  <c r="Q37" i="8304"/>
  <c r="U37" i="8304" s="1"/>
  <c r="Q45" i="8304"/>
  <c r="U45" i="8304" s="1"/>
  <c r="Q53" i="8304"/>
  <c r="U53" i="8304" s="1"/>
  <c r="Q61" i="8304"/>
  <c r="U61" i="8304" s="1"/>
  <c r="Q69" i="8304"/>
  <c r="U69" i="8304" s="1"/>
  <c r="Q77" i="8304"/>
  <c r="U77" i="8304" s="1"/>
  <c r="Q85" i="8304"/>
  <c r="U85" i="8304" s="1"/>
  <c r="U14" i="8228"/>
  <c r="U46" i="8228"/>
  <c r="U13" i="8228"/>
  <c r="U15" i="8228"/>
  <c r="U47" i="8228"/>
  <c r="U87" i="8304"/>
  <c r="C9" i="8329"/>
  <c r="C17" i="8329"/>
  <c r="C25" i="8329"/>
  <c r="C33" i="8329"/>
  <c r="C41" i="8329"/>
  <c r="C49" i="8329"/>
  <c r="C73" i="8329"/>
  <c r="C81" i="8329"/>
  <c r="C89" i="8329"/>
  <c r="U79" i="8228"/>
  <c r="C57" i="8329"/>
  <c r="U91" i="8228"/>
  <c r="F62" i="8294"/>
  <c r="U18" i="8228"/>
  <c r="U26" i="8228"/>
  <c r="U34" i="8228"/>
  <c r="U42" i="8228"/>
  <c r="U50" i="8228"/>
  <c r="U58" i="8228"/>
  <c r="U66" i="8228"/>
  <c r="U74" i="8228"/>
  <c r="U82" i="8228"/>
  <c r="U90" i="8228"/>
  <c r="U78" i="8228"/>
  <c r="C65" i="8329"/>
  <c r="E91" i="8304"/>
  <c r="C14" i="8329"/>
  <c r="C22" i="8329"/>
  <c r="C30" i="8329"/>
  <c r="C38" i="8329"/>
  <c r="C46" i="8329"/>
  <c r="C54" i="8329"/>
  <c r="C62" i="8329"/>
  <c r="C70" i="8329"/>
  <c r="C78" i="8329"/>
  <c r="C86" i="8329"/>
  <c r="C11" i="8329"/>
  <c r="C19" i="8329"/>
  <c r="C27" i="8329"/>
  <c r="C35" i="8329"/>
  <c r="C43" i="8329"/>
  <c r="C51" i="8329"/>
  <c r="C59" i="8329"/>
  <c r="C67" i="8329"/>
  <c r="C75" i="8329"/>
  <c r="C83" i="8329"/>
  <c r="U45" i="8228"/>
  <c r="Q17" i="8304"/>
  <c r="U17" i="8304" s="1"/>
  <c r="Q25" i="8304"/>
  <c r="U25" i="8304" s="1"/>
  <c r="Q33" i="8304"/>
  <c r="U33" i="8304" s="1"/>
  <c r="Q41" i="8304"/>
  <c r="U41" i="8304" s="1"/>
  <c r="Q49" i="8304"/>
  <c r="U49" i="8304" s="1"/>
  <c r="Q57" i="8304"/>
  <c r="U57" i="8304" s="1"/>
  <c r="Q65" i="8304"/>
  <c r="U65" i="8304" s="1"/>
  <c r="Q73" i="8304"/>
  <c r="U73" i="8304" s="1"/>
  <c r="Q81" i="8304"/>
  <c r="U81" i="8304" s="1"/>
  <c r="Q89" i="8304"/>
  <c r="U89" i="8304" s="1"/>
  <c r="Q15" i="8304"/>
  <c r="U15" i="8304" s="1"/>
  <c r="Q23" i="8304"/>
  <c r="U23" i="8304" s="1"/>
  <c r="Q31" i="8304"/>
  <c r="U31" i="8304" s="1"/>
  <c r="Q39" i="8304"/>
  <c r="U39" i="8304" s="1"/>
  <c r="Q47" i="8304"/>
  <c r="U47" i="8304" s="1"/>
  <c r="Q55" i="8304"/>
  <c r="U55" i="8304" s="1"/>
  <c r="Q63" i="8304"/>
  <c r="U63" i="8304" s="1"/>
  <c r="Q71" i="8304"/>
  <c r="U71" i="8304" s="1"/>
  <c r="Q79" i="8304"/>
  <c r="U79" i="8304" s="1"/>
  <c r="C15" i="8329"/>
  <c r="C23" i="8329"/>
  <c r="C31" i="8329"/>
  <c r="C39" i="8329"/>
  <c r="C47" i="8329"/>
  <c r="C55" i="8329"/>
  <c r="C63" i="8329"/>
  <c r="C71" i="8329"/>
  <c r="C79" i="8329"/>
  <c r="C87" i="8329"/>
  <c r="Q10" i="8304"/>
  <c r="U10" i="8304" s="1"/>
  <c r="Q16" i="8304"/>
  <c r="U16" i="8304" s="1"/>
  <c r="Q24" i="8304"/>
  <c r="U24" i="8304" s="1"/>
  <c r="Q32" i="8304"/>
  <c r="U32" i="8304" s="1"/>
  <c r="Q40" i="8304"/>
  <c r="U40" i="8304" s="1"/>
  <c r="Q48" i="8304"/>
  <c r="U48" i="8304" s="1"/>
  <c r="Q56" i="8304"/>
  <c r="U56" i="8304" s="1"/>
  <c r="Q64" i="8304"/>
  <c r="U64" i="8304" s="1"/>
  <c r="Q72" i="8304"/>
  <c r="U72" i="8304" s="1"/>
  <c r="Q80" i="8304"/>
  <c r="U80" i="8304" s="1"/>
  <c r="Q88" i="8304"/>
  <c r="U88" i="8304" s="1"/>
  <c r="U35" i="8228"/>
  <c r="U51" i="8228"/>
  <c r="T91" i="8304"/>
  <c r="U59" i="8228"/>
  <c r="F63" i="8294"/>
  <c r="U37" i="8228"/>
  <c r="U69" i="8228"/>
  <c r="U71" i="8228"/>
  <c r="U12" i="8228"/>
  <c r="U20" i="8228"/>
  <c r="U28" i="8228"/>
  <c r="U36" i="8228"/>
  <c r="U44" i="8228"/>
  <c r="U52" i="8228"/>
  <c r="U60" i="8228"/>
  <c r="U68" i="8228"/>
  <c r="U76" i="8228"/>
  <c r="U84" i="8228"/>
  <c r="Q9" i="8304"/>
  <c r="U9" i="8304" s="1"/>
  <c r="Q89" i="8336"/>
  <c r="U43" i="8228"/>
  <c r="U75" i="8228"/>
  <c r="G25" i="8293"/>
  <c r="U16" i="8228"/>
  <c r="U48" i="8228"/>
  <c r="U80" i="8228"/>
  <c r="K91" i="8304"/>
  <c r="U19" i="8228"/>
  <c r="U83" i="8228"/>
  <c r="G26" i="8293"/>
  <c r="C16" i="8329"/>
  <c r="C24" i="8329"/>
  <c r="C32" i="8329"/>
  <c r="C40" i="8329"/>
  <c r="C48" i="8329"/>
  <c r="C56" i="8329"/>
  <c r="C64" i="8329"/>
  <c r="C72" i="8329"/>
  <c r="C80" i="8329"/>
  <c r="C88" i="8329"/>
  <c r="C13" i="8329"/>
  <c r="C21" i="8329"/>
  <c r="C29" i="8329"/>
  <c r="C37" i="8329"/>
  <c r="C45" i="8329"/>
  <c r="C53" i="8329"/>
  <c r="C61" i="8329"/>
  <c r="C69" i="8329"/>
  <c r="C77" i="8329"/>
  <c r="C85" i="8329"/>
  <c r="U17" i="8228"/>
  <c r="U29" i="8228"/>
  <c r="U49" i="8228"/>
  <c r="U61" i="8228"/>
  <c r="U81" i="8228"/>
  <c r="U27" i="8228"/>
  <c r="Q14" i="8304"/>
  <c r="U14" i="8304" s="1"/>
  <c r="Q22" i="8304"/>
  <c r="U22" i="8304" s="1"/>
  <c r="Q30" i="8304"/>
  <c r="U30" i="8304" s="1"/>
  <c r="Q38" i="8304"/>
  <c r="U38" i="8304" s="1"/>
  <c r="Q46" i="8304"/>
  <c r="U46" i="8304" s="1"/>
  <c r="Q54" i="8304"/>
  <c r="U54" i="8304" s="1"/>
  <c r="Q62" i="8304"/>
  <c r="U62" i="8304" s="1"/>
  <c r="Q70" i="8304"/>
  <c r="U70" i="8304" s="1"/>
  <c r="Q78" i="8304"/>
  <c r="U78" i="8304" s="1"/>
  <c r="Q86" i="8304"/>
  <c r="U86" i="8304" s="1"/>
  <c r="U77" i="8228"/>
  <c r="U30" i="8228"/>
  <c r="U11" i="8228"/>
  <c r="U67" i="8228"/>
  <c r="C10" i="8329"/>
  <c r="C18" i="8329"/>
  <c r="C26" i="8329"/>
  <c r="C34" i="8329"/>
  <c r="C42" i="8329"/>
  <c r="C50" i="8329"/>
  <c r="C58" i="8329"/>
  <c r="C66" i="8329"/>
  <c r="C74" i="8329"/>
  <c r="C82" i="8329"/>
  <c r="D92" i="8228"/>
  <c r="U21" i="8228"/>
  <c r="U53" i="8228"/>
  <c r="U85" i="8228"/>
  <c r="N91" i="8304"/>
  <c r="Q11" i="8304"/>
  <c r="U11" i="8304" s="1"/>
  <c r="Q19" i="8304"/>
  <c r="U19" i="8304" s="1"/>
  <c r="Q27" i="8304"/>
  <c r="U27" i="8304" s="1"/>
  <c r="Q35" i="8304"/>
  <c r="U35" i="8304" s="1"/>
  <c r="Q43" i="8304"/>
  <c r="U43" i="8304" s="1"/>
  <c r="Q51" i="8304"/>
  <c r="U51" i="8304" s="1"/>
  <c r="Q59" i="8304"/>
  <c r="U59" i="8304" s="1"/>
  <c r="Q67" i="8304"/>
  <c r="U67" i="8304" s="1"/>
  <c r="Q75" i="8304"/>
  <c r="U75" i="8304" s="1"/>
  <c r="Q18" i="8304"/>
  <c r="U18" i="8304" s="1"/>
  <c r="Q26" i="8304"/>
  <c r="U26" i="8304" s="1"/>
  <c r="Q34" i="8304"/>
  <c r="U34" i="8304" s="1"/>
  <c r="Q42" i="8304"/>
  <c r="U42" i="8304" s="1"/>
  <c r="Q50" i="8304"/>
  <c r="U50" i="8304" s="1"/>
  <c r="Q58" i="8304"/>
  <c r="U58" i="8304" s="1"/>
  <c r="Q66" i="8304"/>
  <c r="U66" i="8304" s="1"/>
  <c r="Q82" i="8304"/>
  <c r="U82" i="8304" s="1"/>
  <c r="Q83" i="8304"/>
  <c r="U83" i="8304" s="1"/>
  <c r="H91" i="8304"/>
  <c r="P91" i="8304"/>
  <c r="O91" i="8304"/>
  <c r="U39" i="8228"/>
  <c r="U38" i="8228"/>
  <c r="U62" i="8228"/>
  <c r="U31" i="8228"/>
  <c r="U63" i="8228"/>
  <c r="U70" i="8228"/>
  <c r="U22" i="8228"/>
  <c r="U54" i="8228"/>
  <c r="U86" i="8228"/>
  <c r="U23" i="8228"/>
  <c r="U55" i="8228"/>
  <c r="U87" i="8228"/>
  <c r="U40" i="8228"/>
  <c r="U72" i="8228"/>
  <c r="U41" i="8228"/>
  <c r="U73" i="8228"/>
  <c r="U32" i="8228"/>
  <c r="U64" i="8228"/>
  <c r="R92" i="8228"/>
  <c r="U33" i="8228"/>
  <c r="U65" i="8228"/>
  <c r="U24" i="8228"/>
  <c r="U56" i="8228"/>
  <c r="U88" i="8228"/>
  <c r="U25" i="8228"/>
  <c r="U57" i="8228"/>
  <c r="U89" i="8228"/>
  <c r="M92" i="8228"/>
  <c r="L92" i="8228"/>
  <c r="C92" i="8228"/>
  <c r="F19" i="8239"/>
  <c r="F24" i="8294"/>
  <c r="F25" i="8294"/>
  <c r="F29" i="8292"/>
  <c r="F35" i="8292"/>
  <c r="U92" i="8228" l="1"/>
  <c r="U91" i="8304"/>
  <c r="C90" i="8329"/>
  <c r="Q91" i="8304"/>
  <c r="C90" i="3" l="1"/>
  <c r="J12" i="8248" l="1"/>
  <c r="J13" i="8248" s="1"/>
  <c r="J14" i="8248" s="1"/>
  <c r="J15" i="8248" s="1"/>
  <c r="J11" i="8247" l="1"/>
  <c r="J12" i="8247" s="1"/>
  <c r="J13" i="8247" s="1"/>
  <c r="J14" i="8247" s="1"/>
  <c r="A19" i="8228" l="1"/>
  <c r="A20" i="8228" s="1"/>
  <c r="A21" i="8228" s="1"/>
  <c r="A22" i="8228" s="1"/>
  <c r="A23" i="8228" s="1"/>
  <c r="A24" i="8228" s="1"/>
  <c r="A25" i="8228" s="1"/>
  <c r="A26" i="8228" s="1"/>
  <c r="A27" i="8228" s="1"/>
  <c r="A28" i="8228" s="1"/>
  <c r="A29" i="8228" s="1"/>
  <c r="A30" i="8228" s="1"/>
  <c r="A31" i="8228" s="1"/>
  <c r="A32" i="8228" s="1"/>
  <c r="A33" i="8228" s="1"/>
  <c r="A34" i="8228" s="1"/>
  <c r="A35" i="8228" s="1"/>
  <c r="A36" i="8228" s="1"/>
  <c r="A37" i="8228" s="1"/>
  <c r="A38" i="8228" s="1"/>
  <c r="A39" i="8228" s="1"/>
  <c r="A40" i="8228" s="1"/>
  <c r="A41" i="8228" s="1"/>
  <c r="A42" i="8228" s="1"/>
  <c r="A43" i="8228" s="1"/>
  <c r="A44" i="8228" s="1"/>
  <c r="A45" i="8228" s="1"/>
  <c r="A46" i="8228" s="1"/>
  <c r="A47" i="8228" s="1"/>
  <c r="A48" i="8228" s="1"/>
  <c r="A49" i="8228" s="1"/>
  <c r="A50" i="8228" s="1"/>
  <c r="A51" i="8228" s="1"/>
  <c r="A52" i="8228" s="1"/>
  <c r="A53" i="8228" s="1"/>
  <c r="A54" i="8228" s="1"/>
  <c r="A55" i="8228" s="1"/>
  <c r="A56" i="8228" s="1"/>
  <c r="A57" i="8228" s="1"/>
  <c r="A58" i="8228" s="1"/>
  <c r="A59" i="8228" s="1"/>
  <c r="A60" i="8228" s="1"/>
  <c r="A61" i="8228" s="1"/>
  <c r="A62" i="8228" s="1"/>
  <c r="A63" i="8228" s="1"/>
  <c r="A64" i="8228" s="1"/>
  <c r="A65" i="8228" s="1"/>
  <c r="A66" i="8228" s="1"/>
  <c r="A67" i="8228" s="1"/>
  <c r="A68" i="8228" s="1"/>
  <c r="A69" i="8228" s="1"/>
  <c r="A70" i="8228" s="1"/>
  <c r="A71" i="8228" s="1"/>
  <c r="A72" i="8228" s="1"/>
  <c r="A73" i="8228" s="1"/>
  <c r="A74" i="8228" s="1"/>
  <c r="A75" i="8228" s="1"/>
  <c r="A76" i="8228" s="1"/>
  <c r="A77" i="8228" s="1"/>
  <c r="A78" i="8228" s="1"/>
  <c r="A79" i="8228" s="1"/>
  <c r="A80" i="8228" s="1"/>
  <c r="A81" i="8228" s="1"/>
  <c r="A82" i="8228" s="1"/>
  <c r="A83" i="8228" s="1"/>
  <c r="A84" i="8228" s="1"/>
  <c r="A85" i="8228" s="1"/>
  <c r="A86" i="8228" s="1"/>
  <c r="A87" i="8228" s="1"/>
  <c r="A88" i="8228" s="1"/>
  <c r="A89" i="8228" s="1"/>
  <c r="A90" i="8228" s="1"/>
</calcChain>
</file>

<file path=xl/sharedStrings.xml><?xml version="1.0" encoding="utf-8"?>
<sst xmlns="http://schemas.openxmlformats.org/spreadsheetml/2006/main" count="4142" uniqueCount="1146">
  <si>
    <t>Adana</t>
  </si>
  <si>
    <t>Adıyaman</t>
  </si>
  <si>
    <t>Afyonkarahisar</t>
  </si>
  <si>
    <t>Ağrı</t>
  </si>
  <si>
    <t>Amasya</t>
  </si>
  <si>
    <t>Ankara</t>
  </si>
  <si>
    <t>Antalya</t>
  </si>
  <si>
    <t>Artvin</t>
  </si>
  <si>
    <t>Aydın</t>
  </si>
  <si>
    <t>Balıkesir</t>
  </si>
  <si>
    <t>Bilecik</t>
  </si>
  <si>
    <t>Bingöl</t>
  </si>
  <si>
    <t>Bitlis</t>
  </si>
  <si>
    <t>Bolu</t>
  </si>
  <si>
    <t>Burdur</t>
  </si>
  <si>
    <t>Bursa</t>
  </si>
  <si>
    <t>Çanakkale</t>
  </si>
  <si>
    <t>Çankırı</t>
  </si>
  <si>
    <t>Çorum</t>
  </si>
  <si>
    <t>Denizli</t>
  </si>
  <si>
    <t>Diyarbakır</t>
  </si>
  <si>
    <t>Edirne</t>
  </si>
  <si>
    <t>Elazığ</t>
  </si>
  <si>
    <t>Erzincan</t>
  </si>
  <si>
    <t>Erzurum</t>
  </si>
  <si>
    <t>Eskişehir</t>
  </si>
  <si>
    <t>Gaziantep</t>
  </si>
  <si>
    <t>Giresun</t>
  </si>
  <si>
    <t>Gümüşhane</t>
  </si>
  <si>
    <t>Hakkari</t>
  </si>
  <si>
    <t>Hatay</t>
  </si>
  <si>
    <t>Isparta</t>
  </si>
  <si>
    <t>Mersin</t>
  </si>
  <si>
    <t>İstanbul</t>
  </si>
  <si>
    <t>İzmir</t>
  </si>
  <si>
    <t>Kars</t>
  </si>
  <si>
    <t>Kastamonu</t>
  </si>
  <si>
    <t>Kayseri</t>
  </si>
  <si>
    <t>Kırklareli</t>
  </si>
  <si>
    <t>Kırşehir</t>
  </si>
  <si>
    <t>Kocaeli</t>
  </si>
  <si>
    <t>Konya</t>
  </si>
  <si>
    <t>Kütahya</t>
  </si>
  <si>
    <t>Malatya</t>
  </si>
  <si>
    <t>Manisa</t>
  </si>
  <si>
    <t>Mardin</t>
  </si>
  <si>
    <t>Muğla</t>
  </si>
  <si>
    <t>Muş</t>
  </si>
  <si>
    <t>Nevşehir</t>
  </si>
  <si>
    <t>Niğde</t>
  </si>
  <si>
    <t>Ordu</t>
  </si>
  <si>
    <t>Rize</t>
  </si>
  <si>
    <t>Sakarya</t>
  </si>
  <si>
    <t>Samsun</t>
  </si>
  <si>
    <t>Siirt</t>
  </si>
  <si>
    <t>Sinop</t>
  </si>
  <si>
    <t>Sivas</t>
  </si>
  <si>
    <t>Tekirdağ</t>
  </si>
  <si>
    <t>Tokat</t>
  </si>
  <si>
    <t>Trabzon</t>
  </si>
  <si>
    <t>Tunceli</t>
  </si>
  <si>
    <t>Şanlıurfa</t>
  </si>
  <si>
    <t>Uşak</t>
  </si>
  <si>
    <t>Van</t>
  </si>
  <si>
    <t>Yozgat</t>
  </si>
  <si>
    <t>Zonguldak</t>
  </si>
  <si>
    <t>Aksaray</t>
  </si>
  <si>
    <t>Bayburt</t>
  </si>
  <si>
    <t>Karaman</t>
  </si>
  <si>
    <t>Kırıkkale</t>
  </si>
  <si>
    <t>Batman</t>
  </si>
  <si>
    <t>Şırnak</t>
  </si>
  <si>
    <t>Bartın</t>
  </si>
  <si>
    <t>Ardahan</t>
  </si>
  <si>
    <t>Iğdır</t>
  </si>
  <si>
    <t>Yalova</t>
  </si>
  <si>
    <t>Karabük</t>
  </si>
  <si>
    <t>Kilis</t>
  </si>
  <si>
    <t>Osmaniye</t>
  </si>
  <si>
    <t>Düzce</t>
  </si>
  <si>
    <t>Yurtdışı+Kıbrıs</t>
  </si>
  <si>
    <t>01</t>
  </si>
  <si>
    <t>02</t>
  </si>
  <si>
    <t>03</t>
  </si>
  <si>
    <t>04</t>
  </si>
  <si>
    <t>05</t>
  </si>
  <si>
    <t>06</t>
  </si>
  <si>
    <t>07</t>
  </si>
  <si>
    <t>08</t>
  </si>
  <si>
    <t>09</t>
  </si>
  <si>
    <t xml:space="preserve"> </t>
  </si>
  <si>
    <t>-</t>
  </si>
  <si>
    <t xml:space="preserve"> Adana</t>
  </si>
  <si>
    <t xml:space="preserve"> Adıyaman</t>
  </si>
  <si>
    <t xml:space="preserve"> Afyonkarahisar</t>
  </si>
  <si>
    <t xml:space="preserve"> Ağrı</t>
  </si>
  <si>
    <t xml:space="preserve"> Amasya</t>
  </si>
  <si>
    <t xml:space="preserve"> Ankara</t>
  </si>
  <si>
    <t xml:space="preserve"> Antalya</t>
  </si>
  <si>
    <t xml:space="preserve"> Artvin</t>
  </si>
  <si>
    <t xml:space="preserve"> Aydın</t>
  </si>
  <si>
    <t xml:space="preserve"> Balıkesir</t>
  </si>
  <si>
    <t xml:space="preserve"> Bilecik</t>
  </si>
  <si>
    <t xml:space="preserve"> Bingöl</t>
  </si>
  <si>
    <t xml:space="preserve"> Bitlis</t>
  </si>
  <si>
    <t xml:space="preserve"> Bolu</t>
  </si>
  <si>
    <t xml:space="preserve"> Burdur</t>
  </si>
  <si>
    <t xml:space="preserve"> Bursa</t>
  </si>
  <si>
    <t xml:space="preserve"> Çanakkale</t>
  </si>
  <si>
    <t xml:space="preserve"> Çankırı</t>
  </si>
  <si>
    <t xml:space="preserve"> Çorum</t>
  </si>
  <si>
    <t xml:space="preserve"> Denizli</t>
  </si>
  <si>
    <t xml:space="preserve"> Diyarbakır</t>
  </si>
  <si>
    <t xml:space="preserve"> Edirne</t>
  </si>
  <si>
    <t xml:space="preserve"> Elazığ</t>
  </si>
  <si>
    <t xml:space="preserve"> Erzincan</t>
  </si>
  <si>
    <t xml:space="preserve"> Erzurum</t>
  </si>
  <si>
    <t xml:space="preserve"> Eskişehir</t>
  </si>
  <si>
    <t xml:space="preserve"> Gaziantep</t>
  </si>
  <si>
    <t xml:space="preserve"> Gümüşhane</t>
  </si>
  <si>
    <t xml:space="preserve"> Hakkari</t>
  </si>
  <si>
    <t xml:space="preserve"> Hatay</t>
  </si>
  <si>
    <t xml:space="preserve"> Isparta</t>
  </si>
  <si>
    <t xml:space="preserve"> İstanbul</t>
  </si>
  <si>
    <t xml:space="preserve"> İzmir</t>
  </si>
  <si>
    <t xml:space="preserve"> Kars</t>
  </si>
  <si>
    <t xml:space="preserve"> Kastamonu</t>
  </si>
  <si>
    <t xml:space="preserve"> Kayseri</t>
  </si>
  <si>
    <t xml:space="preserve"> Kırklareli</t>
  </si>
  <si>
    <t xml:space="preserve"> Kocaeli</t>
  </si>
  <si>
    <t xml:space="preserve"> Konya</t>
  </si>
  <si>
    <t xml:space="preserve"> Kütahya</t>
  </si>
  <si>
    <t xml:space="preserve"> Malatya</t>
  </si>
  <si>
    <t xml:space="preserve"> Manisa</t>
  </si>
  <si>
    <t xml:space="preserve"> Mardin</t>
  </si>
  <si>
    <t xml:space="preserve"> Muğla</t>
  </si>
  <si>
    <t xml:space="preserve"> Muş</t>
  </si>
  <si>
    <t xml:space="preserve"> Nevşehir</t>
  </si>
  <si>
    <t xml:space="preserve"> Niğde</t>
  </si>
  <si>
    <t xml:space="preserve"> Ordu</t>
  </si>
  <si>
    <t xml:space="preserve"> Rize</t>
  </si>
  <si>
    <t xml:space="preserve"> Sakarya</t>
  </si>
  <si>
    <t xml:space="preserve"> Samsun</t>
  </si>
  <si>
    <t xml:space="preserve"> Siirt</t>
  </si>
  <si>
    <t xml:space="preserve"> Sinop</t>
  </si>
  <si>
    <t xml:space="preserve"> Sivas</t>
  </si>
  <si>
    <t xml:space="preserve"> Tekirdağ</t>
  </si>
  <si>
    <t xml:space="preserve"> Tokat</t>
  </si>
  <si>
    <t xml:space="preserve"> Trabzon</t>
  </si>
  <si>
    <t xml:space="preserve"> Tunceli</t>
  </si>
  <si>
    <t xml:space="preserve"> Uşak</t>
  </si>
  <si>
    <t xml:space="preserve"> Van</t>
  </si>
  <si>
    <t xml:space="preserve"> Yozgat</t>
  </si>
  <si>
    <t xml:space="preserve"> Zonguldak</t>
  </si>
  <si>
    <t xml:space="preserve"> Aksaray</t>
  </si>
  <si>
    <t xml:space="preserve"> Bayburt</t>
  </si>
  <si>
    <t xml:space="preserve"> Karaman</t>
  </si>
  <si>
    <t xml:space="preserve"> Kırıkkale</t>
  </si>
  <si>
    <t xml:space="preserve"> Batman</t>
  </si>
  <si>
    <t xml:space="preserve"> Şırnak</t>
  </si>
  <si>
    <t xml:space="preserve"> Bartın</t>
  </si>
  <si>
    <t xml:space="preserve"> Ardahan</t>
  </si>
  <si>
    <t xml:space="preserve"> Iğdır</t>
  </si>
  <si>
    <t xml:space="preserve"> Yalova</t>
  </si>
  <si>
    <t xml:space="preserve"> Karabük</t>
  </si>
  <si>
    <t xml:space="preserve"> Kilis</t>
  </si>
  <si>
    <t xml:space="preserve"> Osmaniye</t>
  </si>
  <si>
    <t xml:space="preserve"> Düzce</t>
  </si>
  <si>
    <t xml:space="preserve"> Giresun</t>
  </si>
  <si>
    <t xml:space="preserve"> Kırşehir</t>
  </si>
  <si>
    <t>BÖLÜM I</t>
  </si>
  <si>
    <t>PART I</t>
  </si>
  <si>
    <r>
      <t xml:space="preserve">Toplam
</t>
    </r>
    <r>
      <rPr>
        <sz val="9"/>
        <rFont val="Arial"/>
        <family val="2"/>
        <charset val="162"/>
      </rPr>
      <t>Total</t>
    </r>
  </si>
  <si>
    <r>
      <t>TOPLAM-</t>
    </r>
    <r>
      <rPr>
        <sz val="9"/>
        <rFont val="Arial"/>
        <family val="2"/>
        <charset val="162"/>
      </rPr>
      <t>Total</t>
    </r>
  </si>
  <si>
    <t>1000+</t>
  </si>
  <si>
    <t>Kahramanmaraş</t>
  </si>
  <si>
    <r>
      <t>Toplam -</t>
    </r>
    <r>
      <rPr>
        <sz val="9"/>
        <rFont val="Arial"/>
        <family val="2"/>
        <charset val="162"/>
      </rPr>
      <t xml:space="preserve"> Total</t>
    </r>
  </si>
  <si>
    <t xml:space="preserve"> Kahramanmaraş</t>
  </si>
  <si>
    <t xml:space="preserve"> Şanlıurfa</t>
  </si>
  <si>
    <r>
      <t xml:space="preserve">Erkek
</t>
    </r>
    <r>
      <rPr>
        <sz val="9"/>
        <rFont val="Arial"/>
        <family val="2"/>
        <charset val="162"/>
      </rPr>
      <t>Male</t>
    </r>
  </si>
  <si>
    <r>
      <t xml:space="preserve">Kadın
</t>
    </r>
    <r>
      <rPr>
        <sz val="9"/>
        <rFont val="Arial"/>
        <family val="2"/>
        <charset val="162"/>
      </rPr>
      <t>Female</t>
    </r>
  </si>
  <si>
    <t>Sosyal Güvenlik Kapsamı - Social Security Coverage</t>
  </si>
  <si>
    <t xml:space="preserve"> Mersin</t>
  </si>
  <si>
    <r>
      <t>Toplam -</t>
    </r>
    <r>
      <rPr>
        <sz val="9"/>
        <rFont val="Arial"/>
        <family val="2"/>
        <charset val="162"/>
      </rPr>
      <t>Total</t>
    </r>
  </si>
  <si>
    <r>
      <rPr>
        <b/>
        <sz val="9"/>
        <rFont val="Arial"/>
        <family val="2"/>
        <charset val="162"/>
      </rPr>
      <t>Toplam</t>
    </r>
    <r>
      <rPr>
        <sz val="9"/>
        <rFont val="Arial"/>
        <family val="2"/>
        <charset val="162"/>
      </rPr>
      <t xml:space="preserve"> - Total</t>
    </r>
  </si>
  <si>
    <t xml:space="preserve">  Adana</t>
  </si>
  <si>
    <t>Note: See Appendix for the english name of branch of activities</t>
  </si>
  <si>
    <t>1</t>
  </si>
  <si>
    <t>2-3</t>
  </si>
  <si>
    <t>4-6</t>
  </si>
  <si>
    <t>7-9</t>
  </si>
  <si>
    <t>10-19</t>
  </si>
  <si>
    <t>20-29</t>
  </si>
  <si>
    <t>30-49</t>
  </si>
  <si>
    <t>50-99</t>
  </si>
  <si>
    <t>100-249</t>
  </si>
  <si>
    <t>250-499</t>
  </si>
  <si>
    <t>500-749</t>
  </si>
  <si>
    <t>750-999</t>
  </si>
  <si>
    <r>
      <t xml:space="preserve">Toplam - </t>
    </r>
    <r>
      <rPr>
        <sz val="9"/>
        <rFont val="Arial"/>
        <family val="2"/>
        <charset val="162"/>
      </rPr>
      <t>Total</t>
    </r>
  </si>
  <si>
    <r>
      <t>Toplam-</t>
    </r>
    <r>
      <rPr>
        <sz val="9"/>
        <rFont val="Arial"/>
        <family val="2"/>
        <charset val="162"/>
      </rPr>
      <t>Total</t>
    </r>
  </si>
  <si>
    <r>
      <t xml:space="preserve">Ortalama günlük kazanç (TL)
</t>
    </r>
    <r>
      <rPr>
        <sz val="9"/>
        <rFont val="Arial"/>
        <family val="2"/>
        <charset val="162"/>
      </rPr>
      <t>Average daily earning</t>
    </r>
  </si>
  <si>
    <t>Public</t>
  </si>
  <si>
    <t>Total</t>
  </si>
  <si>
    <t>(Male)</t>
  </si>
  <si>
    <t>Female</t>
  </si>
  <si>
    <r>
      <t>Toplam</t>
    </r>
    <r>
      <rPr>
        <sz val="9"/>
        <rFont val="Arial"/>
        <family val="2"/>
        <charset val="162"/>
      </rPr>
      <t>-Total</t>
    </r>
  </si>
  <si>
    <r>
      <t xml:space="preserve">Özel- </t>
    </r>
    <r>
      <rPr>
        <sz val="9"/>
        <rFont val="Arial"/>
        <family val="2"/>
        <charset val="162"/>
      </rPr>
      <t>Private</t>
    </r>
  </si>
  <si>
    <r>
      <t>Kamu-</t>
    </r>
    <r>
      <rPr>
        <sz val="9"/>
        <rFont val="Arial"/>
        <family val="2"/>
        <charset val="162"/>
      </rPr>
      <t>Public</t>
    </r>
  </si>
  <si>
    <r>
      <t>Kadın</t>
    </r>
    <r>
      <rPr>
        <sz val="9"/>
        <rFont val="Arial"/>
        <family val="2"/>
        <charset val="162"/>
      </rPr>
      <t xml:space="preserve">                        Female</t>
    </r>
  </si>
  <si>
    <r>
      <t xml:space="preserve"> Kadın gün toplamı
</t>
    </r>
    <r>
      <rPr>
        <sz val="9"/>
        <rFont val="Arial"/>
        <family val="2"/>
        <charset val="162"/>
      </rPr>
      <t xml:space="preserve">Total of days for female </t>
    </r>
  </si>
  <si>
    <r>
      <t xml:space="preserve"> Erkek gün toplamı
</t>
    </r>
    <r>
      <rPr>
        <sz val="9"/>
        <rFont val="Arial"/>
        <family val="2"/>
        <charset val="162"/>
      </rPr>
      <t xml:space="preserve">Total of days for male </t>
    </r>
  </si>
  <si>
    <r>
      <t xml:space="preserve">Gün toplamı                              </t>
    </r>
    <r>
      <rPr>
        <sz val="9"/>
        <rFont val="Arial"/>
        <family val="2"/>
        <charset val="162"/>
      </rPr>
      <t>Total of days</t>
    </r>
  </si>
  <si>
    <r>
      <t xml:space="preserve">Aylık ortalama gün
</t>
    </r>
    <r>
      <rPr>
        <sz val="9"/>
        <rFont val="Arial"/>
        <family val="2"/>
        <charset val="162"/>
      </rPr>
      <t>Montly</t>
    </r>
    <r>
      <rPr>
        <b/>
        <sz val="9"/>
        <rFont val="Arial"/>
        <family val="2"/>
        <charset val="162"/>
      </rPr>
      <t xml:space="preserve"> </t>
    </r>
    <r>
      <rPr>
        <sz val="9"/>
        <rFont val="Arial"/>
        <family val="2"/>
        <charset val="162"/>
      </rPr>
      <t>avarege day</t>
    </r>
  </si>
  <si>
    <r>
      <t xml:space="preserve">Yaş
</t>
    </r>
    <r>
      <rPr>
        <sz val="9"/>
        <rFont val="Arial"/>
        <family val="2"/>
        <charset val="162"/>
      </rPr>
      <t>Age</t>
    </r>
  </si>
  <si>
    <r>
      <t xml:space="preserve">Kadın- </t>
    </r>
    <r>
      <rPr>
        <sz val="9"/>
        <rFont val="Arial"/>
        <family val="2"/>
        <charset val="162"/>
      </rPr>
      <t>Female</t>
    </r>
  </si>
  <si>
    <r>
      <rPr>
        <b/>
        <sz val="9"/>
        <rFont val="Arial"/>
        <family val="2"/>
        <charset val="162"/>
      </rPr>
      <t>Toplam -</t>
    </r>
    <r>
      <rPr>
        <sz val="9"/>
        <rFont val="Arial"/>
        <family val="2"/>
        <charset val="162"/>
      </rPr>
      <t xml:space="preserve"> Total</t>
    </r>
  </si>
  <si>
    <t xml:space="preserve"> Hakkarı</t>
  </si>
  <si>
    <r>
      <t>Not-</t>
    </r>
    <r>
      <rPr>
        <sz val="9"/>
        <rFont val="Arial"/>
        <family val="2"/>
        <charset val="162"/>
      </rPr>
      <t>Note</t>
    </r>
    <r>
      <rPr>
        <b/>
        <sz val="9"/>
        <rFont val="Arial"/>
        <family val="2"/>
        <charset val="162"/>
      </rPr>
      <t>: K=Kadın</t>
    </r>
    <r>
      <rPr>
        <sz val="9"/>
        <rFont val="Arial"/>
        <family val="2"/>
        <charset val="162"/>
      </rPr>
      <t xml:space="preserve">-Female, </t>
    </r>
    <r>
      <rPr>
        <b/>
        <sz val="9"/>
        <rFont val="Arial"/>
        <family val="2"/>
        <charset val="162"/>
      </rPr>
      <t>E=Erkek</t>
    </r>
    <r>
      <rPr>
        <sz val="9"/>
        <rFont val="Arial"/>
        <family val="2"/>
        <charset val="162"/>
      </rPr>
      <t xml:space="preserve">-Male, </t>
    </r>
    <r>
      <rPr>
        <b/>
        <sz val="9"/>
        <rFont val="Arial"/>
        <family val="2"/>
        <charset val="162"/>
      </rPr>
      <t>T=Toplam</t>
    </r>
    <r>
      <rPr>
        <sz val="9"/>
        <rFont val="Arial"/>
        <family val="2"/>
        <charset val="162"/>
      </rPr>
      <t>-Total</t>
    </r>
  </si>
  <si>
    <r>
      <t xml:space="preserve">Kadın </t>
    </r>
    <r>
      <rPr>
        <sz val="9"/>
        <rFont val="Arial"/>
        <family val="2"/>
        <charset val="162"/>
      </rPr>
      <t>Female</t>
    </r>
  </si>
  <si>
    <r>
      <t xml:space="preserve">Erkek </t>
    </r>
    <r>
      <rPr>
        <sz val="9"/>
        <rFont val="Arial"/>
        <family val="2"/>
        <charset val="162"/>
      </rPr>
      <t>Male</t>
    </r>
  </si>
  <si>
    <t>T</t>
  </si>
  <si>
    <t>K</t>
  </si>
  <si>
    <t>E</t>
  </si>
  <si>
    <t>70-74</t>
  </si>
  <si>
    <t>65-69</t>
  </si>
  <si>
    <t>60-64</t>
  </si>
  <si>
    <t>55-59</t>
  </si>
  <si>
    <t>50-54</t>
  </si>
  <si>
    <t>45-49</t>
  </si>
  <si>
    <t>40-44</t>
  </si>
  <si>
    <t>35-39</t>
  </si>
  <si>
    <t>30-34</t>
  </si>
  <si>
    <t>25-29</t>
  </si>
  <si>
    <t>18-24</t>
  </si>
  <si>
    <t xml:space="preserve">       2- Sosyal güvenlik kapsamında bakmakla yükümlü tutulanların (yararlanıcıların) sayısı tahmini olarak verilmiştir.</t>
  </si>
  <si>
    <t>(*) Those are not covered by any social security or public health insurance as dependents of persons with non-compulsory general anyone who is outside the scope of Law No. 5510 are covered by health insurance from 01/01/2012</t>
  </si>
  <si>
    <r>
      <t xml:space="preserve">Genel Toplam
</t>
    </r>
    <r>
      <rPr>
        <sz val="9"/>
        <rFont val="Arial"/>
        <family val="2"/>
        <charset val="162"/>
      </rPr>
      <t>General Total</t>
    </r>
  </si>
  <si>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</si>
  <si>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</si>
  <si>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</si>
  <si>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</si>
  <si>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</si>
  <si>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</si>
  <si>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</si>
  <si>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</si>
  <si>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</si>
  <si>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</si>
  <si>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</si>
  <si>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</si>
  <si>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</si>
  <si>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</si>
  <si>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</si>
  <si>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</si>
  <si>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</si>
  <si>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</si>
  <si>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</si>
  <si>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</si>
  <si>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</si>
  <si>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</si>
  <si>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</si>
  <si>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</si>
  <si>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</si>
  <si>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</si>
  <si>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</si>
  <si>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</si>
  <si>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</si>
  <si>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</si>
  <si>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</si>
  <si>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</si>
  <si>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</si>
  <si>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</si>
  <si>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</si>
  <si>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</si>
  <si>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</si>
  <si>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</si>
  <si>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</si>
  <si>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</si>
  <si>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</si>
  <si>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</si>
  <si>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</si>
  <si>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</si>
  <si>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</si>
  <si>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</si>
  <si>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</si>
  <si>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</si>
  <si>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</si>
  <si>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</si>
  <si>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</si>
  <si>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</si>
  <si>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</si>
  <si>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</si>
  <si>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</si>
  <si>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</si>
  <si>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</si>
  <si>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</si>
  <si>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</si>
  <si>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</si>
  <si>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</si>
  <si>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</si>
  <si>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</si>
  <si>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</si>
  <si>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</si>
  <si>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</si>
  <si>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</si>
  <si>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</si>
  <si>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</si>
  <si>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</si>
  <si>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</si>
  <si>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</si>
  <si>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</si>
  <si>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84</t>
  </si>
  <si>
    <t>85</t>
  </si>
  <si>
    <t>86</t>
  </si>
  <si>
    <t>87</t>
  </si>
  <si>
    <t>88</t>
  </si>
  <si>
    <t>99</t>
  </si>
  <si>
    <t>90</t>
  </si>
  <si>
    <t>91</t>
  </si>
  <si>
    <t>92</t>
  </si>
  <si>
    <t>93</t>
  </si>
  <si>
    <t>95</t>
  </si>
  <si>
    <t>94</t>
  </si>
  <si>
    <t>96</t>
  </si>
  <si>
    <t>97</t>
  </si>
  <si>
    <t>98</t>
  </si>
  <si>
    <t xml:space="preserve"> Ek-9 Ev Hizmetlerinde 10 Günden Fazla Çalışanlar                   </t>
  </si>
  <si>
    <r>
      <t>Toplam -</t>
    </r>
    <r>
      <rPr>
        <b/>
        <i/>
        <sz val="9"/>
        <rFont val="Arial"/>
        <family val="2"/>
        <charset val="162"/>
      </rPr>
      <t xml:space="preserve"> </t>
    </r>
    <r>
      <rPr>
        <i/>
        <sz val="9"/>
        <rFont val="Arial"/>
        <family val="2"/>
        <charset val="162"/>
      </rPr>
      <t>Total</t>
    </r>
  </si>
  <si>
    <r>
      <t xml:space="preserve">Genel toplam
</t>
    </r>
    <r>
      <rPr>
        <sz val="9"/>
        <rFont val="Arial"/>
        <family val="2"/>
        <charset val="162"/>
      </rPr>
      <t>General Total</t>
    </r>
  </si>
  <si>
    <r>
      <t>Sigortalı</t>
    </r>
    <r>
      <rPr>
        <sz val="9"/>
        <rFont val="Arial"/>
        <family val="2"/>
        <charset val="162"/>
      </rPr>
      <t xml:space="preserve">
Insured person</t>
    </r>
  </si>
  <si>
    <r>
      <rPr>
        <b/>
        <sz val="9"/>
        <rFont val="Arial"/>
        <family val="2"/>
        <charset val="162"/>
      </rPr>
      <t>Not: 1- Faaliyet gruplarının ingilizceleri ekte yer almaktadır.</t>
    </r>
    <r>
      <rPr>
        <sz val="9"/>
        <rFont val="Arial"/>
        <family val="2"/>
        <charset val="162"/>
      </rPr>
      <t xml:space="preserve">   </t>
    </r>
  </si>
  <si>
    <t xml:space="preserve"> İÇİNDEKİLER</t>
  </si>
  <si>
    <t>Contents</t>
  </si>
  <si>
    <t>*Aktüerya ve Fon Yönetimi Daire Başkanlığı tarafından hazırlanmaktadır.</t>
  </si>
  <si>
    <t>İrtibat Telefon</t>
  </si>
  <si>
    <t>0 (312) 207 87 09</t>
  </si>
  <si>
    <t>Mail</t>
  </si>
  <si>
    <t>istatistik@sgk.gov.tr</t>
  </si>
  <si>
    <t>Part I - Insured and Work Place Statistics</t>
  </si>
  <si>
    <t xml:space="preserve">Metadata - Insured and Work Place </t>
  </si>
  <si>
    <t xml:space="preserve">INSURED AND WORK PLACE STATISTICS  </t>
  </si>
  <si>
    <t>Veri: Kapsam, Dönemsellik ve Zamanlılık</t>
  </si>
  <si>
    <t>Kapsam karakteristikleri</t>
  </si>
  <si>
    <t>Hizmet akdi ile işveren tarafından çalıştırılan sigortalı verileri, iş yeri bazlı olup; aylık prim ve hizmet belgeleri ile yapılan bildirimler esas alınarak derlenmektedir.</t>
  </si>
  <si>
    <r>
      <t>Kapsamdaki sınırlılıklar:</t>
    </r>
    <r>
      <rPr>
        <sz val="10"/>
        <color rgb="FF000000"/>
        <rFont val="Calibri"/>
        <family val="2"/>
        <charset val="162"/>
      </rPr>
      <t xml:space="preserve"> Kapsamda sınırlılık bulunmamaktadır.</t>
    </r>
  </si>
  <si>
    <t>Ölçü Birimi</t>
  </si>
  <si>
    <t>Adet</t>
  </si>
  <si>
    <t>Sigortalı İstatistikleri</t>
  </si>
  <si>
    <t>Kazanç</t>
  </si>
  <si>
    <t>TL</t>
  </si>
  <si>
    <t>Dönemsellik</t>
  </si>
  <si>
    <t>Zamanlılık</t>
  </si>
  <si>
    <t>Yayımlanan her veri için ortalama üretim süresi</t>
  </si>
  <si>
    <t>Kamuoyunun Bilgiye Erişimi</t>
  </si>
  <si>
    <t>Yayımlama takviminin önceden duyurulması</t>
  </si>
  <si>
    <t>Veriler Resmi İstatistik Programı kapsamında yayımlanmaktadır.</t>
  </si>
  <si>
    <t>Eş zamanlı yayımlama</t>
  </si>
  <si>
    <r>
      <t>Tüm kullanıcılar ile aynı anda paylaşılıp paylaşılmadığı:</t>
    </r>
    <r>
      <rPr>
        <sz val="10"/>
        <rFont val="Calibri"/>
        <family val="2"/>
        <charset val="162"/>
      </rPr>
      <t xml:space="preserve"> Yayımlanan veriler internet sitesi üzerinden tüm kullanıcılar ile aynı anda paylaşılmaktadır.</t>
    </r>
  </si>
  <si>
    <r>
      <t xml:space="preserve">Basın veya diğer belirli kullanıcılar ile özel anlaşmalar kapsamında verinin önceden paylaşılıp paylaşılmadığı: </t>
    </r>
    <r>
      <rPr>
        <sz val="10"/>
        <color rgb="FF000000"/>
        <rFont val="Calibri"/>
        <family val="2"/>
        <charset val="162"/>
      </rPr>
      <t>Yayımlanan veriler basın veya diğer belirli kullanıcılar ile özel anlaşmalar kapsamında önceden paylaşılmamaktadır.</t>
    </r>
  </si>
  <si>
    <t>Bütünlük</t>
  </si>
  <si>
    <t>Resmi istatistiklerin üretilmesine ilişkin şartlar, koşullar ve gizlilik</t>
  </si>
  <si>
    <t>Yayımlanmadan önce veriye devletin içeriden erişimi</t>
  </si>
  <si>
    <t>İstatistiklerin yorumlanarak yayımlanması</t>
  </si>
  <si>
    <t>İstatistikler yayımlanırken herhangi bir yorum yapılmamaktadır.</t>
  </si>
  <si>
    <t>Yenileme ve yöntemdeki büyük değişikliklerin önceden bildirimi</t>
  </si>
  <si>
    <r>
      <t xml:space="preserve">Revizyon takvimi: </t>
    </r>
    <r>
      <rPr>
        <sz val="10"/>
        <color rgb="FF0D0D0D"/>
        <rFont val="Calibri"/>
        <family val="2"/>
        <charset val="162"/>
      </rPr>
      <t>İhtiyaç duyulması halinde yapılmaktadır. Düzenli olarak revizyon yapılmamaktadır.</t>
    </r>
  </si>
  <si>
    <r>
      <t>İlk verinin ve revize edilmiş verinin tanımlanması:</t>
    </r>
    <r>
      <rPr>
        <sz val="10"/>
        <color rgb="FF0D0D0D"/>
        <rFont val="Calibri"/>
        <family val="2"/>
        <charset val="162"/>
      </rPr>
      <t xml:space="preserve"> Yayımlanmış verilerde revizyon yapılmamaktadır.</t>
    </r>
  </si>
  <si>
    <r>
      <t xml:space="preserve">Metodoloji, veri kaynağı ve istatistiksel tekniklere ilişkin büyük değişikliklerin önceden duyurulup duyurulmadığı: </t>
    </r>
    <r>
      <rPr>
        <sz val="10"/>
        <color rgb="FF0D0D0D"/>
        <rFont val="Calibri"/>
        <family val="2"/>
        <charset val="162"/>
      </rPr>
      <t>Veri üretiminde kullanılan metodolojide, veri kaynaklarında veya istatistiksel tekniklerde büyük değişiklikler olduğu zaman yayımlanan verilerde değişikliğe ilişkin bilgi paylaşılmaktadır.</t>
    </r>
  </si>
  <si>
    <t>Kalite</t>
  </si>
  <si>
    <t>İstatistiklerin hazırlanmasında kullanılan yöntem ve kaynaklara ait dokümantasyonun yayımlanması</t>
  </si>
  <si>
    <t>Bileşen detayının, ilgili veri ile uyumlaştırmanın, kabul edilebilirliğinin güvencesini sağlayan ve istatistiksel çapraz sorguları destekleyen istatistiksel çerçevenin yayımlanması</t>
  </si>
  <si>
    <t>Aynı veri kaynağına sahip farklı göstergelerin yer aldığı tablolar birbiriyle tutarlıdır.</t>
  </si>
  <si>
    <t>Notlar</t>
  </si>
  <si>
    <t>Metaverinin son güncellenme tarihi</t>
  </si>
  <si>
    <t>Resmi İstatistik Metaveri Şablonu, Versiyon 1</t>
  </si>
  <si>
    <t>METAVERİ</t>
  </si>
  <si>
    <r>
      <t xml:space="preserve">Toplam- </t>
    </r>
    <r>
      <rPr>
        <sz val="9"/>
        <rFont val="Arial"/>
        <family val="2"/>
        <charset val="162"/>
      </rPr>
      <t>Total</t>
    </r>
  </si>
  <si>
    <t xml:space="preserve">*  9/12/2016 tarihinden itibaren 6764 sayılı Kanunla yapılan düzenleme ile mesleki ve teknik ortaöğretim sırasında staja tabi tutulan öğrenciler, mesleki ve teknik ortaöğretim sırasında tamamlayıcı eğitim ya da alan eğitimi gören öğrenciler iş kazası ve meslek hastalığı yönünden sigortalı sayılmaya başladığından stajyer ve kursiyer sayılarında artış gözlenmiştir. </t>
  </si>
  <si>
    <t>Not:1- Sosyal güvenlik kapsamında aylık alan kişi sayısına haksahibi kişi sayısı dahildir.</t>
  </si>
  <si>
    <t>EK-9 Ev Hizmetlerinde 10 Günden Fazla Çalışanlar</t>
  </si>
  <si>
    <r>
      <t>1- Zorunlu-</t>
    </r>
    <r>
      <rPr>
        <sz val="9"/>
        <rFont val="Arial"/>
        <family val="2"/>
        <charset val="162"/>
      </rPr>
      <t xml:space="preserve"> Compulsory insured</t>
    </r>
  </si>
  <si>
    <r>
      <t xml:space="preserve">        Muhtar- </t>
    </r>
    <r>
      <rPr>
        <sz val="9"/>
        <rFont val="Arial"/>
        <family val="2"/>
        <charset val="162"/>
      </rPr>
      <t>Demarch</t>
    </r>
  </si>
  <si>
    <r>
      <t xml:space="preserve">4- Ölüm aylığı (Dosya)- </t>
    </r>
    <r>
      <rPr>
        <sz val="9"/>
        <rFont val="Arial"/>
        <family val="2"/>
        <charset val="162"/>
      </rPr>
      <t>Survivor's pension (File)</t>
    </r>
  </si>
  <si>
    <r>
      <t xml:space="preserve">Sosyal Güvenlik Kapsamı (I+II+III+IV)- </t>
    </r>
    <r>
      <rPr>
        <sz val="9"/>
        <rFont val="Arial"/>
        <family val="2"/>
        <charset val="162"/>
      </rPr>
      <t>Social security coverage</t>
    </r>
  </si>
  <si>
    <t>4/c KAPSAMINDAKİ AKTİF SİGORTALILARIN YAŞ VE CİNSİYETE GÖRE DAĞILIMI, 2016-2019</t>
  </si>
  <si>
    <r>
      <t xml:space="preserve">Günlük kazanç aralıkları (TL)
</t>
    </r>
    <r>
      <rPr>
        <sz val="9"/>
        <rFont val="Arial"/>
        <family val="2"/>
        <charset val="162"/>
      </rPr>
      <t>Daily earning levels</t>
    </r>
  </si>
  <si>
    <r>
      <t xml:space="preserve">3- Ölüm aylığı (Dosya)- </t>
    </r>
    <r>
      <rPr>
        <sz val="9"/>
        <rFont val="Arial"/>
        <family val="2"/>
        <charset val="162"/>
      </rPr>
      <t>Survivor's pension (File)</t>
    </r>
  </si>
  <si>
    <r>
      <t xml:space="preserve">1- Yaşlılık aylığı- </t>
    </r>
    <r>
      <rPr>
        <sz val="9"/>
        <rFont val="Arial"/>
        <family val="2"/>
        <charset val="162"/>
      </rPr>
      <t>Old-age pension</t>
    </r>
  </si>
  <si>
    <r>
      <t xml:space="preserve">2- Malullük aylığı- </t>
    </r>
    <r>
      <rPr>
        <sz val="9"/>
        <rFont val="Arial"/>
        <family val="2"/>
        <charset val="162"/>
      </rPr>
      <t>Invalidity pension</t>
    </r>
  </si>
  <si>
    <r>
      <t xml:space="preserve">3- Vazife malulü aylığı- </t>
    </r>
    <r>
      <rPr>
        <sz val="9"/>
        <rFont val="Arial"/>
        <family val="2"/>
        <charset val="162"/>
      </rPr>
      <t>Duty invalidity pension</t>
    </r>
  </si>
  <si>
    <r>
      <t xml:space="preserve">5- Ölüm aylığı (Haksahibi)- </t>
    </r>
    <r>
      <rPr>
        <sz val="9"/>
        <rFont val="Arial"/>
        <family val="2"/>
        <charset val="162"/>
      </rPr>
      <t>Survivor's pension</t>
    </r>
  </si>
  <si>
    <r>
      <t xml:space="preserve">İl kodu
</t>
    </r>
    <r>
      <rPr>
        <sz val="9"/>
        <rFont val="Arial"/>
        <family val="2"/>
        <charset val="162"/>
      </rPr>
      <t>Province code</t>
    </r>
  </si>
  <si>
    <r>
      <t xml:space="preserve">İl
 </t>
    </r>
    <r>
      <rPr>
        <sz val="9"/>
        <rFont val="Arial"/>
        <family val="2"/>
        <charset val="162"/>
      </rPr>
      <t>Province</t>
    </r>
  </si>
  <si>
    <r>
      <t xml:space="preserve">Sosyal güvenlik kapsamı </t>
    </r>
    <r>
      <rPr>
        <sz val="9"/>
        <rFont val="Arial"/>
        <family val="2"/>
        <charset val="162"/>
      </rPr>
      <t xml:space="preserve">
</t>
    </r>
    <r>
      <rPr>
        <b/>
        <sz val="9"/>
        <rFont val="Arial"/>
        <family val="2"/>
        <charset val="162"/>
      </rPr>
      <t xml:space="preserve">(XIII+XIV+XV+XVI)
</t>
    </r>
    <r>
      <rPr>
        <sz val="9"/>
        <rFont val="Arial"/>
        <family val="2"/>
        <charset val="162"/>
      </rPr>
      <t>Social security coverage</t>
    </r>
  </si>
  <si>
    <r>
      <t xml:space="preserve">Genel sağlık sigortası kapsamında tescil edilenler (*)
</t>
    </r>
    <r>
      <rPr>
        <sz val="9"/>
        <rFont val="Arial"/>
        <family val="2"/>
        <charset val="162"/>
      </rPr>
      <t xml:space="preserve"> </t>
    </r>
    <r>
      <rPr>
        <b/>
        <sz val="9"/>
        <rFont val="Arial"/>
        <family val="2"/>
        <charset val="162"/>
      </rPr>
      <t xml:space="preserve">(XVI)
</t>
    </r>
    <r>
      <rPr>
        <sz val="9"/>
        <rFont val="Arial"/>
        <family val="2"/>
        <charset val="162"/>
      </rPr>
      <t>Registered under the general health insurance</t>
    </r>
  </si>
  <si>
    <r>
      <t xml:space="preserve">Toplam 
(IV)
</t>
    </r>
    <r>
      <rPr>
        <sz val="9"/>
        <rFont val="Arial"/>
        <family val="2"/>
        <charset val="162"/>
      </rPr>
      <t>Total</t>
    </r>
  </si>
  <si>
    <r>
      <t xml:space="preserve">Toplam 
(XII)
</t>
    </r>
    <r>
      <rPr>
        <sz val="9"/>
        <rFont val="Arial"/>
        <family val="2"/>
        <charset val="162"/>
      </rPr>
      <t>Total</t>
    </r>
  </si>
  <si>
    <r>
      <t>Tarım (2925 sk)
(VI)</t>
    </r>
    <r>
      <rPr>
        <sz val="9"/>
        <color indexed="8"/>
        <rFont val="Arial"/>
        <family val="2"/>
        <charset val="162"/>
      </rPr>
      <t xml:space="preserve"> 
</t>
    </r>
    <r>
      <rPr>
        <sz val="9"/>
        <color rgb="FF000000"/>
        <rFont val="Arial"/>
        <family val="2"/>
        <charset val="162"/>
      </rPr>
      <t>Insured in agricultural sector</t>
    </r>
  </si>
  <si>
    <r>
      <t xml:space="preserve">Yurtdışı topluluk (VIII)
</t>
    </r>
    <r>
      <rPr>
        <sz val="9"/>
        <color rgb="FF000000"/>
        <rFont val="Arial"/>
        <family val="2"/>
        <charset val="162"/>
      </rPr>
      <t>Collective insured</t>
    </r>
  </si>
  <si>
    <r>
      <t xml:space="preserve">Ek-9
(III)
</t>
    </r>
    <r>
      <rPr>
        <sz val="9"/>
        <rFont val="Arial"/>
        <family val="2"/>
        <charset val="162"/>
      </rPr>
      <t xml:space="preserve">Addition 9
</t>
    </r>
  </si>
  <si>
    <r>
      <t>Muhtar
(XIII)</t>
    </r>
    <r>
      <rPr>
        <sz val="9"/>
        <rFont val="Arial"/>
        <family val="2"/>
        <charset val="162"/>
      </rPr>
      <t xml:space="preserve"> 
Demarch</t>
    </r>
  </si>
  <si>
    <r>
      <t xml:space="preserve">Aktif sigortalı
</t>
    </r>
    <r>
      <rPr>
        <sz val="9"/>
        <rFont val="Arial"/>
        <family val="2"/>
        <charset val="162"/>
      </rPr>
      <t>Active insured</t>
    </r>
  </si>
  <si>
    <r>
      <t xml:space="preserve">İl kodu
</t>
    </r>
    <r>
      <rPr>
        <sz val="9"/>
        <color indexed="8"/>
        <rFont val="Arial"/>
        <family val="2"/>
        <charset val="162"/>
      </rPr>
      <t>Province code</t>
    </r>
  </si>
  <si>
    <r>
      <t xml:space="preserve">İl
</t>
    </r>
    <r>
      <rPr>
        <sz val="9"/>
        <color rgb="FF000000"/>
        <rFont val="Arial"/>
        <family val="2"/>
        <charset val="162"/>
      </rPr>
      <t>Province</t>
    </r>
  </si>
  <si>
    <r>
      <t xml:space="preserve">Toplam aktif sigortalı (IX+IV+V+VI+VII+VIII)=(X)
</t>
    </r>
    <r>
      <rPr>
        <sz val="9"/>
        <rFont val="Arial"/>
        <family val="2"/>
        <charset val="162"/>
      </rPr>
      <t>Total active insured</t>
    </r>
  </si>
  <si>
    <r>
      <t xml:space="preserve">Diğer (VII)
</t>
    </r>
    <r>
      <rPr>
        <sz val="9"/>
        <rFont val="Arial"/>
        <family val="2"/>
        <charset val="162"/>
      </rPr>
      <t>Voluntary insured</t>
    </r>
  </si>
  <si>
    <r>
      <t xml:space="preserve">Zorunlu (XI+XII+XIII)=(XV)
</t>
    </r>
    <r>
      <rPr>
        <sz val="9"/>
        <rFont val="Arial"/>
        <family val="2"/>
        <charset val="162"/>
      </rPr>
      <t>Compulsory insured</t>
    </r>
  </si>
  <si>
    <r>
      <t xml:space="preserve">Tarım hariç zorunlu (XI) </t>
    </r>
    <r>
      <rPr>
        <sz val="9"/>
        <rFont val="Arial"/>
        <family val="2"/>
        <charset val="162"/>
      </rPr>
      <t xml:space="preserve">
Compulsory insured except agricultural</t>
    </r>
  </si>
  <si>
    <r>
      <t xml:space="preserve">Toplam aktif (XIV+XV)=(XVI)
</t>
    </r>
    <r>
      <rPr>
        <sz val="9"/>
        <color rgb="FF000000"/>
        <rFont val="Arial"/>
        <family val="2"/>
        <charset val="162"/>
      </rPr>
      <t>Total active insured</t>
    </r>
  </si>
  <si>
    <r>
      <t xml:space="preserve">Zorunlu sigortalı
 </t>
    </r>
    <r>
      <rPr>
        <sz val="9"/>
        <rFont val="Arial"/>
        <family val="2"/>
        <charset val="162"/>
      </rPr>
      <t>Compulsory insured</t>
    </r>
  </si>
  <si>
    <r>
      <t xml:space="preserve">Zorunlu sigortalı
(II+III)=(IX) 
</t>
    </r>
    <r>
      <rPr>
        <sz val="9"/>
        <rFont val="Arial"/>
        <family val="2"/>
        <charset val="162"/>
      </rPr>
      <t>Compulsory insured</t>
    </r>
  </si>
  <si>
    <r>
      <t xml:space="preserve">Uzun vade
(II)
</t>
    </r>
    <r>
      <rPr>
        <sz val="9"/>
        <rFont val="Arial"/>
        <family val="2"/>
        <charset val="162"/>
      </rPr>
      <t>Long Term</t>
    </r>
  </si>
  <si>
    <r>
      <t xml:space="preserve">İsteğe bağlı
(XIV)
</t>
    </r>
    <r>
      <rPr>
        <sz val="9"/>
        <rFont val="Arial"/>
        <family val="2"/>
        <charset val="162"/>
      </rPr>
      <t xml:space="preserve">Voluntary insured </t>
    </r>
  </si>
  <si>
    <r>
      <rPr>
        <b/>
        <sz val="9"/>
        <rFont val="Arial"/>
        <family val="2"/>
        <charset val="162"/>
      </rPr>
      <t>İl kodu</t>
    </r>
    <r>
      <rPr>
        <sz val="9"/>
        <rFont val="Arial"/>
        <family val="2"/>
        <charset val="162"/>
      </rPr>
      <t xml:space="preserve">
Province code</t>
    </r>
  </si>
  <si>
    <r>
      <t xml:space="preserve">İl
</t>
    </r>
    <r>
      <rPr>
        <sz val="9"/>
        <rFont val="Arial"/>
        <family val="2"/>
        <charset val="162"/>
      </rPr>
      <t>Province</t>
    </r>
  </si>
  <si>
    <r>
      <t xml:space="preserve">Toplam zorunlu sigortalı sayısı
</t>
    </r>
    <r>
      <rPr>
        <sz val="9"/>
        <rFont val="Arial"/>
        <family val="2"/>
        <charset val="162"/>
      </rPr>
      <t>Total compulsory insured</t>
    </r>
  </si>
  <si>
    <r>
      <t xml:space="preserve">Muhtar
</t>
    </r>
    <r>
      <rPr>
        <sz val="9"/>
        <rFont val="Arial"/>
        <family val="2"/>
        <charset val="162"/>
      </rPr>
      <t>Demarch</t>
    </r>
  </si>
  <si>
    <r>
      <t xml:space="preserve"> Tarım zorunlu
</t>
    </r>
    <r>
      <rPr>
        <sz val="9"/>
        <rFont val="Arial"/>
        <family val="2"/>
        <charset val="162"/>
      </rPr>
      <t xml:space="preserve">Agriculture compulsory insured </t>
    </r>
  </si>
  <si>
    <r>
      <t xml:space="preserve">Sigortalı
</t>
    </r>
    <r>
      <rPr>
        <sz val="9"/>
        <rFont val="Arial"/>
        <family val="2"/>
        <charset val="162"/>
      </rPr>
      <t>Insured person</t>
    </r>
  </si>
  <si>
    <r>
      <t xml:space="preserve">Zorunlu sigortalı
</t>
    </r>
    <r>
      <rPr>
        <sz val="9"/>
        <rFont val="Arial"/>
        <family val="2"/>
        <charset val="162"/>
      </rPr>
      <t>Compulsory insured</t>
    </r>
  </si>
  <si>
    <r>
      <t xml:space="preserve">İş yeri 
</t>
    </r>
    <r>
      <rPr>
        <sz val="9"/>
        <rFont val="Arial"/>
        <family val="2"/>
        <charset val="162"/>
      </rPr>
      <t>Work place</t>
    </r>
  </si>
  <si>
    <r>
      <t xml:space="preserve">Faaliyet kodu
</t>
    </r>
    <r>
      <rPr>
        <sz val="9"/>
        <rFont val="Arial"/>
        <family val="2"/>
        <charset val="162"/>
      </rPr>
      <t>Activity code</t>
    </r>
  </si>
  <si>
    <r>
      <rPr>
        <b/>
        <sz val="9"/>
        <rFont val="Arial"/>
        <family val="2"/>
        <charset val="162"/>
      </rPr>
      <t>Toplam</t>
    </r>
    <r>
      <rPr>
        <sz val="9"/>
        <rFont val="Arial"/>
        <family val="2"/>
        <charset val="162"/>
      </rPr>
      <t xml:space="preserve"> -Total</t>
    </r>
  </si>
  <si>
    <r>
      <rPr>
        <b/>
        <sz val="9"/>
        <rFont val="Arial"/>
        <family val="2"/>
        <charset val="162"/>
      </rPr>
      <t>NACE Rev. 2 sınıflamasına göre faaliyet grupları</t>
    </r>
    <r>
      <rPr>
        <sz val="9"/>
        <rFont val="Arial"/>
        <family val="2"/>
        <charset val="162"/>
      </rPr>
      <t xml:space="preserve">
Groups of activity, according to Rev.2 of NACE classification</t>
    </r>
  </si>
  <si>
    <r>
      <rPr>
        <b/>
        <sz val="9"/>
        <rFont val="Arial"/>
        <family val="2"/>
        <charset val="162"/>
      </rPr>
      <t>İl</t>
    </r>
    <r>
      <rPr>
        <sz val="9"/>
        <rFont val="Arial"/>
        <family val="2"/>
        <charset val="162"/>
      </rPr>
      <t xml:space="preserve">
 Province</t>
    </r>
  </si>
  <si>
    <r>
      <t xml:space="preserve">   İş yeri büyüklüğü (İş yerinde çalıştırılan zorunlu sigortalı sayısı) 
</t>
    </r>
    <r>
      <rPr>
        <sz val="9"/>
        <rFont val="Arial"/>
        <family val="2"/>
        <charset val="162"/>
      </rPr>
      <t>Size of work places (Number of compulsory insured employees in work places)</t>
    </r>
  </si>
  <si>
    <r>
      <t>3- Yurtdışı topluluk-</t>
    </r>
    <r>
      <rPr>
        <sz val="9"/>
        <rFont val="Arial"/>
        <family val="2"/>
        <charset val="162"/>
      </rPr>
      <t xml:space="preserve"> Collective insurance</t>
    </r>
  </si>
  <si>
    <r>
      <t>IV- Özel sandıklar-</t>
    </r>
    <r>
      <rPr>
        <sz val="9"/>
        <rFont val="Arial"/>
        <family val="2"/>
        <charset val="162"/>
      </rPr>
      <t xml:space="preserve"> Funds</t>
    </r>
  </si>
  <si>
    <r>
      <t xml:space="preserve">Yıl
</t>
    </r>
    <r>
      <rPr>
        <sz val="9"/>
        <rFont val="Arial"/>
        <family val="2"/>
        <charset val="162"/>
      </rPr>
      <t>Year</t>
    </r>
  </si>
  <si>
    <r>
      <t>3- Bağımlı-</t>
    </r>
    <r>
      <rPr>
        <sz val="9"/>
        <rFont val="Arial"/>
        <family val="2"/>
        <charset val="162"/>
      </rPr>
      <t xml:space="preserve"> Dependent</t>
    </r>
  </si>
  <si>
    <t>Bağımlı - Dependent</t>
  </si>
  <si>
    <t>Aktif - Active Insured</t>
  </si>
  <si>
    <r>
      <t>4- Tarım-</t>
    </r>
    <r>
      <rPr>
        <i/>
        <sz val="9"/>
        <rFont val="Arial"/>
        <family val="2"/>
        <charset val="162"/>
      </rPr>
      <t xml:space="preserve"> </t>
    </r>
    <r>
      <rPr>
        <sz val="9"/>
        <rFont val="Arial"/>
        <family val="2"/>
        <charset val="162"/>
      </rPr>
      <t xml:space="preserve">Insured in agricultural sector </t>
    </r>
  </si>
  <si>
    <r>
      <t xml:space="preserve">Sosyal güvenlik kapsamı (I+II+III)- </t>
    </r>
    <r>
      <rPr>
        <sz val="9"/>
        <rFont val="Arial"/>
        <family val="2"/>
        <charset val="162"/>
      </rPr>
      <t>Social security coverage</t>
    </r>
  </si>
  <si>
    <r>
      <t xml:space="preserve">II- Pasif (Aylık/gelir alan) sigortalı- </t>
    </r>
    <r>
      <rPr>
        <sz val="9"/>
        <rFont val="Arial"/>
        <family val="2"/>
        <charset val="162"/>
      </rPr>
      <t>Pensioner and benefiter</t>
    </r>
  </si>
  <si>
    <r>
      <t xml:space="preserve">I- Aktif sigortalı- </t>
    </r>
    <r>
      <rPr>
        <sz val="9"/>
        <rFont val="Arial"/>
        <family val="2"/>
        <charset val="162"/>
      </rPr>
      <t>Active insured</t>
    </r>
  </si>
  <si>
    <r>
      <t xml:space="preserve">1- Zorunlu- </t>
    </r>
    <r>
      <rPr>
        <sz val="9"/>
        <rFont val="Arial"/>
        <family val="2"/>
        <charset val="162"/>
      </rPr>
      <t>Compulsory insured</t>
    </r>
  </si>
  <si>
    <r>
      <t xml:space="preserve">    Muhtar- </t>
    </r>
    <r>
      <rPr>
        <sz val="9"/>
        <rFont val="Arial"/>
        <family val="2"/>
        <charset val="162"/>
      </rPr>
      <t>Demarch</t>
    </r>
  </si>
  <si>
    <r>
      <t xml:space="preserve">2- İsteğe bağlı- </t>
    </r>
    <r>
      <rPr>
        <sz val="9"/>
        <rFont val="Arial"/>
        <family val="2"/>
        <charset val="162"/>
      </rPr>
      <t>Voluntary insured</t>
    </r>
  </si>
  <si>
    <r>
      <t xml:space="preserve">Dosya- </t>
    </r>
    <r>
      <rPr>
        <sz val="9"/>
        <rFont val="Arial"/>
        <family val="2"/>
        <charset val="162"/>
      </rPr>
      <t>File</t>
    </r>
  </si>
  <si>
    <r>
      <t>Kişi</t>
    </r>
    <r>
      <rPr>
        <sz val="9"/>
        <rFont val="Arial"/>
        <family val="2"/>
        <charset val="162"/>
      </rPr>
      <t>- Person</t>
    </r>
  </si>
  <si>
    <r>
      <t xml:space="preserve">         Muhtar</t>
    </r>
    <r>
      <rPr>
        <sz val="9"/>
        <rFont val="Arial"/>
        <family val="2"/>
        <charset val="162"/>
      </rPr>
      <t>- Demarch</t>
    </r>
  </si>
  <si>
    <r>
      <t xml:space="preserve">    3- İsteğe bağlı</t>
    </r>
    <r>
      <rPr>
        <sz val="9"/>
        <rFont val="Arial"/>
        <family val="2"/>
        <charset val="162"/>
      </rPr>
      <t>- Voluntary insured</t>
    </r>
  </si>
  <si>
    <r>
      <t xml:space="preserve">Kişi- </t>
    </r>
    <r>
      <rPr>
        <sz val="9"/>
        <rFont val="Arial"/>
        <family val="2"/>
        <charset val="162"/>
      </rPr>
      <t>Person</t>
    </r>
  </si>
  <si>
    <r>
      <t xml:space="preserve">Yıl- </t>
    </r>
    <r>
      <rPr>
        <sz val="9"/>
        <rFont val="Arial"/>
        <family val="2"/>
        <charset val="162"/>
      </rPr>
      <t>Year</t>
    </r>
  </si>
  <si>
    <t>Bağımlı- Dependents</t>
  </si>
  <si>
    <r>
      <t xml:space="preserve">III- Bağımlı- </t>
    </r>
    <r>
      <rPr>
        <sz val="9"/>
        <rFont val="Arial"/>
        <family val="2"/>
        <charset val="162"/>
      </rPr>
      <t>Dependent</t>
    </r>
  </si>
  <si>
    <r>
      <rPr>
        <b/>
        <sz val="9"/>
        <rFont val="Arial"/>
        <family val="2"/>
        <charset val="162"/>
      </rPr>
      <t>Yıl</t>
    </r>
    <r>
      <rPr>
        <sz val="9"/>
        <rFont val="Arial"/>
        <family val="2"/>
        <charset val="162"/>
      </rPr>
      <t xml:space="preserve">
Year</t>
    </r>
  </si>
  <si>
    <r>
      <rPr>
        <b/>
        <sz val="9"/>
        <rFont val="Arial"/>
        <family val="2"/>
        <charset val="162"/>
      </rPr>
      <t>Daimi
(I)</t>
    </r>
    <r>
      <rPr>
        <sz val="9"/>
        <rFont val="Arial"/>
        <family val="2"/>
        <charset val="162"/>
      </rPr>
      <t xml:space="preserve"> 
Permanent</t>
    </r>
  </si>
  <si>
    <r>
      <t xml:space="preserve">Geçici 
(II) 
</t>
    </r>
    <r>
      <rPr>
        <sz val="9"/>
        <rFont val="Arial"/>
        <family val="2"/>
        <charset val="162"/>
      </rPr>
      <t>Temporal</t>
    </r>
  </si>
  <si>
    <r>
      <t xml:space="preserve">Kamu
(I)
</t>
    </r>
    <r>
      <rPr>
        <sz val="9"/>
        <rFont val="Arial"/>
        <family val="2"/>
        <charset val="162"/>
      </rPr>
      <t>Public</t>
    </r>
  </si>
  <si>
    <r>
      <t xml:space="preserve">Özel
(II)
</t>
    </r>
    <r>
      <rPr>
        <sz val="9"/>
        <rFont val="Arial"/>
        <family val="2"/>
        <charset val="162"/>
      </rPr>
      <t>Private</t>
    </r>
  </si>
  <si>
    <r>
      <t xml:space="preserve">Toplam (I+II)
</t>
    </r>
    <r>
      <rPr>
        <sz val="9"/>
        <rFont val="Arial"/>
        <family val="2"/>
        <charset val="162"/>
      </rPr>
      <t>Total</t>
    </r>
  </si>
  <si>
    <r>
      <t xml:space="preserve">Erkek
(I)
</t>
    </r>
    <r>
      <rPr>
        <sz val="9"/>
        <rFont val="Arial"/>
        <family val="2"/>
        <charset val="162"/>
      </rPr>
      <t>Male</t>
    </r>
  </si>
  <si>
    <r>
      <t xml:space="preserve">Kadın
(II)
</t>
    </r>
    <r>
      <rPr>
        <sz val="9"/>
        <rFont val="Arial"/>
        <family val="2"/>
        <charset val="162"/>
      </rPr>
      <t>Female</t>
    </r>
  </si>
  <si>
    <r>
      <t>Genel toplam</t>
    </r>
    <r>
      <rPr>
        <sz val="9"/>
        <rFont val="Arial"/>
        <family val="2"/>
        <charset val="162"/>
      </rPr>
      <t>-General total</t>
    </r>
  </si>
  <si>
    <r>
      <t xml:space="preserve">Sigortalıların genel toplamına oranı (%)   
  </t>
    </r>
    <r>
      <rPr>
        <sz val="9"/>
        <rFont val="Arial"/>
        <family val="2"/>
        <charset val="162"/>
      </rPr>
      <t xml:space="preserve">Proportion of insured person to general total (%) </t>
    </r>
    <r>
      <rPr>
        <b/>
        <sz val="9"/>
        <rFont val="Arial"/>
        <family val="2"/>
        <charset val="162"/>
      </rPr>
      <t xml:space="preserve"> </t>
    </r>
  </si>
  <si>
    <r>
      <t xml:space="preserve"> Kadın
</t>
    </r>
    <r>
      <rPr>
        <sz val="9"/>
        <rFont val="Arial"/>
        <family val="2"/>
        <charset val="162"/>
      </rPr>
      <t xml:space="preserve">Female          </t>
    </r>
    <r>
      <rPr>
        <b/>
        <sz val="9"/>
        <rFont val="Arial"/>
        <family val="2"/>
        <charset val="162"/>
      </rPr>
      <t xml:space="preserve"> </t>
    </r>
  </si>
  <si>
    <r>
      <t xml:space="preserve"> Erkek
</t>
    </r>
    <r>
      <rPr>
        <sz val="9"/>
        <rFont val="Arial"/>
        <family val="2"/>
        <charset val="162"/>
      </rPr>
      <t xml:space="preserve">Male      </t>
    </r>
  </si>
  <si>
    <r>
      <t xml:space="preserve">Zorunlu sigortalı
</t>
    </r>
    <r>
      <rPr>
        <sz val="9"/>
        <rFont val="Arial"/>
        <family val="2"/>
        <charset val="162"/>
      </rPr>
      <t xml:space="preserve">Compulsory insured </t>
    </r>
  </si>
  <si>
    <r>
      <t xml:space="preserve">Muhtar (II)
</t>
    </r>
    <r>
      <rPr>
        <sz val="9"/>
        <rFont val="Arial"/>
        <family val="2"/>
        <charset val="162"/>
      </rPr>
      <t>Demarch</t>
    </r>
  </si>
  <si>
    <r>
      <t xml:space="preserve">Toplam (I+II+III)
</t>
    </r>
    <r>
      <rPr>
        <sz val="9"/>
        <rFont val="Arial"/>
        <family val="2"/>
        <charset val="162"/>
      </rPr>
      <t>Total</t>
    </r>
  </si>
  <si>
    <r>
      <t xml:space="preserve">İsteğe bağlı (IV)
</t>
    </r>
    <r>
      <rPr>
        <sz val="9"/>
        <rFont val="Arial"/>
        <family val="2"/>
        <charset val="162"/>
      </rPr>
      <t xml:space="preserve"> Voluntary insured</t>
    </r>
  </si>
  <si>
    <r>
      <t xml:space="preserve">Genel toplam
</t>
    </r>
    <r>
      <rPr>
        <sz val="9"/>
        <rFont val="Arial"/>
        <family val="2"/>
        <charset val="162"/>
      </rPr>
      <t>General total</t>
    </r>
  </si>
  <si>
    <r>
      <t xml:space="preserve">Cinsiyet
</t>
    </r>
    <r>
      <rPr>
        <sz val="9"/>
        <rFont val="Arial"/>
        <family val="2"/>
        <charset val="162"/>
      </rPr>
      <t>Gender</t>
    </r>
  </si>
  <si>
    <r>
      <t xml:space="preserve">Genel toplam </t>
    </r>
    <r>
      <rPr>
        <sz val="9"/>
        <rFont val="Arial"/>
        <family val="2"/>
        <charset val="162"/>
      </rPr>
      <t>General total</t>
    </r>
  </si>
  <si>
    <r>
      <t>Yaş
grubu</t>
    </r>
    <r>
      <rPr>
        <sz val="9"/>
        <rFont val="Arial"/>
        <family val="2"/>
        <charset val="162"/>
      </rPr>
      <t xml:space="preserve">
Age group</t>
    </r>
  </si>
  <si>
    <r>
      <rPr>
        <b/>
        <sz val="9"/>
        <rFont val="Arial"/>
        <family val="2"/>
        <charset val="162"/>
      </rPr>
      <t xml:space="preserve">Tarım zorunlu
</t>
    </r>
    <r>
      <rPr>
        <sz val="9"/>
        <rFont val="Arial"/>
        <family val="2"/>
        <charset val="162"/>
      </rPr>
      <t>Agricultural compulsory insured</t>
    </r>
  </si>
  <si>
    <r>
      <t>1- Zorunlu</t>
    </r>
    <r>
      <rPr>
        <sz val="9"/>
        <rFont val="Arial"/>
        <family val="2"/>
        <charset val="162"/>
      </rPr>
      <t>- Compulsory insured</t>
    </r>
  </si>
  <si>
    <r>
      <t xml:space="preserve"> Zorunlu (Tarım hariç)
</t>
    </r>
    <r>
      <rPr>
        <sz val="9"/>
        <rFont val="Arial"/>
        <family val="2"/>
        <charset val="162"/>
      </rPr>
      <t>Compulsory insured (Except agricultural)</t>
    </r>
  </si>
  <si>
    <r>
      <t xml:space="preserve">Toplam - </t>
    </r>
    <r>
      <rPr>
        <sz val="9"/>
        <rFont val="Arial"/>
        <family val="2"/>
        <charset val="162"/>
      </rPr>
      <t xml:space="preserve">Total </t>
    </r>
  </si>
  <si>
    <r>
      <t xml:space="preserve">          Toplam - </t>
    </r>
    <r>
      <rPr>
        <sz val="9"/>
        <rFont val="Arial"/>
        <family val="2"/>
        <charset val="162"/>
      </rPr>
      <t>Total</t>
    </r>
  </si>
  <si>
    <r>
      <t xml:space="preserve">İş yeri
</t>
    </r>
    <r>
      <rPr>
        <sz val="9"/>
        <rFont val="Arial"/>
        <family val="2"/>
        <charset val="162"/>
      </rPr>
      <t>Work place</t>
    </r>
  </si>
  <si>
    <r>
      <t xml:space="preserve">Tarım zorunlu
</t>
    </r>
    <r>
      <rPr>
        <sz val="9"/>
        <rFont val="Arial"/>
        <family val="2"/>
        <charset val="162"/>
      </rPr>
      <t xml:space="preserve">Agricultural compulsory insured </t>
    </r>
  </si>
  <si>
    <r>
      <t>6- Sürekli iş göremezlik geliri-</t>
    </r>
    <r>
      <rPr>
        <sz val="9"/>
        <rFont val="Arial"/>
        <family val="2"/>
        <charset val="162"/>
      </rPr>
      <t xml:space="preserve"> Permanent incapacity for work benefit</t>
    </r>
  </si>
  <si>
    <r>
      <t xml:space="preserve">7- Ölüm geliri (Dosya)- </t>
    </r>
    <r>
      <rPr>
        <sz val="9"/>
        <rFont val="Arial"/>
        <family val="2"/>
        <charset val="162"/>
      </rPr>
      <t>Survivor's benefit (File)</t>
    </r>
  </si>
  <si>
    <r>
      <t>8- Ölüm geliri (Haksahibi)-</t>
    </r>
    <r>
      <rPr>
        <sz val="9"/>
        <rFont val="Arial"/>
        <family val="2"/>
        <charset val="162"/>
      </rPr>
      <t xml:space="preserve"> Survivor's benefit</t>
    </r>
  </si>
  <si>
    <r>
      <t xml:space="preserve">Genel Sağlık Sigortası Kapsamında Tescil Edilenler
</t>
    </r>
    <r>
      <rPr>
        <sz val="9"/>
        <rFont val="Arial"/>
        <family val="2"/>
        <charset val="162"/>
      </rPr>
      <t>Registered under the general health insurance</t>
    </r>
  </si>
  <si>
    <r>
      <t xml:space="preserve">Genel Sağlık Sigortası Primleri Kendileri Tarafından Ödenenler
</t>
    </r>
    <r>
      <rPr>
        <sz val="9"/>
        <rFont val="Arial"/>
        <family val="2"/>
        <charset val="162"/>
      </rPr>
      <t>Person who general health insurance premiums paid by themselves</t>
    </r>
  </si>
  <si>
    <r>
      <t>Genel Sağlık Sigortası Primi Devlet Tarafından Ödenenler</t>
    </r>
    <r>
      <rPr>
        <b/>
        <sz val="9"/>
        <rFont val="Arial Tur"/>
        <charset val="162"/>
      </rPr>
      <t xml:space="preserve">
</t>
    </r>
    <r>
      <rPr>
        <sz val="9"/>
        <rFont val="Arial"/>
        <family val="2"/>
        <charset val="162"/>
      </rPr>
      <t>Person who general health insurance premiums paid by State</t>
    </r>
  </si>
  <si>
    <r>
      <t xml:space="preserve">  Dosya- </t>
    </r>
    <r>
      <rPr>
        <sz val="9"/>
        <rFont val="Arial"/>
        <family val="2"/>
        <charset val="162"/>
      </rPr>
      <t>File</t>
    </r>
  </si>
  <si>
    <r>
      <t xml:space="preserve">  Kişi-</t>
    </r>
    <r>
      <rPr>
        <sz val="9"/>
        <rFont val="Arial"/>
        <family val="2"/>
        <charset val="162"/>
      </rPr>
      <t xml:space="preserve"> Person</t>
    </r>
  </si>
  <si>
    <r>
      <t>4- Ölüm aylığı (Haksahibi)-</t>
    </r>
    <r>
      <rPr>
        <sz val="9"/>
        <rFont val="Arial"/>
        <family val="2"/>
        <charset val="162"/>
      </rPr>
      <t xml:space="preserve"> Survivor's pension</t>
    </r>
  </si>
  <si>
    <r>
      <t xml:space="preserve">5- Sürekli iş göremezlik geliri- </t>
    </r>
    <r>
      <rPr>
        <sz val="9"/>
        <rFont val="Arial"/>
        <family val="2"/>
        <charset val="162"/>
      </rPr>
      <t>Permanent incapacity for work benefit</t>
    </r>
  </si>
  <si>
    <r>
      <t>6- Ölüm geliri (Dosya)-</t>
    </r>
    <r>
      <rPr>
        <sz val="9"/>
        <rFont val="Arial"/>
        <family val="2"/>
        <charset val="162"/>
      </rPr>
      <t xml:space="preserve"> Survivor's benefit (File)</t>
    </r>
  </si>
  <si>
    <r>
      <t xml:space="preserve">7- Ölüm geliri (Haksahibi)- </t>
    </r>
    <r>
      <rPr>
        <sz val="9"/>
        <rFont val="Arial"/>
        <family val="2"/>
        <charset val="162"/>
      </rPr>
      <t>Survivor's benefit</t>
    </r>
  </si>
  <si>
    <r>
      <t>5- Sürekli iş göremezlik geliri-</t>
    </r>
    <r>
      <rPr>
        <sz val="9"/>
        <rFont val="Arial"/>
        <family val="2"/>
        <charset val="162"/>
      </rPr>
      <t xml:space="preserve"> Permanent incapacity for work benefit</t>
    </r>
  </si>
  <si>
    <r>
      <t xml:space="preserve">   Tarım hariç zorunlu- </t>
    </r>
    <r>
      <rPr>
        <sz val="9"/>
        <rFont val="Arial"/>
        <family val="2"/>
        <charset val="162"/>
      </rPr>
      <t>Compulsory (except agricultural)</t>
    </r>
  </si>
  <si>
    <r>
      <t xml:space="preserve">6- Ölüm geliri (Dosya)- </t>
    </r>
    <r>
      <rPr>
        <sz val="9"/>
        <rFont val="Arial"/>
        <family val="2"/>
        <charset val="162"/>
      </rPr>
      <t>Survivor's benefit (File)</t>
    </r>
  </si>
  <si>
    <r>
      <t xml:space="preserve">Özel 
</t>
    </r>
    <r>
      <rPr>
        <sz val="9"/>
        <rFont val="Arial"/>
        <family val="2"/>
        <charset val="162"/>
      </rPr>
      <t>Private</t>
    </r>
  </si>
  <si>
    <r>
      <t xml:space="preserve">Kamu
</t>
    </r>
    <r>
      <rPr>
        <sz val="9"/>
        <rFont val="Arial"/>
        <family val="2"/>
        <charset val="162"/>
      </rPr>
      <t>Public</t>
    </r>
  </si>
  <si>
    <r>
      <t xml:space="preserve">Tarım hariç zorunlu (I) 
</t>
    </r>
    <r>
      <rPr>
        <sz val="9"/>
        <rFont val="Arial"/>
        <family val="2"/>
        <charset val="162"/>
      </rPr>
      <t>Compulsory insured (Except agricultural)</t>
    </r>
  </si>
  <si>
    <r>
      <rPr>
        <b/>
        <sz val="9"/>
        <rFont val="Arial"/>
        <family val="2"/>
        <charset val="162"/>
      </rPr>
      <t xml:space="preserve">Zorunlu sigortalı
</t>
    </r>
    <r>
      <rPr>
        <sz val="9"/>
        <rFont val="Arial"/>
        <family val="2"/>
        <charset val="162"/>
      </rPr>
      <t>Compulsory insured</t>
    </r>
  </si>
  <si>
    <r>
      <t xml:space="preserve">Zorunlu (Tarım hariç)
</t>
    </r>
    <r>
      <rPr>
        <sz val="9"/>
        <rFont val="Arial"/>
        <family val="2"/>
        <charset val="162"/>
      </rPr>
      <t>Compulsory insured (Except agricultural)</t>
    </r>
  </si>
  <si>
    <r>
      <t xml:space="preserve">Kazanç aralığı 
(TL)
</t>
    </r>
    <r>
      <rPr>
        <sz val="9"/>
        <rFont val="Arial"/>
        <family val="2"/>
        <charset val="162"/>
      </rPr>
      <t>Insurable earning range</t>
    </r>
  </si>
  <si>
    <r>
      <t xml:space="preserve">İsteğe bağlı sigortalı
</t>
    </r>
    <r>
      <rPr>
        <sz val="9"/>
        <rFont val="Arial"/>
        <family val="2"/>
        <charset val="162"/>
      </rPr>
      <t>Voluntary insured</t>
    </r>
  </si>
  <si>
    <r>
      <t xml:space="preserve">Kazanç aralığı (Günlük) TL 
</t>
    </r>
    <r>
      <rPr>
        <sz val="9"/>
        <rFont val="Arial"/>
        <family val="2"/>
        <charset val="162"/>
      </rPr>
      <t>Earning range (Daily) TL</t>
    </r>
  </si>
  <si>
    <r>
      <t xml:space="preserve">Kazanç aralığı (Günlük) TL
</t>
    </r>
    <r>
      <rPr>
        <sz val="9"/>
        <rFont val="Arial"/>
        <family val="2"/>
        <charset val="162"/>
      </rPr>
      <t xml:space="preserve"> Earning range (Daily) TL</t>
    </r>
  </si>
  <si>
    <r>
      <t xml:space="preserve">Yıl 
</t>
    </r>
    <r>
      <rPr>
        <sz val="9"/>
        <rFont val="Arial"/>
        <family val="2"/>
        <charset val="162"/>
      </rPr>
      <t>Year</t>
    </r>
  </si>
  <si>
    <r>
      <t xml:space="preserve">Toplam 
(VIII)
</t>
    </r>
    <r>
      <rPr>
        <sz val="9"/>
        <rFont val="Arial"/>
        <family val="2"/>
        <charset val="162"/>
      </rPr>
      <t>Total</t>
    </r>
  </si>
  <si>
    <r>
      <t xml:space="preserve">Gelir ve aylık alan
</t>
    </r>
    <r>
      <rPr>
        <sz val="9"/>
        <rFont val="Arial"/>
        <family val="2"/>
        <charset val="162"/>
      </rPr>
      <t>Pensioner and benefiter</t>
    </r>
  </si>
  <si>
    <t>75-79</t>
  </si>
  <si>
    <r>
      <t xml:space="preserve">80 ve üzeri-
</t>
    </r>
    <r>
      <rPr>
        <sz val="9"/>
        <rFont val="Arial"/>
        <family val="2"/>
        <charset val="162"/>
      </rPr>
      <t>80 and over</t>
    </r>
  </si>
  <si>
    <r>
      <t xml:space="preserve">80 ve üzeri -
</t>
    </r>
    <r>
      <rPr>
        <sz val="9"/>
        <rFont val="Arial"/>
        <family val="2"/>
        <charset val="162"/>
      </rPr>
      <t>80 and over</t>
    </r>
  </si>
  <si>
    <t>Tanım</t>
  </si>
  <si>
    <t>Description</t>
  </si>
  <si>
    <t>Crop and animal production, hunting and related service activities</t>
  </si>
  <si>
    <t>Forestry and logging</t>
  </si>
  <si>
    <t>Fishing and aquaculture</t>
  </si>
  <si>
    <t>Mining of coal and lignite</t>
  </si>
  <si>
    <t>Extraction of crude petroleum and natural gas</t>
  </si>
  <si>
    <t>Mining of metal ores</t>
  </si>
  <si>
    <t>Other mining and quarrying</t>
  </si>
  <si>
    <t>Mining support service activities</t>
  </si>
  <si>
    <t>Manufacture of food products</t>
  </si>
  <si>
    <t>Manufacture of beverages</t>
  </si>
  <si>
    <t>Manufacture of tobacco products</t>
  </si>
  <si>
    <t>Manufacture of textiles</t>
  </si>
  <si>
    <t>Manufacture of wearing apparel</t>
  </si>
  <si>
    <t>Manufacture of wood and of products of wood and cork, except furniture; manufacture of articles of straw and plaiting materials</t>
  </si>
  <si>
    <t>Manufacture of paper and paper products</t>
  </si>
  <si>
    <t>Printing and reproduction of recorded media</t>
  </si>
  <si>
    <t>Manufacture of coke and refined petroleum products</t>
  </si>
  <si>
    <t>Manufacture of chemicals and chemical products</t>
  </si>
  <si>
    <t>Manufacture of basic pharmaceutical products and pharmaceutical preparations</t>
  </si>
  <si>
    <t>Manufacture of rubber and plastic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</si>
  <si>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</si>
  <si>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</si>
  <si>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</si>
  <si>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</si>
  <si>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</si>
  <si>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</si>
  <si>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</si>
  <si>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</si>
  <si>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Manufacture of furniture</t>
  </si>
  <si>
    <t>Other manufacturing</t>
  </si>
  <si>
    <t>Electricity, gas, steam and air conditioning supply</t>
  </si>
  <si>
    <t>Water collection, treatment and supply</t>
  </si>
  <si>
    <t>Sewerage</t>
  </si>
  <si>
    <t>Civil engineering</t>
  </si>
  <si>
    <t>Specialised construction activities</t>
  </si>
  <si>
    <t>Land transport and transport via pipelines</t>
  </si>
  <si>
    <t>Water transport</t>
  </si>
  <si>
    <t>Air transport</t>
  </si>
  <si>
    <t>Postal and courier activities</t>
  </si>
  <si>
    <t>Accommodation</t>
  </si>
  <si>
    <t>Food and beverage service activities</t>
  </si>
  <si>
    <t>Publishing activities</t>
  </si>
  <si>
    <t>Motion picture, video and television programme production, sound recording and music publishing activities</t>
  </si>
  <si>
    <t>Computer programming, consultancy and related activities</t>
  </si>
  <si>
    <t>Financial service activities, except insurance and pension funding</t>
  </si>
  <si>
    <t>Insurance, reinsurance and pension funding, except compulsory social security</t>
  </si>
  <si>
    <t>Activities auxiliary to financial services and insurance activities</t>
  </si>
  <si>
    <t>Real estate activities</t>
  </si>
  <si>
    <t>Legal and accounting activities</t>
  </si>
  <si>
    <t>Architectural and engineering activities; technical testing and analysis</t>
  </si>
  <si>
    <t>Other professional, scientific and technical activities</t>
  </si>
  <si>
    <t>Veterinary activities</t>
  </si>
  <si>
    <t>Rental and leasing activities</t>
  </si>
  <si>
    <t>Employment activities</t>
  </si>
  <si>
    <t>Travel agency, tour operator and other reservation service and related activities</t>
  </si>
  <si>
    <t>Services to buildings and landscape activities</t>
  </si>
  <si>
    <t>Office administrative, office support and other business support activities</t>
  </si>
  <si>
    <t>Public administration and defence; compulsory social security</t>
  </si>
  <si>
    <t>Education</t>
  </si>
  <si>
    <t>Human health activities</t>
  </si>
  <si>
    <t>Residential care activities</t>
  </si>
  <si>
    <t>Social work activities without accommodation</t>
  </si>
  <si>
    <t>Libraries, archives, museums and other cultural activities</t>
  </si>
  <si>
    <t>Gambling and betting activities</t>
  </si>
  <si>
    <t>Sports activities and amusement and recreation activities</t>
  </si>
  <si>
    <t>Activities of membership organisations</t>
  </si>
  <si>
    <t>Activities of households as employers of domestic personnel</t>
  </si>
  <si>
    <t>Activities of extraterritorial organisations and bodies</t>
  </si>
  <si>
    <r>
      <t xml:space="preserve">Yurtdışı - </t>
    </r>
    <r>
      <rPr>
        <sz val="9"/>
        <color indexed="8"/>
        <rFont val="Arial"/>
        <family val="2"/>
        <charset val="162"/>
      </rPr>
      <t>Overseas</t>
    </r>
  </si>
  <si>
    <t>Note: 1. See Appendix for the english name of branch of activities</t>
  </si>
  <si>
    <r>
      <t xml:space="preserve">Not:  Faaliyet gruplarının ingilizceleri ekte yer almaktadır.   </t>
    </r>
    <r>
      <rPr>
        <i/>
        <sz val="8"/>
        <rFont val="Arial"/>
        <family val="2"/>
        <charset val="162"/>
      </rPr>
      <t/>
    </r>
  </si>
  <si>
    <r>
      <t xml:space="preserve">14 ve altı -
</t>
    </r>
    <r>
      <rPr>
        <sz val="9"/>
        <rFont val="Arial"/>
        <family val="2"/>
        <charset val="162"/>
      </rPr>
      <t>14 and below</t>
    </r>
  </si>
  <si>
    <r>
      <t xml:space="preserve">80 ve üzeri - 
</t>
    </r>
    <r>
      <rPr>
        <sz val="9"/>
        <rFont val="Arial"/>
        <family val="2"/>
        <charset val="162"/>
      </rPr>
      <t>80 and over</t>
    </r>
  </si>
  <si>
    <r>
      <t>65 ve üzeri</t>
    </r>
    <r>
      <rPr>
        <sz val="9"/>
        <rFont val="Arial"/>
        <family val="2"/>
        <charset val="162"/>
      </rPr>
      <t xml:space="preserve"> </t>
    </r>
    <r>
      <rPr>
        <b/>
        <sz val="9"/>
        <rFont val="Arial"/>
        <family val="2"/>
        <charset val="162"/>
      </rPr>
      <t>-</t>
    </r>
    <r>
      <rPr>
        <sz val="9"/>
        <rFont val="Arial"/>
        <family val="2"/>
        <charset val="162"/>
      </rPr>
      <t xml:space="preserve">
65 and over</t>
    </r>
  </si>
  <si>
    <t>SİGORTALI VE İŞ YERİ İSTATİSTİKLERİ</t>
  </si>
  <si>
    <r>
      <t xml:space="preserve">Zorunlu sigortalı
(XVII) 
</t>
    </r>
    <r>
      <rPr>
        <sz val="9"/>
        <rFont val="Arial"/>
        <family val="2"/>
        <charset val="162"/>
      </rPr>
      <t>Compulsory insured</t>
    </r>
  </si>
  <si>
    <r>
      <t xml:space="preserve">İsteğe bağlı
(XVIII)
</t>
    </r>
    <r>
      <rPr>
        <sz val="9"/>
        <rFont val="Arial"/>
        <family val="2"/>
        <charset val="162"/>
      </rPr>
      <t xml:space="preserve">Voluntary insured </t>
    </r>
  </si>
  <si>
    <r>
      <t xml:space="preserve">Toplam aktif (XVII+XVIII)=(XIX)
</t>
    </r>
    <r>
      <rPr>
        <sz val="9"/>
        <color rgb="FF000000"/>
        <rFont val="Arial"/>
        <family val="2"/>
        <charset val="162"/>
      </rPr>
      <t>Total active insured</t>
    </r>
  </si>
  <si>
    <r>
      <rPr>
        <b/>
        <sz val="9"/>
        <rFont val="Arial"/>
        <family val="2"/>
        <charset val="162"/>
      </rPr>
      <t xml:space="preserve">Toplam Aktif Sigortalı
</t>
    </r>
    <r>
      <rPr>
        <sz val="9"/>
        <rFont val="Arial"/>
        <family val="2"/>
        <charset val="162"/>
      </rPr>
      <t>Total active insured</t>
    </r>
  </si>
  <si>
    <t>(*) Aktif sigortalı (tarım hariç) içinde tarım hariç zorunlu sigortalılar, muhtar ve isteğe bağlı sigortalılar yer almaktadır.</t>
  </si>
  <si>
    <t>(*) Active insured (except agricultural) includes compulsory insured (except agricultural),demarch and voluntary insured persons.</t>
  </si>
  <si>
    <r>
      <t xml:space="preserve">Aktif sigortalı (Tarım hariç) (*)
</t>
    </r>
    <r>
      <rPr>
        <sz val="9"/>
        <rFont val="Arial"/>
        <family val="2"/>
        <charset val="162"/>
      </rPr>
      <t>Active insured (Except agricultural)</t>
    </r>
  </si>
  <si>
    <r>
      <t xml:space="preserve">METAVERİ
</t>
    </r>
    <r>
      <rPr>
        <sz val="11"/>
        <rFont val="Arial"/>
        <family val="2"/>
        <charset val="162"/>
      </rPr>
      <t>Metadata</t>
    </r>
  </si>
  <si>
    <r>
      <t xml:space="preserve">Aktif / pasif oranı-  </t>
    </r>
    <r>
      <rPr>
        <sz val="9"/>
        <rFont val="Arial"/>
        <family val="2"/>
        <charset val="162"/>
      </rPr>
      <t>Active / passive insured ratio</t>
    </r>
  </si>
  <si>
    <r>
      <t xml:space="preserve">4- Aktif / pasif oranı- </t>
    </r>
    <r>
      <rPr>
        <sz val="9"/>
        <rFont val="Arial"/>
        <family val="2"/>
        <charset val="162"/>
      </rPr>
      <t xml:space="preserve"> Active / passive insured ratio</t>
    </r>
  </si>
  <si>
    <r>
      <t>1- Aktif sigortalı-</t>
    </r>
    <r>
      <rPr>
        <sz val="9"/>
        <rFont val="Arial"/>
        <family val="2"/>
        <charset val="162"/>
      </rPr>
      <t xml:space="preserve"> Active insured</t>
    </r>
  </si>
  <si>
    <t>* Since 9/12/2016, with the regulation made by Law no. 6764, the periods during vocational and technical secondary education, complementary education or field education during vocational and technical secondary education started to be considered as insured in terms of occupational accidents and occupational diseases so an increase was observed in intern and trainee insured numbers.</t>
  </si>
  <si>
    <r>
      <t>6-Stajer ve kursiyer (*)-</t>
    </r>
    <r>
      <rPr>
        <sz val="9"/>
        <color rgb="FF000000"/>
        <rFont val="Arial"/>
        <family val="2"/>
        <charset val="162"/>
      </rPr>
      <t xml:space="preserve"> Intern and trainee</t>
    </r>
  </si>
  <si>
    <r>
      <t xml:space="preserve">5- Diğer sigortalı- </t>
    </r>
    <r>
      <rPr>
        <sz val="9"/>
        <rFont val="Arial"/>
        <family val="2"/>
        <charset val="162"/>
      </rPr>
      <t>Other insured</t>
    </r>
  </si>
  <si>
    <r>
      <t xml:space="preserve">5- Diğer sigortalı- </t>
    </r>
    <r>
      <rPr>
        <sz val="9"/>
        <color rgb="FF000000"/>
        <rFont val="Arial"/>
        <family val="2"/>
        <charset val="162"/>
      </rPr>
      <t>Other insured</t>
    </r>
  </si>
  <si>
    <r>
      <t>6- Stajer ve kursiyer (*)-</t>
    </r>
    <r>
      <rPr>
        <sz val="9"/>
        <color rgb="FF000000"/>
        <rFont val="Arial"/>
        <family val="2"/>
        <charset val="162"/>
      </rPr>
      <t xml:space="preserve"> Intern and trainee</t>
    </r>
  </si>
  <si>
    <r>
      <t>Aktif / pasif oranı-</t>
    </r>
    <r>
      <rPr>
        <sz val="9"/>
        <rFont val="Arial"/>
        <family val="2"/>
        <charset val="162"/>
      </rPr>
      <t xml:space="preserve"> Active / passive insured ratio</t>
    </r>
  </si>
  <si>
    <t>* Since 9/12/2016, with the regulation made by Law no. 6764, the periods during vocational and technical secondary education, complementary education or field education during vocational and technical secondary education started to be considered as insured in terms of occupational accidents and occupational diseases so  an increase was observed  in intern and trainee insured numbers.</t>
  </si>
  <si>
    <r>
      <t xml:space="preserve">   Tarım zorunlu-</t>
    </r>
    <r>
      <rPr>
        <sz val="9"/>
        <rFont val="Arial"/>
        <family val="2"/>
        <charset val="162"/>
      </rPr>
      <t xml:space="preserve"> Compulsory in agricultural sector</t>
    </r>
  </si>
  <si>
    <r>
      <t xml:space="preserve">Tarım Hariç Zorunlu- </t>
    </r>
    <r>
      <rPr>
        <sz val="9"/>
        <rFont val="Arial"/>
        <family val="2"/>
        <charset val="162"/>
      </rPr>
      <t>Compulsory Except Agricultural</t>
    </r>
  </si>
  <si>
    <r>
      <t xml:space="preserve">II- Pasif (Aylık alan) sigortalı- </t>
    </r>
    <r>
      <rPr>
        <sz val="9"/>
        <rFont val="Arial"/>
        <family val="2"/>
        <charset val="162"/>
      </rPr>
      <t>Pensioner</t>
    </r>
  </si>
  <si>
    <r>
      <t xml:space="preserve">    Tarım hariç zorunlu- </t>
    </r>
    <r>
      <rPr>
        <sz val="9"/>
        <rFont val="Arial"/>
        <family val="2"/>
        <charset val="162"/>
      </rPr>
      <t>Compulsory (except agricultural)</t>
    </r>
  </si>
  <si>
    <r>
      <t xml:space="preserve">Tarım Sigortalısı- </t>
    </r>
    <r>
      <rPr>
        <sz val="9"/>
        <rFont val="Arial"/>
        <family val="2"/>
        <charset val="162"/>
      </rPr>
      <t>Agricultural insured</t>
    </r>
  </si>
  <si>
    <r>
      <t xml:space="preserve">2- İsteğe Bağlı- </t>
    </r>
    <r>
      <rPr>
        <sz val="9"/>
        <rFont val="Arial"/>
        <family val="2"/>
        <charset val="162"/>
      </rPr>
      <t>Voluntary insured</t>
    </r>
  </si>
  <si>
    <r>
      <t xml:space="preserve">2-Diğer Sigortalı </t>
    </r>
    <r>
      <rPr>
        <sz val="9"/>
        <rFont val="Arial"/>
        <family val="2"/>
        <charset val="162"/>
      </rPr>
      <t>- Other insured</t>
    </r>
  </si>
  <si>
    <r>
      <t>Aktif / pasif oranı</t>
    </r>
    <r>
      <rPr>
        <sz val="9"/>
        <rFont val="Arial"/>
        <family val="2"/>
        <charset val="162"/>
      </rPr>
      <t>- Active / passive insured ratio</t>
    </r>
  </si>
  <si>
    <r>
      <t xml:space="preserve">Aktif / pasif oranı
</t>
    </r>
    <r>
      <rPr>
        <sz val="9"/>
        <rFont val="Arial Tur"/>
        <charset val="162"/>
      </rPr>
      <t>Active / passive insured ratio</t>
    </r>
  </si>
  <si>
    <r>
      <t xml:space="preserve">Bakmakla yükümlü
</t>
    </r>
    <r>
      <rPr>
        <sz val="9"/>
        <rFont val="Arial"/>
        <family val="2"/>
        <charset val="162"/>
      </rPr>
      <t>Dependent</t>
    </r>
  </si>
  <si>
    <t>Note: 1-The number of survivors are included in the number of pensioners covered by social security system.</t>
  </si>
  <si>
    <t>          2-The number of beneficiaries within the coverage of social security system are given as estimation.</t>
  </si>
  <si>
    <r>
      <t xml:space="preserve">Çırak
(V) 
</t>
    </r>
    <r>
      <rPr>
        <sz val="9"/>
        <color rgb="FF000000"/>
        <rFont val="Arial"/>
        <family val="2"/>
        <charset val="162"/>
      </rPr>
      <t>Apprenticie</t>
    </r>
  </si>
  <si>
    <r>
      <t>2- Çırak-</t>
    </r>
    <r>
      <rPr>
        <sz val="9"/>
        <rFont val="Arial"/>
        <family val="2"/>
        <charset val="162"/>
      </rPr>
      <t xml:space="preserve"> Apprentice</t>
    </r>
  </si>
  <si>
    <r>
      <t xml:space="preserve">Stajyer ve kursiyer (IV)
</t>
    </r>
    <r>
      <rPr>
        <sz val="9"/>
        <rFont val="Arial"/>
        <family val="2"/>
        <charset val="162"/>
      </rPr>
      <t>Intern and trainee</t>
    </r>
  </si>
  <si>
    <r>
      <t xml:space="preserve">İşyerinde çalışan sigortalı
</t>
    </r>
    <r>
      <rPr>
        <sz val="9"/>
        <rFont val="Arial"/>
        <family val="2"/>
        <charset val="162"/>
      </rPr>
      <t>Insured in a work place</t>
    </r>
  </si>
  <si>
    <r>
      <t>Sigortalı</t>
    </r>
    <r>
      <rPr>
        <sz val="9"/>
        <rFont val="Arial"/>
        <family val="2"/>
        <charset val="162"/>
      </rPr>
      <t xml:space="preserve">      Insured person</t>
    </r>
  </si>
  <si>
    <r>
      <t xml:space="preserve">Kazanç aralığı (TL)
</t>
    </r>
    <r>
      <rPr>
        <sz val="9"/>
        <rFont val="Arial"/>
        <family val="2"/>
        <charset val="162"/>
      </rPr>
      <t>Insurable earning range (TL)</t>
    </r>
  </si>
  <si>
    <r>
      <t xml:space="preserve">Prim ödeme günü
</t>
    </r>
    <r>
      <rPr>
        <sz val="9"/>
        <rFont val="Arial"/>
        <family val="2"/>
        <charset val="162"/>
      </rPr>
      <t>Cumulative insurance days</t>
    </r>
  </si>
  <si>
    <r>
      <t xml:space="preserve">Genel toplam- </t>
    </r>
    <r>
      <rPr>
        <sz val="9"/>
        <rFont val="Arial"/>
        <family val="2"/>
        <charset val="162"/>
      </rPr>
      <t>General total</t>
    </r>
  </si>
  <si>
    <r>
      <t xml:space="preserve">Erkek- </t>
    </r>
    <r>
      <rPr>
        <sz val="9"/>
        <rFont val="Arial"/>
        <family val="2"/>
        <charset val="162"/>
      </rPr>
      <t>Male</t>
    </r>
  </si>
  <si>
    <r>
      <t xml:space="preserve">Sigortalılık süresi (Yıl)
</t>
    </r>
    <r>
      <rPr>
        <sz val="9"/>
        <rFont val="Arial"/>
        <family val="2"/>
        <charset val="162"/>
      </rPr>
      <t>Insurance period (Year)</t>
    </r>
  </si>
  <si>
    <r>
      <t xml:space="preserve"> Tarım zorunlu (III)
</t>
    </r>
    <r>
      <rPr>
        <sz val="9"/>
        <rFont val="Arial"/>
        <family val="2"/>
        <charset val="162"/>
      </rPr>
      <t xml:space="preserve">Agricultural compulsory insured </t>
    </r>
  </si>
  <si>
    <r>
      <t xml:space="preserve">Erkek oranı
(%)
</t>
    </r>
    <r>
      <rPr>
        <sz val="9"/>
        <rFont val="Arial"/>
        <family val="2"/>
        <charset val="162"/>
      </rPr>
      <t>Male
ratio</t>
    </r>
  </si>
  <si>
    <r>
      <t xml:space="preserve">Kadın oranı
(%)
</t>
    </r>
    <r>
      <rPr>
        <sz val="9"/>
        <rFont val="Arial"/>
        <family val="2"/>
        <charset val="162"/>
      </rPr>
      <t>Female
ratio</t>
    </r>
  </si>
  <si>
    <t>No</t>
  </si>
  <si>
    <r>
      <t xml:space="preserve">II- Pasif (Aylık/gelir alan) sigortalı- </t>
    </r>
    <r>
      <rPr>
        <sz val="9"/>
        <rFont val="Arial"/>
        <family val="2"/>
        <charset val="162"/>
      </rPr>
      <t>Pensioner</t>
    </r>
    <r>
      <rPr>
        <b/>
        <sz val="9"/>
        <rFont val="Arial"/>
        <family val="2"/>
        <charset val="162"/>
      </rPr>
      <t xml:space="preserve"> </t>
    </r>
    <r>
      <rPr>
        <sz val="9"/>
        <rFont val="Arial"/>
        <family val="2"/>
        <charset val="162"/>
      </rPr>
      <t>and benefiter</t>
    </r>
  </si>
  <si>
    <t>Aktif Sigortalı: Kısa ve/veya uzun vadeli sigorta kolları bakımından adına prim ödenmesi gereken veya kendi adına prim ödemesi gereken kişiyi ifade etmektedir (5510 sayılı Kanun Madde 3).</t>
  </si>
  <si>
    <t xml:space="preserve">Asgarî ücret: 22/5/2003 tarihli ve 4857 sayılı İş Kanunu gereğince belirlenen bir aylık brüt ücrettir. </t>
  </si>
  <si>
    <t>Gelir: İş kazası veya meslek hastalığı halinde sigortalıya veya sigortalının ölümü halinde hak sahiplerine yapılan sürekli ödemeyi ifade etmektedir.</t>
  </si>
  <si>
    <t>Faaliyet Grubu: İşyerlerinin aynı veya ilgili bir ürün ya da hizmeti paylaştığı ortak çalışma özellikleri olan bir endüstri ya da pazardır.</t>
  </si>
  <si>
    <t>Hak sahibi: Sigortalının veya sürekli iş göremezlik geliri ile malûllük, vazife malûllüğü veya yaşlılık aylığı almakta olanların ölümü halinde, gelir veya aylık bağlanmasına veya toptan ödeme yapılmasına hak kazanan eş, çocuk, ana ve babasını ifade eder (5510 sayılı Kanun Madde 3).</t>
  </si>
  <si>
    <t>Hizmet akdi: 22/4/1926 tarihli ve 818 sayılı Borçlar Kanununda tanımlanan hizmet akdini ve iş mevzuatında tanımlanan iş sözleşmesini veya hizmet akdini ifade etmektedir.</t>
  </si>
  <si>
    <t>Kısa Vadeli Sigorta Kolları: İş kazası ve meslek hastalığı, hastalık ve analık sigortası kollarını ifade etmektedir</t>
  </si>
  <si>
    <t>Prime Esas Kazanç: 5510 sayılı Sosyal Sigortalar ve Genel Sağlık Sigortası Kanununa göre üzerinden sigorta primi hesaplanacak kazançtır  (5510 sayılı Kanun Madde 80).</t>
  </si>
  <si>
    <t>Prim Ödeme Gün Sayısı: Malullük, yaşlılık ve ölüm sigortalarına tabi olarak geçen sürelere ait gün sayısını ifade etmektedir.</t>
  </si>
  <si>
    <t>Sigortalılık Süresi: Sigortalılık süresi, sigortalının malullük, yaşlılık ve ölüm sigortalarına bağlı olarak ilk defa çalışmaya başladığı tarih ile tahsis yapılması için yazılı istekte bulunduğu tarih, ölen sigortalılar için ise ölüm tarihi arasında geçen süredir.</t>
  </si>
  <si>
    <t>Tarım Sigortalısı: 5510 sayılı Kanunun kısa ve uzun vadeli sigorta kolları uygulaması bakımından; 4 üncü maddesinin birinci fıkrasının b bendinin dördüncü alt bendi gereğince hizmet akdine bağlı olmaksızın kendi adına ve hesabına bağımsız çalışanlardan tarımsal faaliyette bulunanları ifade etmektedir  (5510 sayılı Kanun Madde 4).</t>
  </si>
  <si>
    <t>Sürekli İş Göremezlik: İş kazası sonucu oluşan hastalık ve engellilik nedeniyle Kurumca yetkilendirilen sağlık hizmeti sunucularının sağlık kurulları tarafından verilen raporlara istinaden Kurum Sağlık Kurulunca meslekte kazanma gücünün en az % 10 oranında azalmış olma durumunu ifade etmektedir (5510 sayılı Kanun Madde 19).</t>
  </si>
  <si>
    <t>Uzun Vadeli Sigorta Kolları: Malullük, yaşlılık ve ölüm sigorta kollarını ifade etmektedir (5510 sayılı Kanun Madde 3).</t>
  </si>
  <si>
    <t xml:space="preserve">Ücret: 5510 sayılı Kanunun 4 üncü maddenin birinci fıkrasının (a) ve (c) bendi kapsamında sigortalı sayılanlara saatlik, günlük, haftalık, aylık veya yıllık olarak para ile ödenen ve süreklilik niteliği taşıyan brüt tutardır. </t>
  </si>
  <si>
    <t>Vazife Malûllüğü: 5510 sayılı Kanunun 47 nci maddesinde tarif edilen vazife ve/veya harp malûllüğü hallerini ifade etmektedir.</t>
  </si>
  <si>
    <t>İş Yeri İstatistikleri</t>
  </si>
  <si>
    <r>
      <t>Sektörel kapsam:</t>
    </r>
    <r>
      <rPr>
        <sz val="10"/>
        <color rgb="FF000000"/>
        <rFont val="Calibri"/>
        <family val="2"/>
        <charset val="162"/>
      </rPr>
      <t xml:space="preserve"> Sosyal Güvenlik Kurumu tarafından bildirim zorunluluğu bulunan NACE Rev.2 sınıflamasına dahil tüm sektörler kapsama alınmıştır.</t>
    </r>
  </si>
  <si>
    <r>
      <t>Verinin içsel tutarlılığı:</t>
    </r>
    <r>
      <rPr>
        <sz val="10"/>
        <color rgb="FF000000"/>
        <rFont val="Calibri"/>
        <family val="2"/>
        <charset val="162"/>
      </rPr>
      <t xml:space="preserve"> Veriler içsel tutarlılık göstermektedir.</t>
    </r>
    <r>
      <rPr>
        <sz val="10"/>
        <rFont val="Calibri"/>
        <family val="2"/>
        <charset val="162"/>
      </rPr>
      <t xml:space="preserve"> </t>
    </r>
    <r>
      <rPr>
        <sz val="10"/>
        <color rgb="FF000000"/>
        <rFont val="Calibri"/>
        <family val="2"/>
        <charset val="162"/>
      </rPr>
      <t>Bir önceki dönem verileri ve farklı sınıflamalara ait tablolar ile sorgulama yaparak mikro ve makro kontrollerle tutarlılık sağlanmaktadır.</t>
    </r>
  </si>
  <si>
    <t>Sigortalı İstatistikleri RİP kapsamında üretilmektedir.</t>
  </si>
  <si>
    <t>(*) 1/1/2012 tarihinden itibaren  herhangi bir sosyal güvence kapsamında olmayan ya da genel sağlık sigortalısının bakmakla yükümlü olduğu kişisi olmayanlar ile 5510 sayılı Kanun kapsamı dışında olan herkes zorunlu genel sağlık sigortalısı kapsamına alınır.</t>
  </si>
  <si>
    <r>
      <t xml:space="preserve">80 ve üzeri- 
</t>
    </r>
    <r>
      <rPr>
        <sz val="9"/>
        <rFont val="Arial"/>
        <family val="2"/>
        <charset val="162"/>
      </rPr>
      <t>80 and over</t>
    </r>
  </si>
  <si>
    <r>
      <t>2- Aylık alanlar-</t>
    </r>
    <r>
      <rPr>
        <i/>
        <sz val="9"/>
        <rFont val="Arial"/>
        <family val="2"/>
        <charset val="162"/>
      </rPr>
      <t xml:space="preserve"> </t>
    </r>
    <r>
      <rPr>
        <sz val="9"/>
        <rFont val="Arial"/>
        <family val="2"/>
        <charset val="162"/>
      </rPr>
      <t>Pensioners</t>
    </r>
  </si>
  <si>
    <t>Pasif (Aylık/Gelir Alanlar) - Pensioners</t>
  </si>
  <si>
    <t>İstatistiki kavramlar ve tanımlar:</t>
  </si>
  <si>
    <t xml:space="preserve">4/1-a Kapsamındaki Sigortalı: 5510 sayılı Sosyal Sigortalar ve Genel Sağlık Sigortası Kanununun 4 üncü maddesinin birinci fıkrasının (a) bendi kapsamına göre hizmet akdi ile bir veya birden fazla işveren tarafından çalıştırılan sigortalıları ifade etmektedir. </t>
  </si>
  <si>
    <t xml:space="preserve">     1.Zorunlu: Stajyer,kursiyer, çırak, yurtdışı topluluk ve diğer sigortalılar hariç uzun vade sigorta kolları kapsamındaki bildirimleri ifade etmektedir.</t>
  </si>
  <si>
    <t xml:space="preserve">     2.Çırak: 5510 sayılı Kanunun 5 inci maddesi kapsamında sigortalı sayılan aday çırak ve çırak bildirimlerini ifade etmektedir.</t>
  </si>
  <si>
    <t xml:space="preserve">     3.Yurt Dışı Topluluk: Sosyal Güvenlik Sözleşmesi akdedilmemiş ülkelerde Türk işverenler tarafından istihdam edilen Türk işçilerinin sigortalılığını ifade etmektedir.</t>
  </si>
  <si>
    <t xml:space="preserve">    4.Tarım : 2925 Sayılı Kanun kapsamında tarımda hizmet akdiyle çalışan  sigortalıları ifade etmektedir.</t>
  </si>
  <si>
    <t xml:space="preserve">    5.Diğer Sigortalılar: 5510 sayılı Kanunun Ek-5, Ek-6 maddeleri kapsamında çalışan sigortalılar ile Ek-9 maddesi kapsamında 10 günden az çalışan sigortalıları; 5 inci maddesine göre ceza infaz kurumları ve tutukevleri bünyesinde çalıştırılan tutuklu/hükümlüleri ve kamu idarelerinde iş akdi askıda olan sigortalıları ifade etmektedir.</t>
  </si>
  <si>
    <t xml:space="preserve">    6.Stajyer ve Kursiyerler: 5510 sayılı Kanunun 5 inci maddesine göre sigortalı sayılan stajyer ve kursiyerleri ifade etmektedir.  9/12/2016 tarihinden itibaren 6764 sayılı Kanunla yapılan düzenleme ile; mesleki ve teknik ortaöğretim sırasında staja tabi tutulan öğrenciler, mesleki ve teknik ortaöğretim sırasında tamamlayıcı eğitim ya da alan eğitimi gören öğrenciler iş kazası ve meslek hastalığı yönünden sigortalı sayılmaya başladığından stajyer ve kursiyerler ayrı takip edilmiştir. Bu nedenle, idari kayıtlar baz alınarak, 2017 yılı öncesine ait zorunlu sigortalı verilerinden de stajyer ve kursiyer sayıları ayrıştırılmıştır.</t>
  </si>
  <si>
    <t>4/1-b Kapsamındaki Sigortalı: 5510 Sayılı Kanunun 4 üncü maddesine göre;  köy ve mahalle muhtarları ile hizmet akdine bağlı olmaksızın kendi adına ve hesabına bağımsız çalışanlardan;</t>
  </si>
  <si>
    <t xml:space="preserve">     1.Ticarî kazanç veya serbest meslek kazancı nedeniyle gerçek veya basit usûlde gelir vergisi mükellefi olanlar,</t>
  </si>
  <si>
    <t xml:space="preserve">     2.Gelir vergisinden muaf olup, esnaf ve sanatkâr siciline kayıtlı olanlar, </t>
  </si>
  <si>
    <t xml:space="preserve">     3.Anonim şirketlerin yönetim kurulu üyesi olan ortakları, sermayesi paylara bölünmüş komandit şirketlerde komandite ortaklar, diğer şirket ve donatma iştiraklerinde ise tüm ortaklar,</t>
  </si>
  <si>
    <t xml:space="preserve">    4.Tarımsal faaliyette bulunanlar ve isteğe bağlı sigortalıları ifade edilmektedir.</t>
  </si>
  <si>
    <t xml:space="preserve">4/1-b kapsamında Zorunlu Sigortalı:Muhtarlar, tarım sigortalıları ve diğer zorunlu sigortalılardan oluşmaktadır. </t>
  </si>
  <si>
    <t>4/1-b kapsamında İsteğe Bağlı Sigortalılar: 5510 Sayılı Kanunun 50 nci maddesine göre; isteğe bağlı olarak prim ödemek suretiyle uzun vadeli sigorta kollarına ve genel sağlık sigortasına tabi olan sigortalı bildirimlerini ifade etmektedir.</t>
  </si>
  <si>
    <t>4/1-c Kapsamındaki Sigortalı:Kamu idarelerinde;</t>
  </si>
  <si>
    <t xml:space="preserve">     1. 5510 sayılı Kanunun 4 üncü maddesinin birinci fıkrasının (a) bendine tabi olmayanlardan, kadro ve pozisyonlarda sürekli olarak çalışıp ilgili kanunlarında (a) bendi kapsamına girenler gibi sigortalı olması öngörülmemiş olanlar,</t>
  </si>
  <si>
    <t xml:space="preserve">    2.5510 sayılı Kanunun 4 üncü maddesinin birinci fıkrasının (a) ve (b) bentlerine tabi olmayanlardan, sözleşmeli olarak çalışıp ilgili kanunlarında (a) bendi kapsamına girenler gibi sigortalı olması öngörülmemiş olanlar ile 657 sayılı Devlet Memurları Kanununun 86 ncı maddesi uyarınca açıktan vekil atananlar, sigortalı sayılırlar. </t>
  </si>
  <si>
    <t>4/1-c Kapsamında Zorunlu Sigortalı: 4/1-c kapsamındaki sigortalılardan diğer sigortalılar hariç uzun vadeli sigortalı kolları kapsamındaki bildirimleri ifade etmektedir.</t>
  </si>
  <si>
    <t>4/1-c Kapsamında  Diğer: 5434 sayılı Kanunun mülga 12 nci maddesi ile Ek 71 inci, 76 ncı maddesi ve Geçici 192 nci, 218 inci maddesine göre işlem yapılan sigortalıları ifade etmektedir.</t>
  </si>
  <si>
    <t>Adi Malüllük Aylığı: Vazife malullüğü kapsamına giren haller dışındaki sebep ve hallerden doğan malullük çeşidi olup bu kapsamda bağlanan aylık da adi malullük aylığıdır.</t>
  </si>
  <si>
    <t>Aktif/Pasif Oranı: Sisteme prim ödeyen aktif sigortalıların sayısı ile sistemden gelir ve aylık alan pasif sigortalıların (dosya) sayısı arasındaki orandır.</t>
  </si>
  <si>
    <t>Ayaktan Tedavi: Hastaların sağlık kurum ve kuruluşlarında veya bulunduğu yerde yatırılmaksızın sağlık hizmetlerinin sağlanması ayakta tedavi olarak kabul edilmektedir.</t>
  </si>
  <si>
    <t>Aylık: Malûllük, yaşlılık ve ölüm sigortaları ile vazife malûllüğü halinde yapılan sürekli ödemeyi ifade etmektedir.</t>
  </si>
  <si>
    <t>Aylık Alanlar (Dosya): Dosya bazında aylık alanların sayısıdır.</t>
  </si>
  <si>
    <t>Bağımlılar: Bakmakla yükümlü tutulanları ifade etmektedir.</t>
  </si>
  <si>
    <t> Bakmakla Yükümlü Olduğu Kişi: 5510 sayılı Kanunun 60 ıncı maddesinin birinci fıkrasının (c) bendinin (1) ve (2) numaralı alt bentlerinin dışında kalan Genel Sağlık Sigortalısının, sigortalı sayılmayan veya isteğe bağlı sigortalı olmayan, kendi sigortalılığı nedeniyle gelir veya aylık bağlanmamış olan;</t>
  </si>
  <si>
    <t xml:space="preserve">     1.Eşini,</t>
  </si>
  <si>
    <t xml:space="preserve">     2.18 yaşını, lise ve dengi öğrenim veya 5/6/1986 tarihli ve 3308 sayılı Meslekî Eğitim Kanununda belirtilen aday çıraklık ve çıraklık eğitimi ile işletmelerde meslekî eğitim görmesi halinde 20 yaşını, yüksek öğrenim görmesi halinde 25 yaşını doldurmamış ve evli olmayan çocukları ile yaşına bakılmaksızın bu Kanuna göre malûl olduğu tespit edilen evli olmayan çocuklarını,</t>
  </si>
  <si>
    <t xml:space="preserve">     3.Geçiminin sigortalı tarafından sağlandığı Kurumca belirlenen kriterlere göre tespit edilen ana ve babasını, ifade etmektedir. (5510 sayılı Kanun Madde 3).</t>
  </si>
  <si>
    <t>Ekonomik Faaliyet Sınıflaması: Avrupa Birliği'nde Ekonomik Faaliyetlerin İstatistiki Sınıflaması anlamına gelen ve NACE kodu olarak bilinen, iş yerlerinin çalıştıkları alanlara göre tehlike sınıflarını belirleyen sistemin oluşturduğu bir koddur.</t>
  </si>
  <si>
    <t>İsteğe Bağlı Sigorta: Kişilerin isteğe bağlı olarak prim ödemek suretiyle uzun vadeli sigorta kollarına ve genel sağlık sigortasına tâbi olmalarını sağlayan sigortadır (5510 sayılı Kanun Madde 50).</t>
  </si>
  <si>
    <t>İsteğe Bağlı Sigortalı: İsteğe bağlı sigortalı olabilmek için Türkiye'de ikamet edenler ile Türkiye’de ikamet etmekte iken sosyal güvenlik sözleşmesi imzalanmamış ülkelerdeki Türk vatandaşlarından;</t>
  </si>
  <si>
    <t xml:space="preserve">     1.Bu Kanuna tâbi zorunlu sigortalı olmayı gerektirecek şekilde çalışmamak veya sigortalı olarak çalışmakla birlikte ay içerisinde 30 günden az çalışmak ya da tam gün çalışmamak,</t>
  </si>
  <si>
    <t xml:space="preserve">     2. Kendi sigortalılığı nedeniyle aylık bağlanmamış olmak,</t>
  </si>
  <si>
    <t xml:space="preserve">     3.18 yaşını doldurmuş bulunmak,</t>
  </si>
  <si>
    <t xml:space="preserve">     4.İsteğe bağlı sigorta talep dilekçesiyle Kuruma başvuruda bulunmak, şartlarını sağlayanlardan isteğe bağlı prim ödeyenlerderdir.</t>
  </si>
  <si>
    <t>İş yeri: Sigortalı sayılanların maddî olan ve olmayan unsurlar ile birlikte işlerini yaptıkları yerlerdir.(5510 sayılı Kanun Madde 11)</t>
  </si>
  <si>
    <t>Kazanç: Sigortalının elde ettiği nakdi menfaatleri ifade eder.</t>
  </si>
  <si>
    <t>Mahiyet: Yapılan işin özel veya kamu sektörüne ait daimi veya geçici olduğunu belirtir.</t>
  </si>
  <si>
    <t>Özel Sandıklar:506 sayılı Kanunun geçici 20 nci maddesi kapsamındaki bankalar, sigorta ve reasürans şirketleri, ticaret odaları, sanayi odaları, borsalar veya bunların teşkil ettikleri birlikler personeli için kurulmuş bulunan sandıkların iştirakçileri ile aylık veya gelir bağlanmış olanlar ile bunların hak sahiplerini ifade eder. Devir tarihi itibarıyla sandık iştirakçileri 5510 sayılı Kanunun 4 üncü maddesinin (a) bendi kapsamında sigortalı sayılırlar. (5510 sayılı Kanun Geçici Madde 20)</t>
  </si>
  <si>
    <t>Pasif Sigortalı (Gelir ve Aylık Alanlar): Uzun ve kısa vadeli sigorta kolları bakımından kendisine veya hak sahiplerine aylık ve/veya gelir bağlananları ifade etmektedir.</t>
  </si>
  <si>
    <t xml:space="preserve">     1.Aylık Alanlar: Aylık, malullük, yaşlılık ve ölüm sigortaları halinde yapılan ödemeleri hak eden sigortalı ya da hak sahiplerini ifade etmektedir.</t>
  </si>
  <si>
    <t xml:space="preserve">     2.Gelir Alanlar: İş kazası veya meslek hastalığı halinde sigortalıya veya sigortalının ölümü halinde hak sahiplerine yapılan sürekli ödemeyi ifade etmektedir.</t>
  </si>
  <si>
    <t>Primsiz Ödemeler: Toplumdaki muhtaç veya güçsüz bireylerin korunması adına sosyal devlet ilkesi gereği karşılıksız yapılan sosyal yardım ve hizmetlere ödenen tutarlardır.</t>
  </si>
  <si>
    <t>Tarımsal Faaliyet: Kendi mülkünde, ortaklık veya kiralamak suretiyle başkalarının mülkünde veya kamuya mahsus mahallerde; ekim, dikim, bakım, üretme, yetiştirme ve ıslah yoluyla yahut doğrudan doğruya tabiattan istifade etmek suretiyle bitki, orman, hayvan ve su ürünleri elde edilmesini ve/veya bu ürünlerin yetiştiricileri tarafından; muhafazasını, taşınmasını veya pazarlanmasını ifade etmektedir (5510 sayılı Kanun Madde 3).</t>
  </si>
  <si>
    <t>Vataniler: istiklal madalyası alanları, kore ve kıbrıs gazilerini, vatani hizmet tertibinden aylık alanları ve haksahiplerini içermektedir.</t>
  </si>
  <si>
    <r>
      <t>Coğrafi kapsam</t>
    </r>
    <r>
      <rPr>
        <sz val="10"/>
        <color rgb="FF000000"/>
        <rFont val="Calibri"/>
        <family val="2"/>
        <charset val="162"/>
      </rPr>
      <t>: Tüm Türkiye</t>
    </r>
  </si>
  <si>
    <r>
      <t>Coğrafi düzey:</t>
    </r>
    <r>
      <rPr>
        <sz val="10"/>
        <color rgb="FF000000"/>
        <rFont val="Calibri"/>
        <family val="2"/>
        <charset val="162"/>
      </rPr>
      <t xml:space="preserve"> İstatistikler, Türkiye Geneli ve/veya Türkiye İstatistiki Bölge Birimleri Sınıflandırması Düzey 3’e göre yayımlanmaktadır.</t>
    </r>
  </si>
  <si>
    <r>
      <t>Zaman kapsamı:</t>
    </r>
    <r>
      <rPr>
        <sz val="10"/>
        <color rgb="FF000000"/>
        <rFont val="Calibri"/>
        <family val="2"/>
        <charset val="162"/>
      </rPr>
      <t xml:space="preserve"> Sigortalı İstatistikleri Kurumumuz tarafından aylık bültenler ve yıllıklar halinde düzenli olarak yayınlanmaktadır. 2007 yılına kadar SSK, Bağ-Kur ve Emekli Sandığı olarak ayrı ayrı yayınlanan Sigortalı İstatistikleri 2007 yılından itibaren SGK Sigortalı istatistikleri adı altında yayınlanmaktadır.</t>
    </r>
  </si>
  <si>
    <r>
      <t xml:space="preserve">Diğer kapsam: </t>
    </r>
    <r>
      <rPr>
        <sz val="10"/>
        <color rgb="FF000000"/>
        <rFont val="Calibri"/>
        <family val="2"/>
        <charset val="162"/>
      </rPr>
      <t>Cinsiyet, iş yerleri için iş yeri büyüklükleri çalışan kişi sayısına göre düzenlenmiştir. Bunlar  1 kişi, 2-3 kişi, 4-6 kişi, 7-9 kişi, 10-19 kişi, 20-29 kişi, 30-49 kişi, 50- 99 kişi, 100-249, 250-499 kişi, 500-749 kişi, 750-999 kişi ve 1000 den fazla çalışan sayısı olarak dağıtılmıştır.</t>
    </r>
  </si>
  <si>
    <r>
      <t xml:space="preserve">İstatistiki birim: </t>
    </r>
    <r>
      <rPr>
        <sz val="10"/>
        <color rgb="FF000000"/>
        <rFont val="Calibri"/>
        <family val="2"/>
        <charset val="162"/>
      </rPr>
      <t>5510 sayılı Kanun kapsamındaki sigortalılar</t>
    </r>
  </si>
  <si>
    <r>
      <t xml:space="preserve">Temel dönem/yıl: </t>
    </r>
    <r>
      <rPr>
        <sz val="10"/>
        <color rgb="FF000000"/>
        <rFont val="Calibri"/>
        <family val="2"/>
        <charset val="162"/>
      </rPr>
      <t>Temel Dönem bulunmamaktadır.</t>
    </r>
  </si>
  <si>
    <r>
      <t xml:space="preserve">Referans dönemi:  </t>
    </r>
    <r>
      <rPr>
        <sz val="10"/>
        <color rgb="FF000000"/>
        <rFont val="Calibri"/>
        <family val="2"/>
        <charset val="162"/>
      </rPr>
      <t>Çalışmanın ait olduğu referans dönemi bir önceki yıldır.</t>
    </r>
  </si>
  <si>
    <t>Ölçü birimi:Değişken/Gösterge</t>
  </si>
  <si>
    <t>Kişi Sayısı</t>
  </si>
  <si>
    <r>
      <t>Verinin toplama sıklığı:</t>
    </r>
    <r>
      <rPr>
        <sz val="10"/>
        <color rgb="FF000000"/>
        <rFont val="Calibri"/>
        <family val="2"/>
        <charset val="162"/>
      </rPr>
      <t xml:space="preserve"> İdari kayıt anlık olarak SGK veri tabanına yansımaktadır. Veriler idari kayıtlardan her ay düzenli olarak derlenip, yıllık olarak yayımlanmaktadır.</t>
    </r>
  </si>
  <si>
    <r>
      <t>Verinin yayımlama sıklığı:</t>
    </r>
    <r>
      <rPr>
        <sz val="10"/>
        <rFont val="Calibri"/>
        <family val="2"/>
        <charset val="162"/>
      </rPr>
      <t xml:space="preserve"> İstatistiklerin yayımlanma sıklığı yıllıktır.</t>
    </r>
  </si>
  <si>
    <r>
      <t>İlk sonuçların yayımlandığı tarih ile referans döneminin son tarihi arasındaki fark (gün):</t>
    </r>
    <r>
      <rPr>
        <sz val="10"/>
        <color rgb="FF0D0D0D"/>
        <rFont val="Calibri"/>
        <family val="2"/>
        <charset val="162"/>
      </rPr>
      <t xml:space="preserve"> -</t>
    </r>
  </si>
  <si>
    <r>
      <t>Nihai sonuçların yayımlandığı tarih ile referans döneminin son tarihi arasındaki fark (gün):</t>
    </r>
    <r>
      <rPr>
        <sz val="10"/>
        <color rgb="FF0D0D0D"/>
        <rFont val="Calibri"/>
        <family val="2"/>
        <charset val="162"/>
      </rPr>
      <t xml:space="preserve"> 210 gün</t>
    </r>
  </si>
  <si>
    <t>Yayımlama takvimi kamuoyuna önceden duyurulmamaktadır. Sosyal Güvenlik Kurumu web sayfasından Ulusal Veri Yayımlama Takvimi (UVYT)’ne bağlantı kurarak veri yayımlama takvimine ulaşılmaktadır.</t>
  </si>
  <si>
    <r>
      <rPr>
        <b/>
        <sz val="10"/>
        <color rgb="FF000000"/>
        <rFont val="Calibri"/>
        <family val="2"/>
        <charset val="162"/>
      </rPr>
      <t xml:space="preserve">Veri üreten kuruluşlar ile veri paylaşımı ve koordinasyon: </t>
    </r>
    <r>
      <rPr>
        <sz val="10"/>
        <color rgb="FF000000"/>
        <rFont val="Calibri"/>
        <family val="2"/>
        <charset val="162"/>
      </rPr>
      <t xml:space="preserve">Sigortalı istatistiklerinin temel kullanıcıları; Çalışma ve Sosyal Güvenlik Bakanlığı, Türkiye İstatistik Kurumu, üniversiteler, akademisyenler, OECD, Eurostat gibi kurum ve kuruluşlardır. Diğer Kurum ve Kuruluşlar ile, Sosyal Güvenlik Kurumu Verilerinin Kullanımına, Paylaşılmasına ve Korunmasına İlişkin Usul ve Esaslar çerçevesinde imzalanan protokol ile veri paylaşımı yapılmaktadır. </t>
    </r>
  </si>
  <si>
    <r>
      <rPr>
        <b/>
        <sz val="10"/>
        <color rgb="FF000000"/>
        <rFont val="Calibri"/>
        <family val="2"/>
        <charset val="162"/>
      </rPr>
      <t>Bireysel cevaplayıcılara ait verinin gizliliği:</t>
    </r>
    <r>
      <rPr>
        <sz val="10"/>
        <color rgb="FF000000"/>
        <rFont val="Calibri"/>
        <family val="2"/>
        <charset val="162"/>
      </rPr>
      <t xml:space="preserve"> Kişisel veriler hiçbir koşulda paylaşılmamaktadır. Veriler toplulaştırılarak yayımlanmaktadır. (5502 sayılı Kanunun 35 inci maddesi.)</t>
    </r>
  </si>
  <si>
    <r>
      <rPr>
        <b/>
        <sz val="10"/>
        <color rgb="FF000000"/>
        <rFont val="Calibri"/>
        <family val="2"/>
        <charset val="162"/>
      </rPr>
      <t>Kullanıcı ihtiyaçlarının izlenmesi:</t>
    </r>
    <r>
      <rPr>
        <sz val="10"/>
        <color rgb="FF000000"/>
        <rFont val="Calibri"/>
        <family val="2"/>
        <charset val="162"/>
      </rPr>
      <t xml:space="preserve"> Dış kullanıcılardan gelen bilgi edinme taleplerine göre istenilen değişiklikler değerlendirmeye alınmaktadır.</t>
    </r>
  </si>
  <si>
    <r>
      <rPr>
        <b/>
        <sz val="10"/>
        <color rgb="FF000000"/>
        <rFont val="Calibri"/>
        <family val="2"/>
        <charset val="162"/>
      </rPr>
      <t xml:space="preserve">Kalite politikası: </t>
    </r>
    <r>
      <rPr>
        <sz val="10"/>
        <color rgb="FF000000"/>
        <rFont val="Calibri"/>
        <family val="2"/>
        <charset val="162"/>
      </rPr>
      <t xml:space="preserve"> Kaliteye ilişkin kurumsal bir politika mevcut değildir. Ancak, Bilgi Güvenliği Politikası çerçevesinde Kurumun sahip olduğu bilgi, bilgi varlıkları ve sunduğu hizmetlerin güvenliğini sağlamak doğrultusunda yönetimin bilgi güvenliğine verdiği önemi ifade etmek, bilgi güvenliğinin kurum için önemini vurgulamak, detaylı politika ve talimatlar için genel çerçeveyi belirlemek, personel, paydaş ve üçüncü kişilerin bilgi güvenliği farkındalıklarını arttırmak, bilgi varlıklarının güvenliği için etkin teknik güvenlik kontrollerini uygulamak, riskleri en aza indirerek Kurumun güvenliğini, güvenilirliğini ve imajını korumak, Kurum tarafından üretilen, kullanılan, geliştirilen bilgilerin gizliliğini, bütünlüğünü ve erişilebilirliğini sağlamak ve korumak, Kurumun tabi olduğu mevzuat, yasa ve yönetmeliklerin gerekliliklerinin karşılanmasını sağlamak, paydaşlar ve üçüncü kişiler ile yapılan sözleşmelere uyum sağlamak amaçlanmaktadır.</t>
    </r>
  </si>
  <si>
    <r>
      <rPr>
        <b/>
        <sz val="10"/>
        <color rgb="FF000000"/>
        <rFont val="Calibri"/>
        <family val="2"/>
        <charset val="162"/>
      </rPr>
      <t>Kalitenin izlenmesi:</t>
    </r>
    <r>
      <rPr>
        <sz val="10"/>
        <color rgb="FF000000"/>
        <rFont val="Calibri"/>
        <family val="2"/>
        <charset val="162"/>
      </rPr>
      <t xml:space="preserve"> Kurumun tabi olduğu mevzuat, yasa ve yönetmeliklerin gerekliliklerinin karşılanmasını sağlamak amacıyla yıl sonunda kaliteyi artırım çalışması yapılmaktadır.  </t>
    </r>
  </si>
  <si>
    <r>
      <rPr>
        <b/>
        <sz val="10"/>
        <color rgb="FF000000"/>
        <rFont val="Calibri"/>
        <family val="2"/>
        <charset val="162"/>
      </rPr>
      <t xml:space="preserve">Veri kaynakları: </t>
    </r>
    <r>
      <rPr>
        <sz val="10"/>
        <color rgb="FF000000"/>
        <rFont val="Calibri"/>
        <family val="2"/>
        <charset val="162"/>
      </rPr>
      <t>Tam sayımdır.</t>
    </r>
  </si>
  <si>
    <r>
      <rPr>
        <b/>
        <sz val="10"/>
        <color rgb="FF000000"/>
        <rFont val="Calibri"/>
        <family val="2"/>
        <charset val="162"/>
      </rPr>
      <t>Yöntem:</t>
    </r>
    <r>
      <rPr>
        <sz val="10"/>
        <color rgb="FF000000"/>
        <rFont val="Calibri"/>
        <family val="2"/>
        <charset val="162"/>
      </rPr>
      <t xml:space="preserve"> İstatistikler, toplanan verilerin tutarlılığı sağlandıktan sonra sınıflanarak yayınlanmaktadır.</t>
    </r>
  </si>
  <si>
    <r>
      <rPr>
        <b/>
        <sz val="10"/>
        <color rgb="FF000000"/>
        <rFont val="Calibri"/>
        <family val="2"/>
        <charset val="162"/>
      </rPr>
      <t>İstatistiklerin hatalı yorumlanması ve yanlış kullanımına ilişkin görüş belirtme/tekzip:</t>
    </r>
    <r>
      <rPr>
        <sz val="10"/>
        <color rgb="FF000000"/>
        <rFont val="Calibri"/>
        <family val="2"/>
        <charset val="162"/>
      </rPr>
      <t xml:space="preserve"> Verilerin, Kurum web sayfasında yayımlanması sonucunda, yayım organlarında ve bilimsel makalelerde hatalı kullanımına ilişkin düzenli bir takibi yapılmamakla birlikte bu durum tespit edildiğinde gerekli tekzip metinleri gönderilmektedir.</t>
    </r>
  </si>
  <si>
    <r>
      <rPr>
        <b/>
        <sz val="10"/>
        <color rgb="FF000000"/>
        <rFont val="Calibri"/>
        <family val="2"/>
        <charset val="162"/>
      </rPr>
      <t xml:space="preserve">İstatistiksel veri toplama, işleme ve dağıtımdaki şartlar ve koşulların açıklanması: </t>
    </r>
    <r>
      <rPr>
        <sz val="10"/>
        <color rgb="FF000000"/>
        <rFont val="Calibri"/>
        <family val="2"/>
        <charset val="162"/>
      </rPr>
      <t>Verilerin toplanmasında işyeri, kurum/kuruluş ve kişilerin verilerini doğru ve zamanında Kurumumuza sunmaları büyük önem arz etmektedir.</t>
    </r>
  </si>
  <si>
    <r>
      <rPr>
        <b/>
        <sz val="10"/>
        <color rgb="FF000000"/>
        <rFont val="Calibri"/>
        <family val="2"/>
        <charset val="162"/>
      </rPr>
      <t>Mevsimsel düzeltme:</t>
    </r>
    <r>
      <rPr>
        <sz val="10"/>
        <color rgb="FF000000"/>
        <rFont val="Calibri"/>
        <family val="2"/>
        <charset val="162"/>
      </rPr>
      <t xml:space="preserve"> Mevsimsel düzeltme yapılmamaktadır.</t>
    </r>
  </si>
  <si>
    <r>
      <t>Verinin sektörler arası ve alanlar arası tutarlılığı:</t>
    </r>
    <r>
      <rPr>
        <sz val="10"/>
        <color rgb="FF000000"/>
        <rFont val="Calibri"/>
        <family val="2"/>
        <charset val="162"/>
      </rPr>
      <t xml:space="preserve"> Karşılaştırabilecek farklı bir veri kaynağı bulunmamaktadır.</t>
    </r>
  </si>
  <si>
    <t>METADATA</t>
  </si>
  <si>
    <t>Data: Scope, Period and  Published Time</t>
  </si>
  <si>
    <t>Scope and Characteristics</t>
  </si>
  <si>
    <r>
      <rPr>
        <b/>
        <sz val="10"/>
        <color rgb="FF000000"/>
        <rFont val="Calibri"/>
        <family val="2"/>
        <charset val="162"/>
      </rPr>
      <t>Description of the data</t>
    </r>
    <r>
      <rPr>
        <sz val="10"/>
        <color rgb="FF000000"/>
        <rFont val="Calibri"/>
        <family val="2"/>
        <charset val="162"/>
      </rPr>
      <t>: The data cover the number of staff working in the Social Security Institution, number of insured and workplaces on the basis of notifications and declarations made by the workplaces, individuals and institutions / organizations and  the average daily earnings information.</t>
    </r>
  </si>
  <si>
    <t>Statistical  notions and definitions:</t>
  </si>
  <si>
    <t>Insured under the scope of 4/1-a: Compulsory insured persons Who are employed by one or more employer through a service contract in 4/1-a coverage.  (5510 Law. Artc.4)</t>
  </si>
  <si>
    <t>1. Compulsory: It refers to the notifications within the scope of long term insurance branches excluding  intern and trainee, apprentices, collective insurance and other insurance branch.</t>
  </si>
  <si>
    <t>2. Apprentice: Refers to the apprentices candidate and apprentices notifications considered to be insured under article 5 of the Law No. 5510.</t>
  </si>
  <si>
    <t>3. Collective Insurance It refers to the insurance of Turkish workers employed by Turkish employers in countries where the Social Security Agreement has not been signed.</t>
  </si>
  <si>
    <t>4. Insured Person in Agricultural Sector : It refers to insured persons who are employed by  a service contract working in agriculture sector (Law No: 2925).</t>
  </si>
  <si>
    <t>5. Other Insured: The insured persons working under the provisions of Annex-5, Annex-6 of the Law No. 5510 and the insured working for less than 10 days under the Annex-9 article and arrested/convicted persons who are employed in penal institutions and detention houses according to Article 5 and the insured persons whose employment contracts are suspended in public administrations.</t>
  </si>
  <si>
    <t>6. Interns and Trainees: Refers to interns and trainees who are considered to be insured under article 5 of Law No. 5510. As of 9/12/2016, with the regulation made by Law No. 6764; Interns and trainees number's are considered separately since students who are subjected to internship during vocational and technical secondary education and those who receive complementary education or field education during vocational and technical secondary education started to be considered insured in terms of occupational accident and occupational disease. Therefore, based on administrative records the number of interns and trainees are separated from compulsory insured data from 2017 and before.</t>
  </si>
  <si>
    <t xml:space="preserve"> The insured data for the employed by one or more employer through a service contract are operated by byworkplace based and it is compiled on the basis of notifications made with monthly conntribution and service documents.</t>
  </si>
  <si>
    <t>Insured under 4 / b: Among the village and quarter headmen and individuals working on his/her own name and account without being bound by a service contract according to the 4th article of the Law No. 5510 refers to;</t>
  </si>
  <si>
    <t>i. Who are income tax payers in real or ordinary procedure due to commercial earnings or self - employment income,</t>
  </si>
  <si>
    <t>ii.Who are exempt from income tax and are registered to the registry of traders and artisans,</t>
  </si>
  <si>
    <t>iii.Associates of joint - stock companies who members to board of directors, active partners of commandite companies of which capitals are divided into shares, all partners of other company and maritime joint - adventures,</t>
  </si>
  <si>
    <t>Who are active in agricultural activities,</t>
  </si>
  <si>
    <t>and Who are voluntary insured.</t>
  </si>
  <si>
    <t>1. Compulsory Insured consists of mukhtars, agricultural insurers and other compulsory insured. 4/1-b compulsory insured data before 2019; Including mukhtars, agricultural insurers and other compulsory insurers, they were revised in monthly statistical bulletins for 2019 in order to provide conceptual integrity backwards.</t>
  </si>
  <si>
    <t>2. Voluntary insured. According to Article 50 of Law No. 5510; It refers to the insured notifications that are subject to long-term insurance branches and general health insurance by paying contributions voluntarily.</t>
  </si>
  <si>
    <t>i.  Among the ones who are not subject to item (a) of first paragraph of this Article, who are not foreseen to be insurance holders, such as ones who work permanently in permanent staff positions and are covered by item (a) in their concerned laws,</t>
  </si>
  <si>
    <t>ii. Among the ones who are not subject to item (a) and (b) of first paragraph of this Article, who are not foreseen to be insurance holders such as ones who work on contract and are covered by item (a) in their concerned laws, and who are assigned indirectly as proxy in accordance with Article 86 of Public Servants Law number 657, shall be deemed insurance holders.</t>
  </si>
  <si>
    <t>1. Compulsory: It refers to the notifications within the scope of the long-term insured branches from the insured under the scope of 4/1-c except for the other insured.</t>
  </si>
  <si>
    <t>2. Other: It refers to the insured persons who are treated according to the abrogated article 12 of Law No. 5434 and Annex 71, article 76 and Temporary article 192 and 218.</t>
  </si>
  <si>
    <t>The data of the active insured within the scope of 4/1-c is compiled based on the number of persons whose precise notifications are notified to the Authority.</t>
  </si>
  <si>
    <t>Ordinary Invalidity Pension: It is a type of invalidity arising from reasons and situations other than the cases within the scope of duty disability, and the pension paid within this scope is also ordinary disability pension.</t>
  </si>
  <si>
    <t>Asset / Liability Ratio: It is the ratio between the number of active insured who pay premiums to the system and the number of passive insured (files) from the system.</t>
  </si>
  <si>
    <t>Active Insured: Refers to the person who needs to pay a premium or pay a premium in his name in terms of short and / or long-term insurance branches. (5510 s.k., art.3)</t>
  </si>
  <si>
    <t>Minimum wage: According to the Labor Law dated 22/5/2003 and numbered 4857, it is a monthly gross wage determined for workers over the age of 16.</t>
  </si>
  <si>
    <t>Outpatient Treatment: Providing health services without hospitalization in patients' health institutions or establishments is considered outpatient treatment.</t>
  </si>
  <si>
    <t>Monthly: Disability refers to old-time and death insurances and permanent payments made in case of duty disability.</t>
  </si>
  <si>
    <t>Persons Obliged to Care: The General Health Insurer who is not included in the sub-clauses (c) (1) and (2) of the first paragraph of Article 60 of the Law No. 5510, is not considered to be insured or is not optional insured, who is not connected to income or monthly;</t>
  </si>
  <si>
    <t>i. Spouse</t>
  </si>
  <si>
    <t>ii. Unmarried children under 18 years old; or under 20 years old if receiving education in high schools or equivalents or candidate apprenticeship and apprenticeship education laid down in Vocational Education Law number 3308 dated 5/6/1986 or vocational education in enterprises; or under 25 years old if receiving higher education, and unmarried children determined to be disabled as per the present Law, independent of age,</t>
  </si>
  <si>
    <t>iii. Mother and father, whose livelihoods are determined to be covered by the insurance holder in accordance with the criteria stipulated by the Institution, (Article 3 of Law No. 5510)</t>
  </si>
  <si>
    <t>Income: shall mean the continuous payment made to the insurance holder in case of work accident or occupational disease or to the right holders in case of death of the insurance holder,</t>
  </si>
  <si>
    <t>Economic Activity Classification: It is a code created by the system that determines the hazard classes of workplaces according to the areas in which they work, known as the NACE code, which means Statistical Classification of Economic Activities in the European Union.</t>
  </si>
  <si>
    <t>Activity Group: It is an industry or market with joint working features where businesses share the same or a related product or service.</t>
  </si>
  <si>
    <t>Right holder: shall mean the spouse, child, mother or father, who becomes qualified to receive income or pension or a lump payment, in case of death of the insurance holder or of individuals who receive permanent incapacity income or invalidity, duty disability or old – age pension, (Article 3 of Law No. 5510)</t>
  </si>
  <si>
    <t>Service contract: The service contract defined in the Code of Obligations No. 818 dated 22/4/1926 and the employment contract or service contract defined in the labor legislation.</t>
  </si>
  <si>
    <t>Administrative Fines (AF): These are fines imposed by the state's administrative institutions (Social Security Institution).</t>
  </si>
  <si>
    <t>Optional insurance is the insurance which allow individuals to be subject to long term insurance branches and universal health insurance by paying optional premiums.</t>
  </si>
  <si>
    <t>In order to be voluntary insurance holder, for residents in Turkey and Turkish citizens who, while residing in Turkey, are at foreign countries with which social security convention is not signed;</t>
  </si>
  <si>
    <t>i. Not working in a manner to require being subject to compulsory insurance in this Law or working as an insurance holder but less than 30 days a month or not working full time,</t>
  </si>
  <si>
    <t>ii.not being put on pension due to one's own insurance,</t>
  </si>
  <si>
    <t>iii.being over the age of 18,</t>
  </si>
  <si>
    <t>iv.applying to the Institution with a voluntary insurance request petition, are sought. (Article 50 of Law No. 5510)</t>
  </si>
  <si>
    <t>Workplace: It is the place where the insurance holders carry out their works together with the material and immaterial elements.</t>
  </si>
  <si>
    <t>Number of Workplaces: Enterprises making 4/1-a insurance coverage within the relevant month are considered as workplaces. Employers who make Annex-9 notifications regarding those who work for more than 10 days in domestic services are also included in the number of workplaces.</t>
  </si>
  <si>
    <t>Profit: Refers to the cash benefits of the insured.</t>
  </si>
  <si>
    <t>Short term insurance branches: shall mean work accident and occupational diseases, health and maternity insurance branches,</t>
  </si>
  <si>
    <t>Composition: Indicates that the work done is permanent or temporary in the private or public sector.</t>
  </si>
  <si>
    <t>Private Funding: It refers to the personnel of banks, insurance and reassurance companies, trade chambers, industrial chambers, stock exchanges or unions that they form, and individuals who are granted with pensions or incomes, and their survivors, as part of the provisional article 20 of Law No. 506. As of the date of transfer, fund participants are considered to be insured within the scope of item (a) of Article 4 of the Law No. 5510.(Provisional Article 20 of Law No. 5510)</t>
  </si>
  <si>
    <t>Passive Insured (Income and Pension Receipts): It refers to those who are attached to him/her or his beneficiaries pension and / or income in terms of long and short term insurance branches.</t>
  </si>
  <si>
    <t>1. Pension Receipts: means the insured or right holders who deserve the payments made in the form of invalidity, old age and survivor insurances.</t>
  </si>
  <si>
    <t>2. Income Receipts: Refers to those who deserve permanent payments to the beneficiaries in case of work accident or occupational disease or to the beneficiaries in case of death of the insured.</t>
  </si>
  <si>
    <t>Earnings Subject to Contribution: The earnings for which the insurance contribution will be calculated according to the Law No. 5510 on Social Insurance and General Health Insurance. (Article 80 of Law No. 5510)</t>
  </si>
  <si>
    <t>Number of Contribution Days: It refers to the number of days that passed due to invalidity, old age and survivor insuranca branches.</t>
  </si>
  <si>
    <t>Earnings Subject to Contribution: It refers to the whole of the payment items that will be deducted from Social Security and Unemployment contributions for workers and employers over their income.</t>
  </si>
  <si>
    <t>Non-Contributory Payments: These are payments made only by social state without payment and their financing is covered by taxes.</t>
  </si>
  <si>
    <t>Insurance Period: The insurance period is the period between the date that the insured started working for the first time for disability, old age and survivor insurances and the date of the written request for allocation or and the date of death for the  insured deceased.</t>
  </si>
  <si>
    <t>Permanent Incapacity for Work: It refers to the situation in which the earning power in the profession has decreased by at least 10% by the Institution Health Board, based on the reports given by the health boards of the health service providers authorized by the Agency due to illness and disability resulting from a work accident (Law No. 5510, Article 19).</t>
  </si>
  <si>
    <t>Agricultural Activity: It refers to agricultural activity in his/her own property or in the property of others or in public places by renting as a partner. These activities are: planting, planting, care, production, cultivation and breeding by directly benefiting from nature for obtaining plants, forests products, animal products and seafood or preserving, transporting or marketing these products by their growers.</t>
  </si>
  <si>
    <t>Agricultural insured; it refers to those who are engaged in agricultural activities on their own without any service contract for implementation of the short and long term insurance branches, in accordance with the fourth subclause of the 4/1-b of the Law No. 5510.</t>
  </si>
  <si>
    <t>Long term insurance branches: shall mean invalidity, old - age and survivors insurance branches,</t>
  </si>
  <si>
    <t>Wage:  It is the gross amount that is paid as an hourly, daily, weekly, monthly or yearly with a monetary gross amount to those who are considered to be insured within the scope of subparagraph (a) and (c) of the first paragraph of Article 4. Law No. 5510.</t>
  </si>
  <si>
    <t>Duty Invalidity: It refers to the disability and / or war disability situations described in article 47 of the Law No. 5510.</t>
  </si>
  <si>
    <t>Vatanis: Those who receive the medal of independence include Korean and Cyprus veterans, monthly recipients from the national service organization and their rights holders.</t>
  </si>
  <si>
    <t>Classifications:</t>
  </si>
  <si>
    <r>
      <rPr>
        <b/>
        <sz val="10"/>
        <color rgb="FF000000"/>
        <rFont val="Calibri"/>
        <family val="2"/>
        <charset val="162"/>
      </rPr>
      <t>Geographical scope</t>
    </r>
    <r>
      <rPr>
        <sz val="10"/>
        <color rgb="FF000000"/>
        <rFont val="Calibri"/>
        <family val="2"/>
        <charset val="162"/>
      </rPr>
      <t>: Whole Turkey</t>
    </r>
  </si>
  <si>
    <r>
      <rPr>
        <b/>
        <sz val="10"/>
        <color rgb="FF000000"/>
        <rFont val="Calibri"/>
        <family val="2"/>
        <charset val="162"/>
      </rPr>
      <t>Geographical level</t>
    </r>
    <r>
      <rPr>
        <sz val="10"/>
        <color rgb="FF000000"/>
        <rFont val="Calibri"/>
        <family val="2"/>
        <charset val="162"/>
      </rPr>
      <t>: Statistics, Turkey in general and / or Turkey Statistical Regional Units Classification is published by Level 3.</t>
    </r>
  </si>
  <si>
    <r>
      <rPr>
        <b/>
        <sz val="10"/>
        <color rgb="FF000000"/>
        <rFont val="Calibri"/>
        <family val="2"/>
        <charset val="162"/>
      </rPr>
      <t>Sectoral coverage</t>
    </r>
    <r>
      <rPr>
        <sz val="10"/>
        <color rgb="FF000000"/>
        <rFont val="Calibri"/>
        <family val="2"/>
        <charset val="162"/>
      </rPr>
      <t>: All sectors included in the NACE Rev.2 classification, which are required to be notified by the Social Security Institution, are included.</t>
    </r>
  </si>
  <si>
    <r>
      <rPr>
        <b/>
        <sz val="10"/>
        <color rgb="FF000000"/>
        <rFont val="Calibri"/>
        <family val="2"/>
        <charset val="162"/>
      </rPr>
      <t>Time coverage</t>
    </r>
    <r>
      <rPr>
        <sz val="10"/>
        <color rgb="FF000000"/>
        <rFont val="Calibri"/>
        <family val="2"/>
        <charset val="162"/>
      </rPr>
      <t>: Insured Statistics are published regularly by our Agency in monthly bulletins and annuals. Insured Statistics published as SSK, Bağ-Kur and Emekli Sandığı until 2007 then publishing under the name of SSI Insured Statistics.</t>
    </r>
  </si>
  <si>
    <r>
      <rPr>
        <b/>
        <sz val="10"/>
        <color rgb="FF000000"/>
        <rFont val="Calibri"/>
        <family val="2"/>
        <charset val="162"/>
      </rPr>
      <t>Other scope</t>
    </r>
    <r>
      <rPr>
        <sz val="10"/>
        <color rgb="FF000000"/>
        <rFont val="Calibri"/>
        <family val="2"/>
        <charset val="162"/>
      </rPr>
      <t>: Gender, Workplace sizes are arranged according to the number of employees. These are 1 person, 2-3 people, 4-6 people, 7-9 people, 10-19 people, 20-29 people, 30-49 people, 50- 99 people, 100-249, 250-499 people, 500- It was distributed as 749 people, 750-999 people and more than 1000 employees.</t>
    </r>
  </si>
  <si>
    <r>
      <rPr>
        <b/>
        <sz val="10"/>
        <color rgb="FF000000"/>
        <rFont val="Calibri"/>
        <family val="2"/>
        <charset val="162"/>
      </rPr>
      <t>Coverage limitations</t>
    </r>
    <r>
      <rPr>
        <sz val="10"/>
        <color rgb="FF000000"/>
        <rFont val="Calibri"/>
        <family val="2"/>
        <charset val="162"/>
      </rPr>
      <t>: There is no limitation in scope.</t>
    </r>
  </si>
  <si>
    <r>
      <rPr>
        <b/>
        <sz val="10"/>
        <color rgb="FF000000"/>
        <rFont val="Calibri"/>
        <family val="2"/>
        <charset val="162"/>
      </rPr>
      <t>Statistical unit</t>
    </r>
    <r>
      <rPr>
        <sz val="10"/>
        <color rgb="FF000000"/>
        <rFont val="Calibri"/>
        <family val="2"/>
        <charset val="162"/>
      </rPr>
      <t>: Insurance holders under the Law No. 5510</t>
    </r>
  </si>
  <si>
    <r>
      <rPr>
        <b/>
        <sz val="10"/>
        <color rgb="FF000000"/>
        <rFont val="Calibri"/>
        <family val="2"/>
        <charset val="162"/>
      </rPr>
      <t>Basic period / year</t>
    </r>
    <r>
      <rPr>
        <sz val="10"/>
        <color rgb="FF000000"/>
        <rFont val="Calibri"/>
        <family val="2"/>
        <charset val="162"/>
      </rPr>
      <t>: There is no Basic Period.</t>
    </r>
  </si>
  <si>
    <r>
      <rPr>
        <b/>
        <sz val="10"/>
        <color rgb="FF000000"/>
        <rFont val="Calibri"/>
        <family val="2"/>
        <charset val="162"/>
      </rPr>
      <t>Reference period:</t>
    </r>
    <r>
      <rPr>
        <sz val="10"/>
        <color rgb="FF000000"/>
        <rFont val="Calibri"/>
        <family val="2"/>
        <charset val="162"/>
      </rPr>
      <t xml:space="preserve"> The reference period to which the study belongs is the previous year.</t>
    </r>
  </si>
  <si>
    <t>Measurement Unit</t>
  </si>
  <si>
    <t>Variable/Indicator</t>
  </si>
  <si>
    <t>Measurement Scale</t>
  </si>
  <si>
    <t>Number</t>
  </si>
  <si>
    <t>Insured Statistics</t>
  </si>
  <si>
    <t>Number of Persons</t>
  </si>
  <si>
    <t>Workplace Statistics</t>
  </si>
  <si>
    <t>Income/Pension Statistics</t>
  </si>
  <si>
    <t>Periods</t>
  </si>
  <si>
    <r>
      <rPr>
        <b/>
        <sz val="10"/>
        <color rgb="FF000000"/>
        <rFont val="Calibri"/>
        <family val="2"/>
        <charset val="162"/>
      </rPr>
      <t>Data collection frequency</t>
    </r>
    <r>
      <rPr>
        <sz val="10"/>
        <color rgb="FF000000"/>
        <rFont val="Calibri"/>
        <family val="2"/>
        <charset val="162"/>
      </rPr>
      <t>: Administrative record is instantly reflected in the SGK database. Data are compiled from administrative records on a monthly basis and published annually.</t>
    </r>
  </si>
  <si>
    <r>
      <rPr>
        <b/>
        <sz val="10"/>
        <rFont val="Calibri"/>
        <family val="2"/>
        <charset val="162"/>
      </rPr>
      <t>Data publishing frequency</t>
    </r>
    <r>
      <rPr>
        <sz val="10"/>
        <rFont val="Calibri"/>
        <family val="2"/>
        <charset val="162"/>
      </rPr>
      <t>: The frequency of publication of statistics is annual.</t>
    </r>
  </si>
  <si>
    <t>Timeliness</t>
  </si>
  <si>
    <t>Average output time for each published data</t>
  </si>
  <si>
    <t>Difference between the date when the first results were published and the end date of the reference period (days): -</t>
  </si>
  <si>
    <r>
      <t xml:space="preserve">Difference between the date when the final results were published and the deadline for the reference period (days): </t>
    </r>
    <r>
      <rPr>
        <sz val="10"/>
        <color rgb="FF0D0D0D"/>
        <rFont val="Calibri"/>
        <family val="2"/>
        <charset val="162"/>
      </rPr>
      <t>210 days</t>
    </r>
  </si>
  <si>
    <t>Public Access to Information</t>
  </si>
  <si>
    <t>Announcement of the publishing schedule</t>
  </si>
  <si>
    <t>The publication schedule is not announced to the public in advance. The data publishing calendar is reached by connecting to the National Data Publishing Calendar (UVYT) from the SSI website.</t>
  </si>
  <si>
    <t>The data are published under the Official Statistics Program.</t>
  </si>
  <si>
    <t>Simultenious Publishing</t>
  </si>
  <si>
    <r>
      <rPr>
        <b/>
        <sz val="10"/>
        <rFont val="Calibri"/>
        <family val="2"/>
        <charset val="162"/>
      </rPr>
      <t>Whether it is shared with all users at the same time</t>
    </r>
    <r>
      <rPr>
        <sz val="10"/>
        <rFont val="Calibri"/>
        <family val="2"/>
        <charset val="162"/>
      </rPr>
      <t>: The published data is shared with all users simultaneously via the website.</t>
    </r>
  </si>
  <si>
    <r>
      <rPr>
        <b/>
        <sz val="10"/>
        <color rgb="FF000000"/>
        <rFont val="Calibri"/>
        <family val="2"/>
        <charset val="162"/>
      </rPr>
      <t>Whether data is previously shared within the scope of private agreements with the press or other specific users</t>
    </r>
    <r>
      <rPr>
        <sz val="10"/>
        <color rgb="FF000000"/>
        <rFont val="Calibri"/>
        <family val="2"/>
        <charset val="162"/>
      </rPr>
      <t>: The published data are not previously shared under the press or other specific users under private agreements.</t>
    </r>
  </si>
  <si>
    <t>Integrity</t>
  </si>
  <si>
    <t>Terms, conditions and confidentiality regarding the production of official statistics</t>
  </si>
  <si>
    <r>
      <rPr>
        <b/>
        <sz val="10"/>
        <rFont val="Calibri"/>
        <family val="2"/>
        <charset val="162"/>
      </rPr>
      <t>Responsibility for the collection, processing and distribution of statistics</t>
    </r>
    <r>
      <rPr>
        <sz val="10"/>
        <rFont val="Calibri"/>
        <family val="2"/>
        <charset val="162"/>
      </rPr>
      <t>: The process of collecting the data is carried out by the General Directorate of Service Delivery and  processing and distributing by Actuarial and Fund Management.</t>
    </r>
  </si>
  <si>
    <r>
      <rPr>
        <b/>
        <sz val="10"/>
        <color rgb="FF000000"/>
        <rFont val="Calibri"/>
        <family val="2"/>
        <charset val="162"/>
      </rPr>
      <t>Data sharing and coordination with data producing organizations</t>
    </r>
    <r>
      <rPr>
        <sz val="10"/>
        <color rgb="FF000000"/>
        <rFont val="Calibri"/>
        <family val="2"/>
        <charset val="162"/>
      </rPr>
      <t>: The main users of insured statistics are; These are institutions and organizations such as the Ministry of Labor and Social Security, Turkish Statistical Institute, universities, academics, OECD, Eurostat. Data is shared with other Institutions and Organizations through a protocol signed within the framework of the Procedures and Principles Regarding the Use, Sharing and Protection of Social Security Institution Data.</t>
    </r>
  </si>
  <si>
    <r>
      <rPr>
        <b/>
        <sz val="10"/>
        <color rgb="FF000000"/>
        <rFont val="Calibri"/>
        <family val="2"/>
        <charset val="162"/>
      </rPr>
      <t>Confidentiality of data of individual respondents</t>
    </r>
    <r>
      <rPr>
        <sz val="10"/>
        <color rgb="FF000000"/>
        <rFont val="Calibri"/>
        <family val="2"/>
        <charset val="162"/>
      </rPr>
      <t>: Personal data are not shared under any circumstances. The data are published collectively. (Article 35 of Law No. 5502.)</t>
    </r>
  </si>
  <si>
    <r>
      <rPr>
        <b/>
        <sz val="10"/>
        <rFont val="Calibri"/>
        <family val="2"/>
        <charset val="162"/>
      </rPr>
      <t>Employees in statistics production, opportunities, financing</t>
    </r>
    <r>
      <rPr>
        <sz val="10"/>
        <rFont val="Calibri"/>
        <family val="2"/>
        <charset val="162"/>
      </rPr>
      <t>: They are the relevant personnel working in the Actuarial and Fund Management Department and the General Directorate of Service Delivery. The system used in production is the Institutional Reporting and Statistics System.</t>
    </r>
  </si>
  <si>
    <r>
      <rPr>
        <b/>
        <sz val="10"/>
        <color rgb="FF000000"/>
        <rFont val="Calibri"/>
        <family val="2"/>
        <charset val="162"/>
      </rPr>
      <t>Monitoring user needs:</t>
    </r>
    <r>
      <rPr>
        <sz val="10"/>
        <color rgb="FF000000"/>
        <rFont val="Calibri"/>
        <family val="2"/>
        <charset val="162"/>
      </rPr>
      <t xml:space="preserve"> The changes requested according to the requests for information from external users are taken into consideration.</t>
    </r>
  </si>
  <si>
    <r>
      <rPr>
        <b/>
        <sz val="10"/>
        <color rgb="FF000000"/>
        <rFont val="Calibri"/>
        <family val="2"/>
        <charset val="162"/>
      </rPr>
      <t>Quality policy</t>
    </r>
    <r>
      <rPr>
        <sz val="10"/>
        <color rgb="FF000000"/>
        <rFont val="Calibri"/>
        <family val="2"/>
        <charset val="162"/>
      </rPr>
      <t>: There is no institutional policy regarding quality. However, within the framework of the Information Security Policy, to express the importance that the management attaches to information security in order to ensure the security of the information, information assets and services provided by the Institution, to emphasize the importance of information security for the institution, to determine the general framework for detailed policies and instructions, to inform the information of personnel, stakeholders and third parties. To increase security awareness, to implement effective technical security controls for the security of information assets, to protect the security, reliability and image of the Institution by minimizing risks, To ensure and protect the confidentiality, integrity and accessibility of the information produced, used and developed by the Institution. It is aimed to ensure that the requirements of the regulations are met, to comply with the agreements made with the stakeholders and third parties.</t>
    </r>
  </si>
  <si>
    <r>
      <rPr>
        <b/>
        <sz val="10"/>
        <color rgb="FF000000"/>
        <rFont val="Calibri"/>
        <family val="2"/>
        <charset val="162"/>
      </rPr>
      <t>Quality monitoring</t>
    </r>
    <r>
      <rPr>
        <sz val="10"/>
        <color rgb="FF000000"/>
        <rFont val="Calibri"/>
        <family val="2"/>
        <charset val="162"/>
      </rPr>
      <t>: Quality improvement work is carried out at the end of the year in order to ensure that the requirements of the legislation, laws and regulations to which the institution is subject are met.</t>
    </r>
  </si>
  <si>
    <r>
      <rPr>
        <b/>
        <sz val="10"/>
        <color rgb="FF000000"/>
        <rFont val="Calibri"/>
        <family val="2"/>
        <charset val="162"/>
      </rPr>
      <t>Impartiality of statistics</t>
    </r>
    <r>
      <rPr>
        <sz val="10"/>
        <color rgb="FF000000"/>
        <rFont val="Calibri"/>
        <family val="2"/>
        <charset val="162"/>
      </rPr>
      <t>: It is statistically unbiased since administrative records are used and data are based on declaration.</t>
    </r>
  </si>
  <si>
    <r>
      <rPr>
        <b/>
        <sz val="10"/>
        <color rgb="FF000000"/>
        <rFont val="Calibri"/>
        <family val="2"/>
        <charset val="162"/>
      </rPr>
      <t>Data sources</t>
    </r>
    <r>
      <rPr>
        <sz val="10"/>
        <color rgb="FF000000"/>
        <rFont val="Calibri"/>
        <family val="2"/>
        <charset val="162"/>
      </rPr>
      <t>: Complete count.</t>
    </r>
  </si>
  <si>
    <r>
      <rPr>
        <b/>
        <sz val="10"/>
        <color rgb="FF000000"/>
        <rFont val="Calibri"/>
        <family val="2"/>
        <charset val="162"/>
      </rPr>
      <t>Method:</t>
    </r>
    <r>
      <rPr>
        <sz val="10"/>
        <color rgb="FF000000"/>
        <rFont val="Calibri"/>
        <family val="2"/>
        <charset val="162"/>
      </rPr>
      <t xml:space="preserve"> Statistics are classified and published after the consistency of the collected data.</t>
    </r>
  </si>
  <si>
    <r>
      <rPr>
        <b/>
        <sz val="10"/>
        <color rgb="FF000000"/>
        <rFont val="Calibri"/>
        <family val="2"/>
        <charset val="162"/>
      </rPr>
      <t>Statement an opinion/refutation on the misinterpretation and misuse of statistics:</t>
    </r>
    <r>
      <rPr>
        <sz val="10"/>
        <color rgb="FF000000"/>
        <rFont val="Calibri"/>
        <family val="2"/>
        <charset val="162"/>
      </rPr>
      <t xml:space="preserve"> As a result of the publication of the data on the Institution's website, there is no regular follow-up regarding the erroneous use in publication organs and scientific articles.</t>
    </r>
  </si>
  <si>
    <r>
      <rPr>
        <b/>
        <sz val="10"/>
        <color rgb="FF000000"/>
        <rFont val="Calibri"/>
        <family val="2"/>
        <charset val="162"/>
      </rPr>
      <t>Disclosure of terms and conditions in statistical data collection, processing and distribution</t>
    </r>
    <r>
      <rPr>
        <sz val="10"/>
        <color rgb="FF000000"/>
        <rFont val="Calibri"/>
        <family val="2"/>
        <charset val="162"/>
      </rPr>
      <t>: It is very important presenting the workplace, institution / organization and individual's data to our Institution accurately and on time.</t>
    </r>
  </si>
  <si>
    <r>
      <rPr>
        <b/>
        <sz val="10"/>
        <color rgb="FF000000"/>
        <rFont val="Calibri"/>
        <family val="2"/>
        <charset val="162"/>
      </rPr>
      <t>Seasonal adjustment</t>
    </r>
    <r>
      <rPr>
        <sz val="10"/>
        <color rgb="FF000000"/>
        <rFont val="Calibri"/>
        <family val="2"/>
        <charset val="162"/>
      </rPr>
      <t>: No seasonal adjustment.</t>
    </r>
  </si>
  <si>
    <t>Government internal access to data before it is published</t>
  </si>
  <si>
    <t>Publishing and interpreting the statistics</t>
  </si>
  <si>
    <t>No comments are made while publishing the statistics.</t>
  </si>
  <si>
    <t>Renewal and advance notification of major changes in the method</t>
  </si>
  <si>
    <r>
      <rPr>
        <b/>
        <sz val="10"/>
        <color rgb="FF0D0D0D"/>
        <rFont val="Calibri"/>
        <family val="2"/>
        <charset val="162"/>
      </rPr>
      <t>Revision calendar</t>
    </r>
    <r>
      <rPr>
        <sz val="10"/>
        <color rgb="FF0D0D0D"/>
        <rFont val="Calibri"/>
        <family val="2"/>
        <charset val="162"/>
      </rPr>
      <t>: Made in case of need. There are no regular revisions.</t>
    </r>
  </si>
  <si>
    <r>
      <rPr>
        <b/>
        <sz val="10"/>
        <color rgb="FF0D0D0D"/>
        <rFont val="Calibri"/>
        <family val="2"/>
        <charset val="162"/>
      </rPr>
      <t>Identification of initial data and revised data</t>
    </r>
    <r>
      <rPr>
        <sz val="10"/>
        <color rgb="FF0D0D0D"/>
        <rFont val="Calibri"/>
        <family val="2"/>
        <charset val="162"/>
      </rPr>
      <t>: There is no revision in published data.</t>
    </r>
  </si>
  <si>
    <r>
      <rPr>
        <b/>
        <sz val="10"/>
        <color rgb="FF0D0D0D"/>
        <rFont val="Calibri"/>
        <family val="2"/>
        <charset val="162"/>
      </rPr>
      <t>Whether major changes in methodology, data source and statistical techniques have been announced in advance</t>
    </r>
    <r>
      <rPr>
        <sz val="10"/>
        <color rgb="FF0D0D0D"/>
        <rFont val="Calibri"/>
        <family val="2"/>
        <charset val="162"/>
      </rPr>
      <t>: When there are major changes in the methodology, data sources or statistical techniques used in data production, information about the change in the published data is shared</t>
    </r>
  </si>
  <si>
    <t>Quality</t>
  </si>
  <si>
    <t>Publishing the documentation of the methods and resources used in the preparation of statistics</t>
  </si>
  <si>
    <t>Publication of the statistical framework that provides assurance of acceptability of component detail, alignment with relevant data and supports statistical cross-queries.</t>
  </si>
  <si>
    <r>
      <rPr>
        <b/>
        <sz val="10"/>
        <color rgb="FF000000"/>
        <rFont val="Calibri"/>
        <family val="2"/>
        <charset val="162"/>
      </rPr>
      <t>Internal consistency of data</t>
    </r>
    <r>
      <rPr>
        <sz val="10"/>
        <color rgb="FF000000"/>
        <rFont val="Calibri"/>
        <family val="2"/>
        <charset val="162"/>
      </rPr>
      <t>: The data show internal consistency. Consistency with micro and macro controls is ensured by querying with previous period data and tables of different classifications.
Tables with different indicators with the same data source are consistent with each other.
For example, the data obtained according to the economic activity classification in the insured and workplace statistics of the relevant year or month and the data obtained according to the provinces give consistent results.</t>
    </r>
  </si>
  <si>
    <r>
      <rPr>
        <b/>
        <sz val="10"/>
        <color rgb="FF000000"/>
        <rFont val="Calibri"/>
        <family val="2"/>
        <charset val="162"/>
      </rPr>
      <t>Time consistency of the data</t>
    </r>
    <r>
      <rPr>
        <sz val="10"/>
        <color rgb="FF000000"/>
        <rFont val="Calibri"/>
        <family val="2"/>
        <charset val="162"/>
      </rPr>
      <t>: The data on the Instution's website is also available as collective time series in the selected indicators details at the address https://veri.sgk.gov.tr/.</t>
    </r>
  </si>
  <si>
    <r>
      <rPr>
        <b/>
        <sz val="10"/>
        <color rgb="FF000000"/>
        <rFont val="Calibri"/>
        <family val="2"/>
        <charset val="162"/>
      </rPr>
      <t>Cross-sectoral and cross-domain consistency of data</t>
    </r>
    <r>
      <rPr>
        <sz val="10"/>
        <color rgb="FF000000"/>
        <rFont val="Calibri"/>
        <family val="2"/>
        <charset val="162"/>
      </rPr>
      <t>: There are no different data sources to compare.</t>
    </r>
  </si>
  <si>
    <t>Notes</t>
  </si>
  <si>
    <t>Last updated of metadata</t>
  </si>
  <si>
    <t>Pasif (Aylık ve Gelir Alanlar) - Pensioners</t>
  </si>
  <si>
    <t xml:space="preserve">BÖLÜM I 
SİGORTALI VE İŞ YERİ İSTATİSTİKLERİ  </t>
  </si>
  <si>
    <t>İş yeri Sayısı: İlgili ay içerisinde 4/1-a sigortalı bildirimi yapan işletmeler iş yerleri olarak değerlendirilmektedir. Ev hizmetlerinde 10 günden fazla çalıştırılanlara ilişkin Ek-9 bildirimi yapan işverenler de iş yeri sayılarına dahildir.</t>
  </si>
  <si>
    <r>
      <rPr>
        <b/>
        <sz val="10"/>
        <color rgb="FF000000"/>
        <rFont val="Calibri"/>
        <family val="2"/>
        <charset val="162"/>
      </rPr>
      <t>Verinin tanımı</t>
    </r>
    <r>
      <rPr>
        <sz val="10"/>
        <color rgb="FF000000"/>
        <rFont val="Calibri"/>
        <family val="2"/>
        <charset val="162"/>
      </rPr>
      <t xml:space="preserve">: Sosyal Güvenlik Kurumunda çalışan personel sayısı, işyerleri, kişiler ve kurum/kuruluşlar tarafından yapılan bildirim ve beyanlar esas alınarak hesaplanan sigortalı ve işyeri sayısı, ortalama günlük kazanç, iş kazası ve meslek hastalığı  ve hastalık bilgilerini kapsamaktadır. </t>
    </r>
  </si>
  <si>
    <t xml:space="preserve">       3- Sosyal güvenlik kapsamında bulunan kişi sayılarına 2022 sayılı Kanuna göre aylık alanlar ve 20.madde sandıklarına tabi olan kişi sayıları dahil değildir.</t>
  </si>
  <si>
    <t>          3-Pensioners according to law number 2022, persons subject to temporary article 20 under law 5510 are not included in the number of total social security coverage.</t>
  </si>
  <si>
    <t>4/1-a
(I)</t>
  </si>
  <si>
    <t>4/1-a
(V)</t>
  </si>
  <si>
    <t>4/1-a
(IX)</t>
  </si>
  <si>
    <t>4/1-b
(II)</t>
  </si>
  <si>
    <t>4/1-b
(VI)</t>
  </si>
  <si>
    <t>4/1-b
(X)</t>
  </si>
  <si>
    <t>4/1-b zorunlu sigortalı
Compulsory insured (4/1-b)</t>
  </si>
  <si>
    <t>Insured Persons [Under  Article 4/1-c of Act 5510] In public administrations;</t>
  </si>
  <si>
    <t xml:space="preserve"> 4/1-c
(III)</t>
  </si>
  <si>
    <t xml:space="preserve"> 4/1-c
(VII)</t>
  </si>
  <si>
    <t xml:space="preserve"> 4/1-c
(XI)</t>
  </si>
  <si>
    <t>4/1-c aktif sigortalı
Active insured (4/1-c)</t>
  </si>
  <si>
    <t>4/1-a aktif sigortalı                                                                                                                                                                                                                               
 Active insured (4/1-a)</t>
  </si>
  <si>
    <t>4/1-b aktif sigortalı
Active insured (4/1-b)</t>
  </si>
  <si>
    <r>
      <t xml:space="preserve">İş Yeri
</t>
    </r>
    <r>
      <rPr>
        <sz val="9"/>
        <rFont val="Arial"/>
        <family val="2"/>
        <charset val="162"/>
      </rPr>
      <t>Work place</t>
    </r>
  </si>
  <si>
    <r>
      <t xml:space="preserve">   İş yeri büyüklüğü (İş yerinde çalıştırılan zorunlu sigortalı sayısı) 
</t>
    </r>
    <r>
      <rPr>
        <sz val="9"/>
        <rFont val="Arial"/>
        <family val="2"/>
        <charset val="162"/>
      </rPr>
      <t>Size of work place (Number of compulsory insured employees in work places)</t>
    </r>
  </si>
  <si>
    <r>
      <t xml:space="preserve">İş Yeri
</t>
    </r>
    <r>
      <rPr>
        <sz val="9"/>
        <rFont val="Arial"/>
        <family val="2"/>
        <charset val="162"/>
      </rPr>
      <t xml:space="preserve">Work place  </t>
    </r>
  </si>
  <si>
    <t>METAVERİ - Sigortalı ve İş Yeri</t>
  </si>
  <si>
    <t>Bitkisel ve hayvansal üretim ile avcılık ve ilgili hizmet faaliyetleri</t>
  </si>
  <si>
    <t>Ormancılık ile endüstriyel ve yakacak odun üretimi</t>
  </si>
  <si>
    <t>Balıkçılık ve su ürünleri yetiştiriciliği</t>
  </si>
  <si>
    <t>Kömür ve linyit çıkartılması</t>
  </si>
  <si>
    <t>Ham petrol ve doğal gaz çıkarımı</t>
  </si>
  <si>
    <t>Metal cevherleri madenciliği</t>
  </si>
  <si>
    <t>Diğer madencilik ve taş ocakçılığı</t>
  </si>
  <si>
    <t>Madenciliği destekleyici hizmet faaliyetleri</t>
  </si>
  <si>
    <t>Gıda ürünlerinin imalatı</t>
  </si>
  <si>
    <t>İçeceklerin imalatı</t>
  </si>
  <si>
    <t>Tütün ürünleri imalatı</t>
  </si>
  <si>
    <t>Tekstil ürünlerinin imalatı</t>
  </si>
  <si>
    <t>Giyim eşyalarının imalatı</t>
  </si>
  <si>
    <t>Ağaç, ağaç ürünleri ve mantar ürünleri imalatı (mobilya hariç); saz, saman ve benzeri malzemelerden örülerek yapılan eşyaların imalatı</t>
  </si>
  <si>
    <t>Kağıt ve kağıt ürünlerinin imalatı</t>
  </si>
  <si>
    <t>Kayıtlı medyanın basılması ve çoğaltılması</t>
  </si>
  <si>
    <t>Kok kömürü ve rafine edilmiş petrol ürünleri imalatı</t>
  </si>
  <si>
    <t>Kimyasalların ve kimyasal ürünlerin imalatı</t>
  </si>
  <si>
    <t>Kauçuk ve plastik ürünlerin imalatı</t>
  </si>
  <si>
    <t>Diğer metalik olmayan mineral ürünlerin imalatı</t>
  </si>
  <si>
    <t>Ana metal sanayii</t>
  </si>
  <si>
    <t>Fabrikasyon metal ürünleri imalatı (makine ve teçhizat hariç)</t>
  </si>
  <si>
    <t>Bilgisayarların, elektronik ve optik ürünlerin imalatı</t>
  </si>
  <si>
    <t>Elektrikli teçhizat imalatı</t>
  </si>
  <si>
    <t>Başka yerde sınıflandırılmamış makine ve ekipman imalatı</t>
  </si>
  <si>
    <t>Motorlu kara taşıtı, treyler (römork) ve yarı treyler (yarı römork) imalatı</t>
  </si>
  <si>
    <t>Diğer ulaşım araçlarının imalatı</t>
  </si>
  <si>
    <t>Mobilya imalatı</t>
  </si>
  <si>
    <t>Diğer imalatlar</t>
  </si>
  <si>
    <t>Suyun toplanması, arıtılması ve dağıtılması</t>
  </si>
  <si>
    <t>Kanalizasyon</t>
  </si>
  <si>
    <t>Bina dışı yapıların inşaatı</t>
  </si>
  <si>
    <t>Özel inşaat faaliyetleri</t>
  </si>
  <si>
    <t>Kara taşımacılığı ve boru hattı taşımacılığı</t>
  </si>
  <si>
    <t>Su yolu taşımacılığı</t>
  </si>
  <si>
    <t>Hava yolu taşımacılığı</t>
  </si>
  <si>
    <t>Posta ve kurye faaliyetleri</t>
  </si>
  <si>
    <t>Konaklama</t>
  </si>
  <si>
    <t>Yiyecek ve içecek hizmeti faaliyetleri</t>
  </si>
  <si>
    <t>Yayımcılık faaliyetleri</t>
  </si>
  <si>
    <t>Sinema filmi, video ve televizyon programları yapımcılığı, ses kaydı ve müzik yayımlama faaliyetleri</t>
  </si>
  <si>
    <t>Telekomünikasyon</t>
  </si>
  <si>
    <t>Bilgisayar programlama, danışmanlık ve ilgili faaliyetler</t>
  </si>
  <si>
    <t>Finansal hizmet faaliyetleri (Sigorta ve emeklilik fonları hariç)</t>
  </si>
  <si>
    <t>Sigorta, reasürans ve emeklilik fonları (Zorunlu sosyal güvenlik hariç)</t>
  </si>
  <si>
    <t>Finansal hizmetler ile sigorta faaliyetleri için yardımcı faaliyetler</t>
  </si>
  <si>
    <t>Gayrimenkul faaliyetleri</t>
  </si>
  <si>
    <t>Hukuk ve muhasebe faaliyetleri</t>
  </si>
  <si>
    <t>Mimarlık ve mühendislik faaliyetleri; teknik test ve analiz faaliyetleri</t>
  </si>
  <si>
    <t>Bilimsel araştırma ve geliştirme faaliyetleri</t>
  </si>
  <si>
    <t>Diğer mesleki, bilimsel ve teknik faaliyetler</t>
  </si>
  <si>
    <t>Veterinerlik hizmetleri</t>
  </si>
  <si>
    <t>Kiralama ve leasing faaliyetleri</t>
  </si>
  <si>
    <t>İstihdam faaliyetleri</t>
  </si>
  <si>
    <t>Seyahat acentesi, tur operatörü ve diğer rezervasyon hizmetleri ve ilgili faaliyetler</t>
  </si>
  <si>
    <t>Binalar ile ilgili hizmetler ve çevre düzenlemesi faaliyetleri</t>
  </si>
  <si>
    <t>Kamu yönetimi ve savunma; zorunlu sosyal güvenlik</t>
  </si>
  <si>
    <t>Eğitim</t>
  </si>
  <si>
    <t>İnsan sağlığı hizmetleri</t>
  </si>
  <si>
    <t>Yatılı bakım faaliyetleri</t>
  </si>
  <si>
    <t>Barınacak yer sağlanmaksızın verilen sosyal hizmetler</t>
  </si>
  <si>
    <t>Kütüphaneler, arşivler, müzeler ve diğer kültürel faaliyetler</t>
  </si>
  <si>
    <t>Kumar ve müşterek bahis faaliyetleri</t>
  </si>
  <si>
    <t>Üye olunan kuruluşların faaliyetleri</t>
  </si>
  <si>
    <t>Ev içi çalışan personelin işverenleri olarak hanehalklarının faaliyetleri</t>
  </si>
  <si>
    <t>Hanehalkları tarafından kendi kullanımlarına yönelik olarak üretilen ayrım yapılmamış mal ve hizmetler</t>
  </si>
  <si>
    <t>Uluslararası örgütler ve temsilciliklerinin faaliyetleri</t>
  </si>
  <si>
    <t>Sosyal Güvenlik Destek Primi (SGDP): Belirli yaş, sigortalılık süresi ve prim ödeme gün sayısı şartını yerine getirip emeklilik ve yaşlılık aylığı bağlanan sigortalıların yaşlılık aylığı kesilmeden hizmet akdine tabi çalışmaları halinde işverenlerinden alınan primdir. </t>
  </si>
  <si>
    <t xml:space="preserve">Social Security Support Contribution (SSSC): It is the contribution received; from the employers on behalf of employees who fulfill the specific age, insurance period and the number of contribution days assigned with old age pension working  under a service contract without interruption of the old age pension </t>
  </si>
  <si>
    <t>Table 1.10- Distribution of the Work Places and Compulsory Insured by Province [Under Article 4/1-a of Act 5510], 2016-2024</t>
  </si>
  <si>
    <t>Table 1.18- Distribution of Compulsory Insured by Daily Insurable Earning Range, Sector and Gender [Under Article 4/1-a of Act 5510], 2024</t>
  </si>
  <si>
    <t>0 (312) 207 87 02</t>
  </si>
  <si>
    <t>0 (312) 207 87 17</t>
  </si>
  <si>
    <r>
      <t xml:space="preserve">4/1-a zorunlu sigortalı
</t>
    </r>
    <r>
      <rPr>
        <sz val="9"/>
        <rFont val="Arial"/>
        <family val="2"/>
        <charset val="162"/>
      </rPr>
      <t>Compulsory insured (4/1-a)</t>
    </r>
  </si>
  <si>
    <r>
      <t xml:space="preserve">4/1-b zorunlu sigortalı 
toplam
</t>
    </r>
    <r>
      <rPr>
        <sz val="9"/>
        <rFont val="Arial"/>
        <family val="2"/>
        <charset val="162"/>
      </rPr>
      <t>Compulsory insured total</t>
    </r>
  </si>
  <si>
    <r>
      <t xml:space="preserve">4/1-c zorunlu sigortalı
</t>
    </r>
    <r>
      <rPr>
        <sz val="9"/>
        <rFont val="Arial"/>
        <family val="2"/>
        <charset val="162"/>
      </rPr>
      <t>Compusory insured (4/1-c)</t>
    </r>
  </si>
  <si>
    <r>
      <t xml:space="preserve">Sosyal güvenlik kapsamı, 4/1-a
(I+V+IX)=(XIII)
</t>
    </r>
    <r>
      <rPr>
        <sz val="9"/>
        <rFont val="Arial"/>
        <family val="2"/>
        <charset val="162"/>
      </rPr>
      <t xml:space="preserve">Social security coverage, 4/1-a </t>
    </r>
  </si>
  <si>
    <r>
      <t xml:space="preserve">Sosyal güvenlik kapsamı, 4/1-b
(II+VI+X)=(XIV)
</t>
    </r>
    <r>
      <rPr>
        <sz val="9"/>
        <rFont val="Arial"/>
        <family val="2"/>
        <charset val="162"/>
      </rPr>
      <t>Social security coverage, 4/1-b</t>
    </r>
  </si>
  <si>
    <r>
      <t xml:space="preserve">Sosyal güvenlik kapsamı, 4/1-c
(III+VII+XI)=(XV)
</t>
    </r>
    <r>
      <rPr>
        <sz val="9"/>
        <rFont val="Arial"/>
        <family val="2"/>
        <charset val="162"/>
      </rPr>
      <t>Social security coverage, 4/1-c</t>
    </r>
  </si>
  <si>
    <r>
      <t xml:space="preserve">Tarım zorunlu (4/1-b)
(XII)
</t>
    </r>
    <r>
      <rPr>
        <sz val="9"/>
        <rFont val="Arial"/>
        <family val="2"/>
        <charset val="162"/>
      </rPr>
      <t>Agricultural compulsory insured</t>
    </r>
  </si>
  <si>
    <r>
      <t xml:space="preserve"> Toplam aktif sigortalı (4/1-a, 4/1-b, 4/1-c)
(X+XVI+XIX) 
</t>
    </r>
    <r>
      <rPr>
        <sz val="9"/>
        <rFont val="Arial"/>
        <family val="2"/>
        <charset val="162"/>
      </rPr>
      <t>Total active insured</t>
    </r>
  </si>
  <si>
    <r>
      <t xml:space="preserve"> Genel toplam (4/1-b)
(I+II+III+IV)
</t>
    </r>
    <r>
      <rPr>
        <sz val="9"/>
        <rFont val="Arial"/>
        <family val="2"/>
        <charset val="162"/>
      </rPr>
      <t>General total</t>
    </r>
  </si>
  <si>
    <r>
      <t xml:space="preserve">       Tarım zorunlu (4/1-b)- </t>
    </r>
    <r>
      <rPr>
        <sz val="9"/>
        <rFont val="Arial"/>
        <family val="2"/>
        <charset val="162"/>
      </rPr>
      <t>Compulsory in agricultural sector (4/1-b)</t>
    </r>
  </si>
  <si>
    <r>
      <t xml:space="preserve">           Zorunlu 4/1-a, 4/1-b (Tarım hariç), 4/1-c
          </t>
    </r>
    <r>
      <rPr>
        <sz val="9"/>
        <rFont val="Arial"/>
        <family val="2"/>
        <charset val="162"/>
      </rPr>
      <t xml:space="preserve"> Compulsory 4/1-a, 4/1-b (Except agricultural), 4/1-c</t>
    </r>
  </si>
  <si>
    <r>
      <t xml:space="preserve">4- Tarım (4/1-a)- </t>
    </r>
    <r>
      <rPr>
        <sz val="9"/>
        <rFont val="Arial"/>
        <family val="2"/>
        <charset val="162"/>
      </rPr>
      <t>Insured in agricultural sector (4/1-a)</t>
    </r>
  </si>
  <si>
    <r>
      <rPr>
        <b/>
        <sz val="10"/>
        <color rgb="FF000000"/>
        <rFont val="Calibri"/>
        <family val="2"/>
        <charset val="162"/>
      </rPr>
      <t>Çalışmanın amacı:</t>
    </r>
    <r>
      <rPr>
        <sz val="10"/>
        <color rgb="FF000000"/>
        <rFont val="Calibri"/>
        <family val="2"/>
        <charset val="162"/>
      </rPr>
      <t xml:space="preserve"> Ülkemizde, Sosyal Güvenlik Kurumuna (SGK) kayıtlı olarak çalışan aktif sigortalılara, pasif sigortalılara ve iş yerlerine ait istatistiklerin il, cinsiyet ve sektörel bazda kırılımları kamuoyu ile her ay paylaşılarak; sosyal sigorta sistemi ile ilgili ulusal/uluslararası kullanıcıların veri taleplerinde şeffaf,karşılaştırılabilir ve güvenilir sigortalı istatistiklerinin üretilmesi ile karşılanması, ihtiyaçlara cevap verecek tedbirlerin zamanında alınmasının sağlanması amaçlanmaktadır.</t>
    </r>
  </si>
  <si>
    <t>Genel Sağlık Sigortası Kapsamında Tescil Edilenler: Genel Sağlık Sigortası primleri kendileri ve devlet tarafından ödenen kişi sayısı toplamını ifade etmektedir</t>
  </si>
  <si>
    <t>Pasif Sigortalı İstatistikleri</t>
  </si>
  <si>
    <t>Kişi Sayısı/Dosya Sayısı</t>
  </si>
  <si>
    <r>
      <t xml:space="preserve">Veri dağıtım politikası: </t>
    </r>
    <r>
      <rPr>
        <sz val="10"/>
        <color rgb="FF000000"/>
        <rFont val="Calibri"/>
        <family val="2"/>
        <charset val="162"/>
      </rPr>
      <t>Kullanıcı talepleri, kırılımlar bazında toplulaştırılmış veri olarak karşılanmakta olup
Kurum web sayfasında excel formatında yayımlanmaktadır. (http://sgk.gov.tr) Mikro veri dağıtımı mevcut
değildir</t>
    </r>
    <r>
      <rPr>
        <b/>
        <sz val="10"/>
        <color rgb="FF000000"/>
        <rFont val="Calibri"/>
        <family val="2"/>
        <charset val="162"/>
      </rPr>
      <t>.</t>
    </r>
  </si>
  <si>
    <r>
      <rPr>
        <b/>
        <sz val="10"/>
        <rFont val="Calibri"/>
        <family val="2"/>
        <charset val="162"/>
      </rPr>
      <t>İstatistiklerin toplanması, işlenmesi ve dağıtımına ilişkin sorumluluk:</t>
    </r>
    <r>
      <rPr>
        <sz val="10"/>
        <rFont val="Calibri"/>
        <family val="2"/>
        <charset val="162"/>
      </rPr>
      <t xml:space="preserve"> Verilerin toplanması Bilgi Teknolojileri Genel Müdürlüğü tarafından,  işlenmesi ve dağıtılması aşamaları ise Aktüerya ve Fon Yönetimi Daire Başkanlığı tarafından gerçekleştirilmektedir.</t>
    </r>
  </si>
  <si>
    <r>
      <rPr>
        <b/>
        <sz val="10"/>
        <rFont val="Calibri"/>
        <family val="2"/>
        <charset val="162"/>
      </rPr>
      <t xml:space="preserve">İstatistik üretiminde çalışanlar, olanaklar, finansman:  </t>
    </r>
    <r>
      <rPr>
        <sz val="10"/>
        <rFont val="Calibri"/>
        <family val="2"/>
        <charset val="162"/>
      </rPr>
      <t>Aktüerya ve Fon Yönetimi Daire Başkanlığı ve  Bilgi Teknolojileri Genel Müdürlüğü’nde çalışmakta olan ilgili personeldir. Üretimde kullanılan sistem Kurumsal Raporlama ve İstatistik Sistemidir.</t>
    </r>
  </si>
  <si>
    <r>
      <rPr>
        <b/>
        <sz val="10"/>
        <color rgb="FF000000"/>
        <rFont val="Calibri"/>
        <family val="2"/>
        <charset val="162"/>
      </rPr>
      <t>İstatistiklerin yansızlığı</t>
    </r>
    <r>
      <rPr>
        <sz val="10"/>
        <color rgb="FF000000"/>
        <rFont val="Calibri"/>
        <family val="2"/>
        <charset val="162"/>
      </rPr>
      <t>: İdari kayıtlar kullanıldığından ve beyan esasına dayalı veriler oladuğundan istatiksel olarak yansızdır.</t>
    </r>
  </si>
  <si>
    <r>
      <rPr>
        <b/>
        <sz val="10"/>
        <rFont val="Calibri"/>
        <family val="2"/>
        <charset val="162"/>
      </rPr>
      <t xml:space="preserve">İstatistiğin toplanması, işlenmesi ve dağıtılması süreçlerinde bağlayıcı olan mevzuat ve diğer düzenlemeler:  </t>
    </r>
    <r>
      <rPr>
        <sz val="10"/>
        <rFont val="Calibri"/>
        <family val="2"/>
        <charset val="162"/>
      </rPr>
      <t>4 sayılı Bakanlıklara Bağlı, İlgili, İlişkili Kurum Ve Kuruluşlar İle Diğer Kurum Ve Kuruluşların Teşkilatı Hakkında
Cumhurbaşkanlığı Kararnamesinin 419. Maddesinin (1) inci fıkrasının (b) bendi ile “(…) finansman, fon
yönetimi ve aktüerya ile ilgili her türlü istatistiki bilgiyi derlemek, bu bilgileri değerlendirerek sonuçlarını ilgili
birimlere bildirmek” görevi Aktüerya ve Fon Yönetimi Daire Başkanlığına verilmiştir. Ayrıca, 15/12/2016 tarih
ve 2016/6775025 sayılı Sosyal Güvenlik Kurumu Merkez Teşkilati Çalişma Yönetmeliği ile Aktüerya ve Fon
Yönetimi Daire Başkanlığının iş ve işlemleri düzenlenmiştir. 5429 sayılı Türkiye İstatistik Kanunu uyarınca
hazırlanan 2022-2026 dönemi Resmi İstatistik Programı kapsamı yasal dayanağı oluşturmaktadır.</t>
    </r>
  </si>
  <si>
    <r>
      <t>Veri yayımlanmadan önce</t>
    </r>
    <r>
      <rPr>
        <sz val="10"/>
        <color theme="1"/>
        <rFont val="Calibri"/>
        <family val="2"/>
        <charset val="162"/>
      </rPr>
      <t xml:space="preserve"> K</t>
    </r>
    <r>
      <rPr>
        <sz val="10"/>
        <rFont val="Calibri"/>
        <family val="2"/>
        <charset val="162"/>
      </rPr>
      <t>urum içinden ve Çalışma ve Sosyal Güvenlik Bakanlığından veriye erişim bulunmaktadır. Verilere herhangi bir müdahale bulunmamaktadır.</t>
    </r>
  </si>
  <si>
    <t>Veriler idari kayıtlardan elde edildiğinden, istatistiklerin hazırlanmasında kullanılan yöntem ve veri kaynakları
yayımlanmamaktadır.</t>
  </si>
  <si>
    <r>
      <t>Verinin zamansal tutarlılığı:</t>
    </r>
    <r>
      <rPr>
        <sz val="10"/>
        <color rgb="FF000000"/>
        <rFont val="Calibri"/>
        <family val="2"/>
        <charset val="162"/>
      </rPr>
      <t xml:space="preserve">  Zaman boyutunda kırılma bulunmamaktadır.</t>
    </r>
  </si>
  <si>
    <r>
      <rPr>
        <b/>
        <sz val="10"/>
        <color rgb="FF000000"/>
        <rFont val="Calibri"/>
        <family val="2"/>
        <charset val="162"/>
      </rPr>
      <t xml:space="preserve">Kitle: </t>
    </r>
    <r>
      <rPr>
        <sz val="10"/>
        <color rgb="FF000000"/>
        <rFont val="Calibri"/>
        <family val="2"/>
        <charset val="162"/>
      </rPr>
      <t>Referans dönemde Türkiye'deki 5510 sayılı Kanun kapsamında bulunan sigortalılar</t>
    </r>
  </si>
  <si>
    <t>Sınıflamalar:</t>
  </si>
  <si>
    <t>Ekonomik Faaliyet Sınıflaması (NACE Rev. 2), Türkiye İstatistiki Bölge Birimleri Sınıflandırması Düzey 3 (İl), Ay, Yıl.Cinsiyet, iş yerleri için iş yeri büyüklükleri çalışan kişi sayısına göre düzenlenmiştir. Bunlar
1 kişi, 2-3 kişi, 4-6 kişi, 7-9 kişi, 10-19 kişi, 20-29 kişi, 30-49 kişi, 50- 99 kişi, 100-249, 250-499 kişi, 500-749 kişi, 750-999 kişi ve 1000 den fazla çalışan sayısı olarak dağıtılmıştır</t>
  </si>
  <si>
    <r>
      <rPr>
        <b/>
        <sz val="10"/>
        <color rgb="FF000000"/>
        <rFont val="Calibri"/>
        <family val="2"/>
        <charset val="162"/>
      </rPr>
      <t>Purpose of this study</t>
    </r>
    <r>
      <rPr>
        <sz val="10"/>
        <color rgb="FF000000"/>
        <rFont val="Calibri"/>
        <family val="2"/>
        <charset val="162"/>
      </rPr>
      <t>: In our country, the statistics of active insured, passive insured and workplaces registered with the Social Security Institution (SGK) are shared with the public every month, with a breakdown of the statistics by province, gender and sector; it is aimed to meet the data demands of national/international users regarding the social security system by producing transparent, comparable and reliable insured statistics and to ensure that measures that will respond to the needs are taken in a timely manner.</t>
    </r>
  </si>
  <si>
    <t>Registered under General Health Insurance: The total number of people whose General Health Insurance premiums are paid by themselves and the state.</t>
  </si>
  <si>
    <t>Classification of Economic Activities (NACE Rev. 2), Turkey Classification of Statistical Region Units Level 3 (Province), Month, Year. Gender, workplace sizes for workplaces are arranged according to the number of employees. These are distributed as 1 person, 2-3 people, 4-6 people, 7-9 people, 10-19 people, 20-29 people, 30-49 people, 50- 99 people, 100-249, 250-499 people, 500-749 people, 750-999 people and more than 1000 employees.</t>
  </si>
  <si>
    <r>
      <rPr>
        <b/>
        <sz val="10"/>
        <color rgb="FF000000"/>
        <rFont val="Calibri"/>
        <family val="2"/>
        <charset val="162"/>
      </rPr>
      <t>Mass</t>
    </r>
    <r>
      <rPr>
        <sz val="10"/>
        <color rgb="FF000000"/>
        <rFont val="Calibri"/>
        <family val="2"/>
        <charset val="162"/>
      </rPr>
      <t>: Insured persons covered by Law No. 5510 in Türkiye during the reference period.</t>
    </r>
  </si>
  <si>
    <t>Passive Insured Statistics</t>
  </si>
  <si>
    <t>Number of People/Number of Files</t>
  </si>
  <si>
    <r>
      <rPr>
        <b/>
        <sz val="10"/>
        <color rgb="FF000000"/>
        <rFont val="Calibri"/>
        <family val="2"/>
        <charset val="162"/>
      </rPr>
      <t>Data distribution policy:</t>
    </r>
    <r>
      <rPr>
        <sz val="10"/>
        <color rgb="FF000000"/>
        <rFont val="Calibri"/>
        <family val="2"/>
        <charset val="162"/>
      </rPr>
      <t xml:space="preserve"> User requests are met as aggregated data based on breakdowns and are published in Excel format on the Institution's website. (http://sgk.gov.tr) Micro data distribution is not available.</t>
    </r>
  </si>
  <si>
    <r>
      <rPr>
        <b/>
        <sz val="10"/>
        <color rgb="FF000000"/>
        <rFont val="Calibri"/>
        <family val="2"/>
        <charset val="162"/>
      </rPr>
      <t>Distribution types</t>
    </r>
    <r>
      <rPr>
        <sz val="10"/>
        <color rgb="FF000000"/>
        <rFont val="Calibri"/>
        <family val="2"/>
        <charset val="162"/>
      </rPr>
      <t>: Tables regarding insured data are published monthly on the Monthly Statistics Bulletins page.</t>
    </r>
  </si>
  <si>
    <r>
      <rPr>
        <b/>
        <sz val="10"/>
        <rFont val="Calibri"/>
        <family val="2"/>
        <charset val="162"/>
      </rPr>
      <t>Legislation that is binding in the collecting, processing and disseminating of statistics:</t>
    </r>
    <r>
      <rPr>
        <sz val="10"/>
        <rFont val="Calibri"/>
        <family val="2"/>
        <charset val="162"/>
      </rPr>
      <t xml:space="preserve"> According to subparagraph (b) of paragraph (1) of Article 419 of the Presidential Decree No. 4 on the Organization of Institutions and Organizations Affiliated, Related, Associated with Ministries and Other Institutions and Organizations, the duty of “(…) compiling all kinds of statistical information regarding financing, fund management and actuarial, evaluating this information and reporting the results to the relevant units” was given to the Actuarial and Fund Management Department. In addition, the work and procedures of the Actuarial and Fund Management Department were regulated by the Social Security Institution Central Organization Working Regulation No. 2016/6775025 dated 15/12/2016. The scope of the Official Statistics Program for the period 2022-2026 prepared in accordance with the Turkish Statistics Law No. 5429 constitutes the legal basis.</t>
    </r>
  </si>
  <si>
    <t>There is access to the data from within the Institution and the Ministry of Labor and Social Security before the data is published. There is no intervention in the data.</t>
  </si>
  <si>
    <t>Since the data are obtained from administrative records, the methods and data sources used in preparing the statistics are not published.</t>
  </si>
  <si>
    <r>
      <t xml:space="preserve">Veri yayımlama takviminin internet adresi: Sigortalı istatistiklerine ait veriler TÜİK Resmi İstatistik Programı takvimi kapsamında aylık olarak </t>
    </r>
    <r>
      <rPr>
        <b/>
        <sz val="10"/>
        <color rgb="FF0D0D0D"/>
        <rFont val="Calibri"/>
        <family val="2"/>
        <charset val="162"/>
      </rPr>
      <t>Aylık İstatistik Bültenleri</t>
    </r>
    <r>
      <rPr>
        <sz val="10"/>
        <color rgb="FF0D0D0D"/>
        <rFont val="Calibri"/>
        <family val="2"/>
        <charset val="162"/>
      </rPr>
      <t xml:space="preserve"> sayfasında yayımlanmaktadır. Ayrıca dinamik olarak </t>
    </r>
    <r>
      <rPr>
        <b/>
        <sz val="10"/>
        <color rgb="FF0D0D0D"/>
        <rFont val="Calibri"/>
        <family val="2"/>
        <charset val="162"/>
      </rPr>
      <t>SGK Veri</t>
    </r>
    <r>
      <rPr>
        <b/>
        <i/>
        <sz val="10"/>
        <color rgb="FF0D0D0D"/>
        <rFont val="Calibri"/>
        <family val="2"/>
        <charset val="162"/>
      </rPr>
      <t xml:space="preserve"> </t>
    </r>
    <r>
      <rPr>
        <sz val="10"/>
        <color rgb="FF0D0D0D"/>
        <rFont val="Calibri"/>
        <family val="2"/>
        <charset val="162"/>
      </rPr>
      <t>Uygulamasından da verilere ulaşılabilmektedir</t>
    </r>
  </si>
  <si>
    <r>
      <rPr>
        <b/>
        <sz val="10"/>
        <rFont val="Calibri"/>
        <family val="2"/>
        <charset val="162"/>
      </rPr>
      <t>Dağıtım şekiller</t>
    </r>
    <r>
      <rPr>
        <sz val="10"/>
        <rFont val="Calibri"/>
        <family val="2"/>
        <charset val="162"/>
      </rPr>
      <t>i: Sigortalı verilerine ilişkin tablolar aylık olarak</t>
    </r>
    <r>
      <rPr>
        <b/>
        <sz val="10"/>
        <rFont val="Calibri"/>
        <family val="2"/>
        <charset val="162"/>
      </rPr>
      <t xml:space="preserve"> Aylık İstatistik Bültenleri </t>
    </r>
    <r>
      <rPr>
        <sz val="10"/>
        <rFont val="Calibri"/>
        <family val="2"/>
        <charset val="162"/>
      </rPr>
      <t xml:space="preserve">sayfasında yayımlanmaktadır. </t>
    </r>
  </si>
  <si>
    <r>
      <t>The web address of the data publishing calendar: Data on insured statistics are published monthly on the</t>
    </r>
    <r>
      <rPr>
        <b/>
        <sz val="10"/>
        <rFont val="Calibri"/>
        <family val="2"/>
        <charset val="162"/>
      </rPr>
      <t xml:space="preserve"> Monthly Statistics Bulletins</t>
    </r>
    <r>
      <rPr>
        <sz val="10"/>
        <rFont val="Calibri"/>
        <family val="2"/>
        <charset val="162"/>
      </rPr>
      <t xml:space="preserve"> page within the scope of the TÜİK Official Statistics Program calendar. Data can also be accessed dynamically from the</t>
    </r>
    <r>
      <rPr>
        <b/>
        <sz val="10"/>
        <rFont val="Calibri"/>
        <family val="2"/>
        <charset val="162"/>
      </rPr>
      <t xml:space="preserve"> SGK Data Application.</t>
    </r>
  </si>
  <si>
    <t>Not:Diğer sigortalılar, 5510 sayılı Kanun'a göre Ek-5, Ek-6, Ek-9 10 günden az çalışan sigortalılar CTE Bünyesinde çalıştırılan tutuklu ve  ve hükümlüler,kamu idarelerinde iş akdi askıda olanlar  yer almaktadır.</t>
  </si>
  <si>
    <t>Note:Other insured persons include those insured who have worked less than 10 days in accordance with Law No. 5510, Annex-5, Annex-6, Annex-9, prisoners and convicts working under the CTE, and those whose employment contracts are suspended in public administrations.</t>
  </si>
  <si>
    <r>
      <t xml:space="preserve">4/1-a Aktif / pasif oranı
</t>
    </r>
    <r>
      <rPr>
        <sz val="9"/>
        <rFont val="Arial Tur"/>
        <charset val="162"/>
      </rPr>
      <t>Active / passive insured ratio for 4/1-a</t>
    </r>
  </si>
  <si>
    <r>
      <t xml:space="preserve">4/1-b Aktif / pasif oranı
</t>
    </r>
    <r>
      <rPr>
        <sz val="9"/>
        <rFont val="Arial Tur"/>
        <charset val="162"/>
      </rPr>
      <t>Active / passive insured ratio for 4/1-b</t>
    </r>
  </si>
  <si>
    <r>
      <t xml:space="preserve">4/1-c Aktif / pasif oranı
</t>
    </r>
    <r>
      <rPr>
        <sz val="9"/>
        <rFont val="Arial Tur"/>
        <charset val="162"/>
      </rPr>
      <t>Active / passive insured ratio for 4/1-c</t>
    </r>
  </si>
  <si>
    <t>TABLO 1.1- SOSYAL GÜVENLİK KAPSAMI (4/1-a, 4/1-b, 4/1-c), 2016-2025</t>
  </si>
  <si>
    <t>Table 1.1- Social Security Coverage [Under Article 4/1-a, 4/1-b, 4/1-c of Act 5510], 2016-2025</t>
  </si>
  <si>
    <t>TABLO 1.2- 4/1-a KAPSAMINDA AKTİF SİGORTALILAR, AYLIK VEYA GELİR ALANLAR, 2016-2025</t>
  </si>
  <si>
    <t>Table 1.2- Persons Insured, Receiving Pension or Benefit [Under Article 4/1-a of Act 5510], 2016-2025</t>
  </si>
  <si>
    <t>TABLO 1.3- 4/1-b KAPSAMINDA AKTİF SİGORTALILAR, AYLIK VEYA GELİR ALANLAR, 2016-2025</t>
  </si>
  <si>
    <t>Table 1.3- Active Insured, Pensioners And Benefit Recipients [Under Article 4/1-b of Act 5510], 2016-2025</t>
  </si>
  <si>
    <t>TABLO 1.4- 4/1-c KAPSAMINDA AKTİF SİGORTALILAR VE AYLIK ALANLAR, 2016- 2025</t>
  </si>
  <si>
    <t>Table 1.4- Active Insured And Pensioners [Under Article 4/1-c of Act 5510], 2016- 2025</t>
  </si>
  <si>
    <t>TABLO 1.5- SOSYAL GÜVENLİK KURUMU AKTİF PASİF ORANI, 2008-2025</t>
  </si>
  <si>
    <t>Table 1.5- Active / Passive Insured Ratio of Social Security Institution, 2008-2025</t>
  </si>
  <si>
    <t>TABLO 1.6- SOSYAL GÜVENLİK KAPSAMI (4/1-a, 4/1-b, 4/1-c), 2025</t>
  </si>
  <si>
    <t>Table 1.6- Social Security Coverage [Under Article 4/1-a, 4/1-b, 4/1-c of Act 5510], 2025</t>
  </si>
  <si>
    <t>TABLO 1.7- AKTİF SİGORTALILARIN İL VE SİGORTALILIK TÜRÜNE GÖRE DAĞILIMI (4/1-a, 4/1-b, 4/1-c), 2025</t>
  </si>
  <si>
    <t>Table 1.7- Distribution of Active Insured by Province and Type of Insurance [Under Article 4/1-a, 4/1-b, 4/1-c of Act 5510], 2025</t>
  </si>
  <si>
    <t>TABLO 1.8- ZORUNLU SİGORTALILARIN İL VE CİNSİYETE GÖRE DAĞILIMI (4/1-a, 4/1-b, 4/1-c), 2025</t>
  </si>
  <si>
    <t>Table 1.8- Distribution of Compulsory Insured by Gender and Province [Under Article 4/1-a, 4/1-b, 4/1-c of Act 5510], 2025</t>
  </si>
  <si>
    <t>TABLO 1.10- 4/1-a KAPSAMINDA ZORUNLU SİGORTALILARIN VE İŞ YERLERİNİN İLE GÖRE DAĞILIMI, 2016 - 2025</t>
  </si>
  <si>
    <t>Diğer malzemelerden deri ve ilgili ürünlerin imalatı</t>
  </si>
  <si>
    <t>Temel eczacılık ürünlerinin ve eczacılığa ilişkin preparatların (müstahzarların) imalatı</t>
  </si>
  <si>
    <t>Makine ve ekipmanların onarımı, bakımı ve kurulumu</t>
  </si>
  <si>
    <t>Elektrik, gaz, buhar ve iklimlendirme sistemi üretim ve dağıtımı</t>
  </si>
  <si>
    <t>Atık toplama, geri kazanım ve bertaraf faaliyetleri</t>
  </si>
  <si>
    <t>İyileştirme faaliyetleri ve diğer atık yönetimi hizmeti faaliyetleri</t>
  </si>
  <si>
    <t>İkamet amaçlı olan ve ikamet amaçlı olmayan binaların inşaatı</t>
  </si>
  <si>
    <t>Toptan ticaret</t>
  </si>
  <si>
    <t>Perakende ticaret</t>
  </si>
  <si>
    <t>Depolama, ambarlama ve taşımacılık için destekleyici faaliyetler</t>
  </si>
  <si>
    <t>Programlama, yayıncılık, haber ajansı ve diğer içerik dağıtım faaliyetleri</t>
  </si>
  <si>
    <t>Bilişim altyapısı, veri işleme, barındırma ve diğer bilgi hizmeti faaliyetleri</t>
  </si>
  <si>
    <t>İdare merkezi ve idari danışmanlık faaliyetleri</t>
  </si>
  <si>
    <t>Reklamcılık, piyasa araştırması ve halkla ilişkiler faaliyetleri</t>
  </si>
  <si>
    <t>Soruşturma ve güvenlik faaliyetleri</t>
  </si>
  <si>
    <t>Büro yönetimi, büro destek ve işletme destek faaliyetleri</t>
  </si>
  <si>
    <t>Sanatsal yaratıcılık ve sahne sanatları faaliyetleri</t>
  </si>
  <si>
    <t>Spor faaliyetleri, eğlence (rekreasyon) ve dinlence faaliyetleri</t>
  </si>
  <si>
    <t>Bilgisayarların, kişisel eşyaların ve ev eşyalarının, motorlu kara taşıtlarının ve motosikletlerin onarım ve bakımı</t>
  </si>
  <si>
    <t>Kişisel hizmet faaliyetleri</t>
  </si>
  <si>
    <t>Ek-9 Ev Hizmetlerinde 10 Günden Fazla Çalışanlar</t>
  </si>
  <si>
    <t>TABLO 1.13- 4/1-a KAPSAMINDAKİ ZORUNLU SİGORTALILARIN FAALİYET GRUBU VE İŞ YERİ BÜYÜKLÜĞÜNE GÖRE DAĞILIMI, 2025</t>
  </si>
  <si>
    <t>Table 1.13- Distribution of Compulsory Insured Persons by Activity Branche and Work Place Size [Under Article 4/1-a of Act 5510], 2025</t>
  </si>
  <si>
    <t>TABLO 1.12- 4/1-a KAPSAMINDAKİ İŞ YERLERİNİN FAALİYET GRUBU VE İŞ YERİ BÜYÜKLÜĞÜNE GÖRE DAĞILIMI, 2025</t>
  </si>
  <si>
    <t>Table 1.12- Distribution of the Work Places by Activity Branche and Size [Under Article 4/1-a of Act 5510], 2025</t>
  </si>
  <si>
    <t>TABLO 1.14- 4/1-a KAPSAMINDAKİ İŞ YERLERİNİN İL VE İŞ YERİ BÜYÜKLÜĞÜNE GÖRE DAĞILIMI, 2025</t>
  </si>
  <si>
    <t>Table 1.14- Distribution of Work Places by Province and Work Place Size [Under Article 4/1-a of Act 5510], 2025</t>
  </si>
  <si>
    <t>TABLO 1.15- 4/1-a KAPSAMINDAKİ ZORUNLU SİGORTALILARIN İL VE İŞYERİ BÜYÜKLÜĞÜ GÖRE DAĞILIMI, 2025</t>
  </si>
  <si>
    <t>Table 1.15 - Distribution of Compulsory Insured Person by Province and Work Place Size [Under Article 4/1-a of Act 5510], 2025</t>
  </si>
  <si>
    <t>TABLO 1.16- 4/1-a KAPSAMINDAKİ İŞ YERLERİ, ZORUNLU SİGORTALILAR İLE PRİME ESAS ORTALAMA GÜNLÜK KAZANÇLARIN FAALİYET GRUBU, SEKTÖR VE CİNSİYETE GÖRE DAĞILIMI, 2025</t>
  </si>
  <si>
    <t>Table 1.16- Distribution of Work Places, Compulsory Insured and Average Daily Insurable Earnings by the Branch of Activity, Sector and Gender [Under Article 4/1-a of Act 5510], 2025</t>
  </si>
  <si>
    <t>TABLO 1.17- 4/1-a KAPSAMINDAKİ İŞ YERLERİ, ZORUNLU SİGORTALILAR İLE PRİME ESAS ORTALAMA GÜNLÜK KAZANÇLARIN İL, SEKTÖR VE CİNSİYETE GÖRE DAĞILIMI, 2025</t>
  </si>
  <si>
    <t>Table 1.17- Numbers of the Work Places, Compulsory Insured and Daily Insurable Earnings by Province, Sector and Gender [Under Article 4/1-a of Act 5510], 2025</t>
  </si>
  <si>
    <t>SOSYAL GÜVENLİK KURUMU İSTATİSTİK YILLIĞI
SİGORTALI VE İŞ YERİ İSTATİSTİKLERİ
2025
Social Security Instutition Annual, Insured and Work Place Statistics, 2025</t>
  </si>
  <si>
    <r>
      <rPr>
        <b/>
        <sz val="10"/>
        <color theme="6" tint="-0.499984740745262"/>
        <rFont val="Arial"/>
        <family val="2"/>
        <charset val="162"/>
      </rPr>
      <t>TABLO 1.12- 4/1-a KAPSAMINDAKİ İŞ YERLERİNİN FAALİYET GRUBU VE İŞ YERİ BÜYÜKLÜĞÜNE GÖRE DAĞILIMI, 2025</t>
    </r>
    <r>
      <rPr>
        <sz val="10"/>
        <color theme="6" tint="-0.499984740745262"/>
        <rFont val="Arial"/>
        <family val="2"/>
        <charset val="162"/>
      </rPr>
      <t xml:space="preserve">
Tablo 1.12- Distribution of the Work Places by Activity Branches and Work Place Size [Under Article 4/1-a of Act 5510], 2025</t>
    </r>
  </si>
  <si>
    <r>
      <rPr>
        <b/>
        <sz val="10"/>
        <color theme="6" tint="-0.499984740745262"/>
        <rFont val="Arial"/>
        <family val="2"/>
        <charset val="162"/>
      </rPr>
      <t>TABLO 1.13- 4/1-a KAPSAMINDAKİ ZORUNLU SİGORTALILARIN FAALİYET GRUBU VE İŞ YERİ BÜYÜKLÜĞÜNE GÖRE DAĞILIMI, 2025</t>
    </r>
    <r>
      <rPr>
        <sz val="10"/>
        <color theme="6" tint="-0.499984740745262"/>
        <rFont val="Arial"/>
        <family val="2"/>
        <charset val="162"/>
      </rPr>
      <t xml:space="preserve">
Table 1.13- Distribution of Compulsory Insured Persons by Activity Branches and Work Place Size [Under Article 4/1-a of Act 5510], 2025</t>
    </r>
  </si>
  <si>
    <r>
      <rPr>
        <b/>
        <sz val="10"/>
        <color theme="6" tint="-0.499984740745262"/>
        <rFont val="Arial"/>
        <family val="2"/>
        <charset val="162"/>
      </rPr>
      <t>TABLO 1.14- 4/1-a KAPSAMINDAKİ İŞ YERLERİNİN İL VE İŞ YERİ BÜYÜKLÜĞÜNE GÖRE DAĞILIMI, 2025</t>
    </r>
    <r>
      <rPr>
        <sz val="10"/>
        <color theme="6" tint="-0.499984740745262"/>
        <rFont val="Arial"/>
        <family val="2"/>
        <charset val="162"/>
      </rPr>
      <t xml:space="preserve">
Table 1.14-Distribution of Work Places by Province and Work Place Size [Under Article 4/1-a of Act 5510], 2025</t>
    </r>
  </si>
  <si>
    <r>
      <rPr>
        <b/>
        <sz val="10"/>
        <color theme="6" tint="-0.499984740745262"/>
        <rFont val="Arial"/>
        <family val="2"/>
        <charset val="162"/>
      </rPr>
      <t>TABLO 1.15- 4/1-a KAPSAMINDAKİ ZORUNLU SİGORTALILARIN İL VE İŞYERİ BÜYÜKLÜĞÜ GÖRE DAĞILIMI, 2025</t>
    </r>
    <r>
      <rPr>
        <sz val="10"/>
        <color theme="6" tint="-0.499984740745262"/>
        <rFont val="Arial"/>
        <family val="2"/>
        <charset val="162"/>
      </rPr>
      <t xml:space="preserve">
Table 1.15- Distribution of Compulsory Insured Person by Province and Work Place Size [Under Article 4/1-a of Act 5510], 2025</t>
    </r>
  </si>
  <si>
    <r>
      <rPr>
        <b/>
        <sz val="10"/>
        <color theme="6" tint="-0.499984740745262"/>
        <rFont val="Arial"/>
        <family val="2"/>
        <charset val="162"/>
      </rPr>
      <t>TABLO 1.16- 4/1-a KAPSAMINDAKİ İŞ YERLERİ, ZORUNLU SİGORTALILAR İLE PRİME ESAS ORTALAMA GÜNLÜK KAZANÇLARIN FAALİYET GRUBU, SEKTÖR VE CİNSİYETE GÖRE DAĞILIMI, 2025</t>
    </r>
    <r>
      <rPr>
        <sz val="10"/>
        <color theme="6" tint="-0.499984740745262"/>
        <rFont val="Arial"/>
        <family val="2"/>
        <charset val="162"/>
      </rPr>
      <t xml:space="preserve">
Table 1.16- Distribution of Work Places, Compulsory Insured and Average Daily Insurable Earnings by the Branch of Activity, Sector and Gender [Under Article 4/1-a of Act 5510], 2025</t>
    </r>
  </si>
  <si>
    <r>
      <rPr>
        <b/>
        <sz val="10"/>
        <color theme="6" tint="-0.499984740745262"/>
        <rFont val="Arial"/>
        <family val="2"/>
        <charset val="162"/>
      </rPr>
      <t>TABLO 1.17- 4/1-a KAPSAMINDAKİ İŞYERLERİ, ZORUNLU SİGORTALILAR İLE PRİME ESAS ORTALAMA GÜNLÜK KAZANÇLARIN İL, SEKTÖR VE CİNSİYETE GÖRE DAĞILIMI, 2025</t>
    </r>
    <r>
      <rPr>
        <sz val="10"/>
        <color theme="6" tint="-0.499984740745262"/>
        <rFont val="Arial"/>
        <family val="2"/>
        <charset val="162"/>
      </rPr>
      <t xml:space="preserve">
Table 1.17- Numbers of the Work Places, Compulsory Insured and Daily Insurable Earnings by Province, Sector and Gender [Under Article 4/1-a of Act 5510], 2025</t>
    </r>
  </si>
  <si>
    <t>TABLO 1.21- 4/1-b KAPSAMINDAKİ AKTİF SİGORTALILARIN İL VE CİNSİYETE GÖRE DAĞILIMI, 2025</t>
  </si>
  <si>
    <t>Table 1.21- Distribution of Active Insured by Gender and Province [Under Article 4/1-b of Act 5510], 2025</t>
  </si>
  <si>
    <t>TABLO 1.29- 4/1-c KAPSAMINDAKİ AKTİF SİGORTALILARIN İL VE CİNSİYETE GÖRE DAĞILIMI, 2016-2025</t>
  </si>
  <si>
    <t>Table 1.29- Distribution of Active Insured by Province and Gender [Under Article 4/1-c of Act 5510], 2016-2025</t>
  </si>
  <si>
    <r>
      <rPr>
        <b/>
        <sz val="10"/>
        <color theme="6" tint="-0.499984740745262"/>
        <rFont val="Arial"/>
        <family val="2"/>
        <charset val="162"/>
      </rPr>
      <t>TABLO 1.21- 4/1-b KAPSAMINDAKİ AKTİF SİGORTALILARIN İL VE CİNSİYETE GÖRE DAĞILIMI, 2025</t>
    </r>
    <r>
      <rPr>
        <sz val="10"/>
        <color theme="6" tint="-0.499984740745262"/>
        <rFont val="Arial"/>
        <family val="2"/>
        <charset val="162"/>
      </rPr>
      <t xml:space="preserve">
Table 1.21- Distribution of Active Insured by Gender and Province [Under Article 4/1-b of Act 5510], 2025</t>
    </r>
  </si>
  <si>
    <r>
      <rPr>
        <b/>
        <sz val="10"/>
        <color theme="6" tint="-0.499984740745262"/>
        <rFont val="Arial"/>
        <family val="2"/>
        <charset val="162"/>
      </rPr>
      <t>TABLO 1.29- 4/1-c KAPSAMINDAKİ AKTİF SİGORTALILARIN İL VE CİNSİYETE GÖRE DAĞILIMI, 2016-2025</t>
    </r>
    <r>
      <rPr>
        <sz val="10"/>
        <color theme="6" tint="-0.499984740745262"/>
        <rFont val="Arial"/>
        <family val="2"/>
        <charset val="162"/>
      </rPr>
      <t xml:space="preserve">
Table 1.29- Distribution of Active Insured by Province and Gender [Under Article 4/1-c of Act 5510], 2016-2025</t>
    </r>
  </si>
  <si>
    <t>TABLO 1.11- 4/1-a KAPSAMINDAKİ İŞ YERLERİ İLE ZORUNLU SİGORTALILARIN FAALİYET GRUBU VE İLE GÖRE DAĞILIMI, 2025</t>
  </si>
  <si>
    <t>Table 1.11- Distribution of the Compulsory Insured Persons and Work Place by the Activity Group and Province [Under Article 4/1-a of Act 5510], 2025</t>
  </si>
  <si>
    <r>
      <rPr>
        <b/>
        <sz val="10"/>
        <color theme="6" tint="-0.499984740745262"/>
        <rFont val="Arial"/>
        <family val="2"/>
        <charset val="162"/>
      </rPr>
      <t>TABLO 1.11- 4/1-a KAPSAMINDAKİ İŞ YERLERİ İLE ZORUNLU SİGORTALILARIN FAALİYET GRUBU VE İLE GÖRE DAĞILIMI, 2025</t>
    </r>
    <r>
      <rPr>
        <sz val="10"/>
        <color theme="6" tint="-0.499984740745262"/>
        <rFont val="Arial"/>
        <family val="2"/>
        <charset val="162"/>
      </rPr>
      <t xml:space="preserve">
Table 1.11- Distribution of the Compulsory Insured Persons and Work Place by the Activity Groups and Province [Under Article 4/1-a of Act 5510], 2025</t>
    </r>
  </si>
  <si>
    <r>
      <t xml:space="preserve">Faaliyet Grupları (*) 
(NACE Rev.2.1 Sınıflandırmasına Göre)
</t>
    </r>
    <r>
      <rPr>
        <sz val="9"/>
        <rFont val="Arial"/>
        <family val="2"/>
        <charset val="162"/>
      </rPr>
      <t>Branch of activities according to NACE Rev.2.1 Classification (*)</t>
    </r>
  </si>
  <si>
    <t>TABLO 1.9- 4/1-a KAPSAMINDA ZORUNLU SİGORTALILARIN VE İŞ YERLERİNİN İŞYERİ BÜYÜKLÜĞÜNE GÖRE DAĞILIMI, 2016 - 2025</t>
  </si>
  <si>
    <t>Table 1.9- Distribution of the Work Places and Compulsory Active Insured by Number of Active Insured in Work Place [Under Article 4/1-a of Act 5510], 2016-2025</t>
  </si>
  <si>
    <r>
      <rPr>
        <b/>
        <sz val="10"/>
        <color theme="6" tint="-0.499984740745262"/>
        <rFont val="Arial"/>
        <family val="2"/>
        <charset val="162"/>
      </rPr>
      <t>TABLO 1.9- 4/1-a KAPSAMINDA ZORUNLU SİGORTALILARIN VE İŞ YERLERİNİN İŞYERİ BÜYÜKLÜĞÜNE GÖRE DAĞILIMI, 2016 - 2025</t>
    </r>
    <r>
      <rPr>
        <sz val="10"/>
        <color theme="6" tint="-0.499984740745262"/>
        <rFont val="Arial"/>
        <family val="2"/>
        <charset val="162"/>
      </rPr>
      <t xml:space="preserve">
Table 1.9- Distribution of the Work Places and Compulsory Active Insured by Number of Active Insured in Workplace [Under Article 4/1-a of Act 5510], 2016-2025</t>
    </r>
  </si>
  <si>
    <r>
      <rPr>
        <b/>
        <sz val="10"/>
        <color theme="6" tint="-0.499984740745262"/>
        <rFont val="Arial"/>
        <family val="2"/>
        <charset val="162"/>
      </rPr>
      <t>TABLO 1.8- 4/1-a KAPSAMINDAKİ ZORUNLU SİGORTALILARIN PRİME ESAS GÜNLÜK KAZANÇ ARALIĞI, SEKTÖR VE CİNSİYETE GÖRE DAĞILIMI, 2025</t>
    </r>
    <r>
      <rPr>
        <sz val="10"/>
        <color theme="6" tint="-0.499984740745262"/>
        <rFont val="Arial"/>
        <family val="2"/>
        <charset val="162"/>
      </rPr>
      <t xml:space="preserve">
Table 1.8- Distribution of Compulsory Insured by Gender and Province (Under Article 4/1-a, 4/1-b, 4/1-c of Act 5510), 2025</t>
    </r>
  </si>
  <si>
    <t>TABLO 1.22- 4/1-b  KAPSAMINDAKİ AKTİF SİGORTALILARIN (TARIM HARİÇ) İL VE KAZANÇ ARALIĞINA GÖRE DAĞILIMI, 2025</t>
  </si>
  <si>
    <t>Table 1.22- Distribution of Active Insured (Except Agricultural) by Earning Range and Province [Under Article 4/1-b of Act 5510], 2025</t>
  </si>
  <si>
    <t>TABLO 1.23- 4/1-b KAPSAMINDAKİ AKTİF SİGORTALILARIN (TARIM) İL VE KAZANÇ ARALIKLARINA GÖRE DAĞILIMI, 2025</t>
  </si>
  <si>
    <t>Table 1.23- Distribution of Active Insured (Agricultural) by Earning Range and Province [Under Article 4/1-b of Act 5510], 2025</t>
  </si>
  <si>
    <t>TABLO 1.24- 4/1-b KAPSAMINDAKİ AKTİF SİGORTALILARIN YAŞ VE CİNSİYETE GÖRE DAĞILIMI, 2025</t>
  </si>
  <si>
    <t>Table 1.24- Distribution of Active Insured by Gender and Age [Under Article 4/1-b of Act 5510], 2025</t>
  </si>
  <si>
    <t>TABLO 1.25- 4/1-b KAPSAMINDAKİ AKTİF SİGORTALILARIN (TARIM HARİÇ) YAŞ GRUBU, CİNSİYET VE KAZANÇ ARALIĞINA GÖRE DAĞILIMI, 2025</t>
  </si>
  <si>
    <t>Table 1.25- Distribution of Active Insured (Except Agricultural) by Age Group, Gender and Earning Range [Under Article 4/1-b of Act 5510], 2025</t>
  </si>
  <si>
    <t>866,86-1000</t>
  </si>
  <si>
    <t>1000,01-1400</t>
  </si>
  <si>
    <t>1400,01-1800</t>
  </si>
  <si>
    <t>1800,01-2200</t>
  </si>
  <si>
    <t>2200,01-2600</t>
  </si>
  <si>
    <t>2600,01-3000</t>
  </si>
  <si>
    <t>3000,01-3400</t>
  </si>
  <si>
    <t>3400,01-3800</t>
  </si>
  <si>
    <t>3800,01-4200</t>
  </si>
  <si>
    <t>4200,01-4600</t>
  </si>
  <si>
    <t>4600,01-5000</t>
  </si>
  <si>
    <t>5000,01-5400</t>
  </si>
  <si>
    <t>5400,01-5800</t>
  </si>
  <si>
    <t>5800,01-6200</t>
  </si>
  <si>
    <t>6200,01-6501,37</t>
  </si>
  <si>
    <t>TABLO 1.26- 4/1-b KAPSAMINDAKİ AKTİF SİGORTALILARIN (TARIM) YAŞ GRUBU, CİNSİYET VE KAZANÇ ARALIĞINA GÖRE DAĞILIMI, 2025</t>
  </si>
  <si>
    <t>Table 1.26- Distribution of Active Insured (Agricultural) by Age Group, Gender and Earning Level [Under Article 4/1-b of Act 5510], 2025</t>
  </si>
  <si>
    <t>TABLO 1.27- 4/1-b KAPSAMINDAKİ AKTİF SİGORTALILARIN KAZANÇ ARALIĞI VE CİNSİYETE GÖRE DAĞILIMI, 2025</t>
  </si>
  <si>
    <t>Table 1.27- Distribution of Active Insured by Earning Level and Gender [Under Article 4/1-b of Act 5510], 2025</t>
  </si>
  <si>
    <r>
      <rPr>
        <b/>
        <sz val="9"/>
        <rFont val="Arial"/>
        <family val="2"/>
        <charset val="162"/>
      </rPr>
      <t>NACE Rev. 2.1 sınıflamasına göre faaliyet grupları</t>
    </r>
    <r>
      <rPr>
        <sz val="9"/>
        <rFont val="Arial"/>
        <family val="2"/>
        <charset val="162"/>
      </rPr>
      <t xml:space="preserve">
Groups of activity, according to Rev.2.1 of NACE classification</t>
    </r>
  </si>
  <si>
    <t>EK: EKONOMİK FAALİYET SINIFLAMASI (NACE Rev. 2.1)</t>
  </si>
  <si>
    <r>
      <rPr>
        <i/>
        <sz val="10"/>
        <rFont val="Arial"/>
        <family val="2"/>
        <charset val="162"/>
        <scheme val="major"/>
      </rPr>
      <t>Appendix:</t>
    </r>
    <r>
      <rPr>
        <b/>
        <i/>
        <sz val="10"/>
        <rFont val="Arial"/>
        <family val="2"/>
        <charset val="162"/>
        <scheme val="major"/>
      </rPr>
      <t xml:space="preserve"> </t>
    </r>
    <r>
      <rPr>
        <i/>
        <sz val="10"/>
        <rFont val="Arial"/>
        <family val="2"/>
        <charset val="162"/>
        <scheme val="major"/>
      </rPr>
      <t>Classification of Economic Activities (NACE Rev.2.1)</t>
    </r>
  </si>
  <si>
    <r>
      <rPr>
        <b/>
        <sz val="10"/>
        <color theme="6" tint="-0.499984740745262"/>
        <rFont val="Arial"/>
        <family val="2"/>
        <charset val="162"/>
      </rPr>
      <t>TABLO 1.22- 4/1-b  KAPSAMINDAKİ AKTİF SİGORTALILARIN (TARIM HARİÇ) İL VE KAZANÇ ARALIĞINA GÖRE DAĞILIMI, 2025</t>
    </r>
    <r>
      <rPr>
        <sz val="10"/>
        <color theme="6" tint="-0.499984740745262"/>
        <rFont val="Arial"/>
        <family val="2"/>
        <charset val="162"/>
      </rPr>
      <t xml:space="preserve">
Table 1.22- Distribution of Active Insured (Except Agricultural) by Earning Range and Province [Under Article 4/1-b of Act 5510], 2025</t>
    </r>
  </si>
  <si>
    <r>
      <rPr>
        <b/>
        <sz val="10"/>
        <color theme="6" tint="-0.499984740745262"/>
        <rFont val="Arial"/>
        <family val="2"/>
        <charset val="162"/>
      </rPr>
      <t>TABLO 1.23- 4/1-b KAPSAMINDAKİ AKTİF SİGORTALILARIN (TARIM) İL VE KAZANÇ ARALIKLARINA GÖRE DAĞILIMI, 2025</t>
    </r>
    <r>
      <rPr>
        <sz val="10"/>
        <color theme="6" tint="-0.499984740745262"/>
        <rFont val="Arial"/>
        <family val="2"/>
        <charset val="162"/>
      </rPr>
      <t xml:space="preserve">
Table 1.23-  Distribution of Active Insured (Agricultural) by Earning Range and Province [Under Article 4/1-b of Act 5510], 2025</t>
    </r>
  </si>
  <si>
    <r>
      <rPr>
        <b/>
        <sz val="10"/>
        <color theme="6" tint="-0.499984740745262"/>
        <rFont val="Arial"/>
        <family val="2"/>
        <charset val="162"/>
      </rPr>
      <t>TABLO 1.24- 4/1-b KAPSAMINDAKİ AKTİF SİGORTALILARIN YAŞ VE CİNSİYETE GÖRE DAĞILIMI, 2025</t>
    </r>
    <r>
      <rPr>
        <sz val="10"/>
        <color theme="6" tint="-0.499984740745262"/>
        <rFont val="Arial"/>
        <family val="2"/>
        <charset val="162"/>
      </rPr>
      <t xml:space="preserve">
Table 1.24- Distribution of Active Insured by Gender and Age [Under Article 4/1-b of Act 5510], 2025</t>
    </r>
  </si>
  <si>
    <r>
      <rPr>
        <b/>
        <sz val="10"/>
        <color theme="6" tint="-0.499984740745262"/>
        <rFont val="Arial"/>
        <family val="2"/>
        <charset val="162"/>
      </rPr>
      <t>TABLO 1.25- 4/1-b KAPSAMINDAKİ AKTİF SİGORTALILARIN (TARIM HARİÇ) YAŞ GRUBU, CİNSİYET VE KAZANÇ ARALIĞINA GÖRE DAĞILIMI, 2025</t>
    </r>
    <r>
      <rPr>
        <sz val="10"/>
        <color theme="6" tint="-0.499984740745262"/>
        <rFont val="Arial"/>
        <family val="2"/>
        <charset val="162"/>
      </rPr>
      <t xml:space="preserve">
Table 1.25- Distribution of Active Insured (Except Agricultural) by Age Group, Gender and Earning Range [Under Article 4/1-b of Act 5510], 2025</t>
    </r>
  </si>
  <si>
    <r>
      <rPr>
        <b/>
        <sz val="10"/>
        <color theme="6" tint="-0.499984740745262"/>
        <rFont val="Arial"/>
        <family val="2"/>
        <charset val="162"/>
      </rPr>
      <t>TABLO 1.26- 4/1-b KAPSAMINDAKİ AKTİF SİGORTALILARIN (TARIM) YAŞ GRUBU, CİNSİYET VE KAZANÇ ARALIĞINA GÖRE DAĞILIMI, 2025</t>
    </r>
    <r>
      <rPr>
        <sz val="10"/>
        <color theme="6" tint="-0.499984740745262"/>
        <rFont val="Arial"/>
        <family val="2"/>
        <charset val="162"/>
      </rPr>
      <t xml:space="preserve">
Table 1.26- Distribution of Active Insured (Agricultural) by Age Group, Gender and Earning Level [Under Article 4/1-b of Act 5510], 2025</t>
    </r>
  </si>
  <si>
    <r>
      <rPr>
        <b/>
        <sz val="10"/>
        <color theme="6" tint="-0.499984740745262"/>
        <rFont val="Arial"/>
        <family val="2"/>
        <charset val="162"/>
      </rPr>
      <t>TABLO 1.27- 4/1-b KAPSAMINDAKİ AKTİF SİGORTALILARIN KAZANÇ ARALIĞI VE CİNSİYETE GÖRE DAĞILIMI, 2025</t>
    </r>
    <r>
      <rPr>
        <sz val="10"/>
        <color theme="6" tint="-0.499984740745262"/>
        <rFont val="Arial"/>
        <family val="2"/>
        <charset val="162"/>
      </rPr>
      <t xml:space="preserve">
Table 1.27- Distribution of Active Insured by Earning Level and Gender [Under Article 4/1-b of Act 5510], 2025</t>
    </r>
  </si>
  <si>
    <t>TABLO 1.28- 4/1-c KAPSAMINDAKİ AKTİF SİGORTALILARIN YAŞ VE CİNSİYETE GÖRE DAĞILIMI, 2016-2025</t>
  </si>
  <si>
    <t>Table 1.28- Distribution of Active Insured by Age and Gender [Under Article 4/1-c of Act 5510], 2016-2025</t>
  </si>
  <si>
    <r>
      <rPr>
        <b/>
        <sz val="10"/>
        <color theme="6" tint="-0.499984740745262"/>
        <rFont val="Arial"/>
        <family val="2"/>
        <charset val="162"/>
      </rPr>
      <t>EK: EKONOMİK FAALİYET SINIFLAMASI (NACE Rev. 2.1)</t>
    </r>
    <r>
      <rPr>
        <sz val="10"/>
        <color theme="6" tint="-0.499984740745262"/>
        <rFont val="Arial"/>
        <family val="2"/>
        <charset val="162"/>
      </rPr>
      <t xml:space="preserve">
Appendix: Classification of Economic Activities (NACE Rev.2.1)</t>
    </r>
  </si>
  <si>
    <t>Manufacture of leather and related products of other materials</t>
  </si>
  <si>
    <t>Repair, maintenance and installation of machinery and equipment</t>
  </si>
  <si>
    <t>Waste collection, recovery and disposal activities</t>
  </si>
  <si>
    <t>Remediation activities and other waste management service activities</t>
  </si>
  <si>
    <t>Construction of residential and non-residential buildings</t>
  </si>
  <si>
    <t>Wholesale trade</t>
  </si>
  <si>
    <t>Retail trade</t>
  </si>
  <si>
    <t>Warehousing, storage and support activities for transportation</t>
  </si>
  <si>
    <t>Programming, broadcasting, news agency and other content distribution activities</t>
  </si>
  <si>
    <t>Telecommunication</t>
  </si>
  <si>
    <t>Computing infrastructure, data processing, hosting and other information service activities</t>
  </si>
  <si>
    <t>Activities of head offices and management consultancy</t>
  </si>
  <si>
    <t>Scientific research and development</t>
  </si>
  <si>
    <t>Activities of advertising, market research and public relations</t>
  </si>
  <si>
    <t>Investigation and security activities</t>
  </si>
  <si>
    <t>Arts creation and performing arts activities</t>
  </si>
  <si>
    <t>Repair and maintenance of computers, personal and household goods, and motor vehicles and motorcycles</t>
  </si>
  <si>
    <t>Personal service activities</t>
  </si>
  <si>
    <t>Undifferentiated goods- and service-producing activities of private households for own use</t>
  </si>
  <si>
    <r>
      <rPr>
        <b/>
        <sz val="10"/>
        <color theme="6" tint="-0.499984740745262"/>
        <rFont val="Arial"/>
        <family val="2"/>
        <charset val="162"/>
      </rPr>
      <t>TABLO 1.28- 4/1-c KAPSAMINDAKİ AKTİF SİGORTALILARIN YAŞ VE CİNSİYETE GÖRE DAĞILIMI, 2016-2025</t>
    </r>
    <r>
      <rPr>
        <sz val="10"/>
        <color theme="6" tint="-0.499984740745262"/>
        <rFont val="Arial"/>
        <family val="2"/>
        <charset val="162"/>
      </rPr>
      <t xml:space="preserve">
Table 1.28- Distribution of Active Insured by Age and Gender [Under Article 4/1-c of Act 5510], 2016-2025</t>
    </r>
  </si>
  <si>
    <t>TABLO 1.18- 4/1-a KAPSAMINDAKİ ZORUNLU SİGORTALILARIN PRİME ESAS GÜNLÜK KAZANÇ ARALIĞI, SEKTÖR VE CİNSİYETE GÖRE DAĞILIMI, 2025</t>
  </si>
  <si>
    <t>TABLO 1.20- 4/1-a KAPSAMINDAKİ ZORUNLU SİGORTALILARIN YAŞ, CİNSİYET, BİRİKİMLİ PRİM ÖDEME GÜN SAYISI VE SİGORTALILIK SÜRESİNE GÖRE DAĞILIMI, 2025</t>
  </si>
  <si>
    <t>Table 1.20- Distribution of Compulsory Insured Persons’ in Cumulative Insurance Days and Periods by Age and Gender [Under Article 4/1-a of Act 5510], 2025</t>
  </si>
  <si>
    <t>TABLO 1.19- 4/1-a KAPSAMINDAKİ ZORUNLU SİGORTALILARIN PRİME ESAS GÜNLÜK KAZANÇ ARALIĞI, SEKTÖR VE CİNSİYETE GÖRE ORANSAL DAĞILIMI, 2025</t>
  </si>
  <si>
    <t>Table 1.19- Proportion Distribution of Compulsory Insured by Daily Insurable Earning Range,Sector and Gender [Under Article 4/1-a of Act 5510], 2025</t>
  </si>
  <si>
    <r>
      <t xml:space="preserve">TABLO 1.1- SOSYAL GÜVENLİK KAPSAMI (4/1-a, 4/1-b, 4/1-c), 2016-2025
</t>
    </r>
    <r>
      <rPr>
        <sz val="10"/>
        <color theme="6" tint="-0.499984740745262"/>
        <rFont val="Arial"/>
        <family val="2"/>
        <charset val="162"/>
      </rPr>
      <t>Table 1.1- Social Security Coverage [Under Article 4/1-a, 4/1-b, 4/1-c of Act 5510], 2016-2025</t>
    </r>
  </si>
  <si>
    <r>
      <t xml:space="preserve">GRAFİK 1.1- SOSYAL GÜVENLİK KAPSAMI (4/1-a, 4/1-b, 4/1-c) 2008-2025
</t>
    </r>
    <r>
      <rPr>
        <sz val="10"/>
        <color theme="6" tint="-0.499984740745262"/>
        <rFont val="Arial"/>
        <family val="2"/>
        <charset val="162"/>
      </rPr>
      <t>Graph 1.1- Social Security Coverage [Under Article 4/1-a, 4/1-b, 4/1-c of Act 5510], 2008-2025</t>
    </r>
  </si>
  <si>
    <r>
      <t xml:space="preserve">TABLO 1.2- 4/1-a KAPSAMINDA AKTİF SİGORTALILAR, AYLIK VEYA GELİR ALANLAR, 2016-2025
</t>
    </r>
    <r>
      <rPr>
        <sz val="10"/>
        <color theme="6" tint="-0.499984740745262"/>
        <rFont val="Arial"/>
        <family val="2"/>
        <charset val="162"/>
      </rPr>
      <t>Table 1.2- Persons Insured, Receiving Pension or Benefit [Under Article 4/1-a of Act 5510], 2016-2025</t>
    </r>
  </si>
  <si>
    <r>
      <t xml:space="preserve">GRAFİK 1.2- SOSYAL GÜVENLİK KAPSAMI (4/1-a), 2016-2025
</t>
    </r>
    <r>
      <rPr>
        <sz val="10"/>
        <color theme="6" tint="-0.499984740745262"/>
        <rFont val="Arial"/>
        <family val="2"/>
        <charset val="162"/>
      </rPr>
      <t>Graph 1.2- Social Security Coverage [Under Article 4/1-a of Act 5510], 2016-2025</t>
    </r>
  </si>
  <si>
    <r>
      <t xml:space="preserve">TABLO 1.3- 4/1-b  KAPSAMINDA AKTİF SİGORTALILAR, AYLIK VEYA GELİR ALANLAR, 2016-2025
</t>
    </r>
    <r>
      <rPr>
        <sz val="10"/>
        <color theme="6" tint="-0.499984740745262"/>
        <rFont val="Arial"/>
        <family val="2"/>
        <charset val="162"/>
      </rPr>
      <t>Table 1.3- Active Insured, Pensioners And Benefit Recipients [Under Article 4/1-b of Act 5510], 2016-2025</t>
    </r>
  </si>
  <si>
    <r>
      <t xml:space="preserve">GRAFİK 1.3- SOSYAL GÜVENLİK KAPSAMI (4/1-b), 2016-2025
</t>
    </r>
    <r>
      <rPr>
        <sz val="10"/>
        <color theme="6" tint="-0.499984740745262"/>
        <rFont val="Arial"/>
        <family val="2"/>
        <charset val="162"/>
      </rPr>
      <t>Graph 1.3- Social Security Coverage [ 4/1-b], 2016-2025</t>
    </r>
  </si>
  <si>
    <r>
      <t xml:space="preserve">TABLO 1.4- 4/1-c KAPSAMINDA AKTİF SİGORTALILAR VE AYLIK ALANLAR, 2016- 2025
</t>
    </r>
    <r>
      <rPr>
        <sz val="10"/>
        <color theme="6" tint="-0.499984740745262"/>
        <rFont val="Arial"/>
        <family val="2"/>
        <charset val="162"/>
      </rPr>
      <t>Table 1.4- Active Insured And Pensioners [Under Article 4/1-c of Act 5510], 2016- 2025</t>
    </r>
  </si>
  <si>
    <r>
      <t xml:space="preserve">GRAFİK 1.4- SOSYAL GÜVENLİK KAPSAMI (4/1-c), 2016-2025
</t>
    </r>
    <r>
      <rPr>
        <sz val="10"/>
        <color theme="6" tint="-0.499984740745262"/>
        <rFont val="Arial"/>
        <family val="2"/>
        <charset val="162"/>
      </rPr>
      <t>Graph 1.4-  Social Security Coverage [Under Article 4/1-c of Act 5510], 2016-2025</t>
    </r>
  </si>
  <si>
    <r>
      <t xml:space="preserve">TABLO 1.5- SOSYAL GÜVENLİK KURUMU AKTİF PASİF ORANI, 2008-2025
</t>
    </r>
    <r>
      <rPr>
        <sz val="10"/>
        <color theme="6" tint="-0.499984740745262"/>
        <rFont val="Arial"/>
        <family val="2"/>
        <charset val="162"/>
      </rPr>
      <t>Table 1.5- Active / Passive Insured Ratio of Social Security Institution, 2008-2025</t>
    </r>
  </si>
  <si>
    <r>
      <t xml:space="preserve">GRAFİK 1.5- SOSYAL GÜVENLİK KURUMU AKTİF/PASİF ORANI, 2008-2025
</t>
    </r>
    <r>
      <rPr>
        <sz val="10"/>
        <color theme="6" tint="-0.499984740745262"/>
        <rFont val="Arial"/>
        <family val="2"/>
        <charset val="162"/>
      </rPr>
      <t>Graph 1.5- Active / Passive Insured Ratio of Social Security Institution, 2008-2025</t>
    </r>
  </si>
  <si>
    <r>
      <t xml:space="preserve">TABLO 1.6- SOSYAL GÜVENLİK KAPSAMI (4/1-a, 4/1-b, 4/1-c), 2025
</t>
    </r>
    <r>
      <rPr>
        <sz val="10"/>
        <color theme="6" tint="-0.499984740745262"/>
        <rFont val="Arial"/>
        <family val="2"/>
        <charset val="162"/>
      </rPr>
      <t>Table 1.6- Social Security Coverage [Under Article 4/1-a, 4/1-b, 4/1-c of Act 5510], 2025</t>
    </r>
  </si>
  <si>
    <r>
      <rPr>
        <b/>
        <sz val="10"/>
        <color theme="6" tint="-0.499984740745262"/>
        <rFont val="Arial"/>
        <family val="2"/>
        <charset val="162"/>
      </rPr>
      <t>TABLO 1.7- AKTİF SİGORTALILARIN İL VE SİGORTALILIK TÜRÜNE GÖRE DAĞILIMI (4/1-a, 4/1-b, 4/1-c), 2025</t>
    </r>
    <r>
      <rPr>
        <sz val="10"/>
        <color theme="6" tint="-0.499984740745262"/>
        <rFont val="Arial"/>
        <family val="2"/>
        <charset val="162"/>
      </rPr>
      <t xml:space="preserve">
Table 1.7- Distribution of Active Insured by Province and Type of Insurance [Under Article 4/1-a, 4/1-b, 4/1-c of Act 5510], 2025</t>
    </r>
  </si>
  <si>
    <r>
      <rPr>
        <b/>
        <sz val="10"/>
        <color theme="6" tint="-0.499984740745262"/>
        <rFont val="Arial"/>
        <family val="2"/>
        <charset val="162"/>
      </rPr>
      <t>TABLO 1.10- 4/1-a KAPSAMINDA ZORUNLU SİGORTALILARIN VE İŞ YERLERİNİN İLE GÖRE DAĞILIMI, 2016 - 2025</t>
    </r>
    <r>
      <rPr>
        <sz val="10"/>
        <color theme="6" tint="-0.499984740745262"/>
        <rFont val="Arial"/>
        <family val="2"/>
        <charset val="162"/>
      </rPr>
      <t xml:space="preserve">
Table 1.10- Distribution of the Work Places and Compulsory Insured by Province [Under Article 4/1-a of Act 5510], 2016-2025</t>
    </r>
  </si>
  <si>
    <r>
      <rPr>
        <b/>
        <sz val="10"/>
        <color theme="6" tint="-0.499984740745262"/>
        <rFont val="Arial"/>
        <family val="2"/>
        <charset val="162"/>
      </rPr>
      <t>TABLO 1.19- 4/1-a KAPSAMINDAKİ ZORUNLU SİGORTALILARIN PRİME ESAS GÜNLÜK KAZANÇ ARALIĞI, SEKTÖR VE CİNSİYETE GÖRE ORANSAL DAĞILIMI, 2025</t>
    </r>
    <r>
      <rPr>
        <sz val="10"/>
        <color theme="6" tint="-0.499984740745262"/>
        <rFont val="Arial"/>
        <family val="2"/>
        <charset val="162"/>
      </rPr>
      <t xml:space="preserve">
Table 1.19- Proportion Distribution of Compulsory Insured by Daily Insurable Earning Range,Sector and Gender [Under Article 4/1-a of Act 5510], 2025</t>
    </r>
  </si>
  <si>
    <r>
      <rPr>
        <b/>
        <sz val="10"/>
        <color theme="6" tint="-0.499984740745262"/>
        <rFont val="Arial"/>
        <family val="2"/>
        <charset val="162"/>
      </rPr>
      <t>TABLO 1.20- 4/1-a KAPSAMINDAKİ ZORUNLU SİGORTALILARIN YAŞ, CİNSİYET, BİRİKİMLİ PRİM ÖDEME GÜN SAYISI VE SİGORTALILIK SÜRESİNE GÖRE DAĞILIMI, 2025</t>
    </r>
    <r>
      <rPr>
        <sz val="10"/>
        <color theme="6" tint="-0.499984740745262"/>
        <rFont val="Arial"/>
        <family val="2"/>
        <charset val="162"/>
      </rPr>
      <t xml:space="preserve">
Table 1.20- Distribution of Compulsory Insured Persons’ in Cumulative Insurance Days and Periods by Age and Gender [Under Article 4/1-a of Act 5510], 2025</t>
    </r>
  </si>
  <si>
    <r>
      <rPr>
        <b/>
        <sz val="10"/>
        <color theme="6" tint="-0.499984740745262"/>
        <rFont val="Arial"/>
        <family val="2"/>
        <charset val="162"/>
      </rPr>
      <t>TABLO 1.18- 4/1-a KAPSAMINDAKİ ZORUNLU SİGORTALILARIN PRİME ESAS GÜNLÜK KAZANÇ ARALIĞI, SEKTÖR VE CİNSİYETE GÖRE DAĞILIMI, 2025</t>
    </r>
    <r>
      <rPr>
        <sz val="10"/>
        <color theme="6" tint="-0.499984740745262"/>
        <rFont val="Arial"/>
        <family val="2"/>
        <charset val="162"/>
      </rPr>
      <t xml:space="preserve">
Table 1.18- Distribution of Compulsory Insured by Daily Insurable Earning Range, Sector and Gender [Under Article 4/1-a of Act 5510],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</si>
</sst>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 #,##0\ &quot;TL&quot;_-;\-* #,##0\ &quot;TL&quot;_-;_-* &quot;-&quot;\ &quot;TL&quot;_-;_-@_-"/>
    <numFmt numFmtId="165" formatCode="_-* #,##0\ _T_L_-;\-* #,##0\ _T_L_-;_-* &quot;-&quot;\ _T_L_-;_-@_-"/>
    <numFmt numFmtId="166" formatCode="_-* #,##0.00\ &quot;TL&quot;_-;\-* #,##0.00\ &quot;TL&quot;_-;_-* &quot;-&quot;??\ &quot;TL&quot;_-;_-@_-"/>
    <numFmt numFmtId="167" formatCode="_-* #,##0.00\ _T_L_-;\-* #,##0.00\ _T_L_-;_-* &quot;-&quot;??\ _T_L_-;_-@_-"/>
    <numFmt numFmtId="168" formatCode="_-* #,##0\ _T_L_-;\-* #,##0\ _T_L_-;_-* &quot;-&quot;??\ _T_L_-;_-@_-"/>
    <numFmt numFmtId="169" formatCode="0.0"/>
    <numFmt numFmtId="170" formatCode="#,##0.0"/>
    <numFmt numFmtId="171" formatCode="#,##0;[Red]#,##0"/>
    <numFmt numFmtId="172" formatCode="#,##0_ ;\-#,##0\ "/>
    <numFmt numFmtId="173" formatCode="#,##0.00;[Red]#,##0.00"/>
    <numFmt numFmtId="174" formatCode="_-* #,##0.0\ _T_L_-;\-* #,##0.0\ _T_L_-;_-* &quot;-&quot;??\ _T_L_-;_-@_-"/>
    <numFmt numFmtId="175" formatCode="#,##0.00_ ;[Red]\-#,##0.00\ "/>
    <numFmt numFmtId="176" formatCode="#,##0_ ;[Red]\-#,##0\ "/>
    <numFmt numFmtId="177" formatCode="General_)"/>
  </numFmts>
  <fonts count="168">
    <font>
      <sz val="10"/>
      <name val="Arial"/>
      <charset val="162"/>
    </font>
    <font>
      <sz val="11"/>
      <color theme="1"/>
      <name val="Arial"/>
      <family val="2"/>
      <charset val="162"/>
      <scheme val="minor"/>
    </font>
    <font>
      <sz val="11"/>
      <color theme="1"/>
      <name val="Arial"/>
      <family val="2"/>
      <charset val="162"/>
      <scheme val="minor"/>
    </font>
    <font>
      <sz val="11"/>
      <color theme="1"/>
      <name val="Arial"/>
      <family val="2"/>
      <charset val="162"/>
      <scheme val="minor"/>
    </font>
    <font>
      <b/>
      <sz val="10"/>
      <name val="Arial"/>
      <family val="2"/>
      <charset val="162"/>
    </font>
    <font>
      <sz val="10"/>
      <name val="Arial"/>
      <family val="2"/>
      <charset val="162"/>
    </font>
    <font>
      <b/>
      <sz val="9"/>
      <name val="Arial"/>
      <family val="2"/>
      <charset val="162"/>
    </font>
    <font>
      <b/>
      <sz val="10"/>
      <name val="Arial"/>
      <family val="2"/>
      <charset val="162"/>
    </font>
    <font>
      <sz val="9"/>
      <name val="Arial"/>
      <family val="2"/>
      <charset val="162"/>
    </font>
    <font>
      <sz val="8"/>
      <name val="Arial"/>
      <family val="2"/>
      <charset val="162"/>
    </font>
    <font>
      <sz val="10"/>
      <name val="Arial"/>
      <family val="2"/>
      <charset val="162"/>
    </font>
    <font>
      <sz val="9"/>
      <color indexed="9"/>
      <name val="Arial"/>
      <family val="2"/>
      <charset val="162"/>
    </font>
    <font>
      <sz val="10"/>
      <name val="Arial Tur"/>
      <charset val="162"/>
    </font>
    <font>
      <sz val="9"/>
      <color indexed="8"/>
      <name val="Arial"/>
      <family val="2"/>
      <charset val="162"/>
    </font>
    <font>
      <b/>
      <sz val="8"/>
      <name val="Arial"/>
      <family val="2"/>
      <charset val="162"/>
    </font>
    <font>
      <u/>
      <sz val="10"/>
      <color indexed="12"/>
      <name val="Arial Tur"/>
      <charset val="162"/>
    </font>
    <font>
      <b/>
      <i/>
      <sz val="9"/>
      <name val="Arial"/>
      <family val="2"/>
      <charset val="162"/>
    </font>
    <font>
      <b/>
      <sz val="9"/>
      <name val="Arial Tur"/>
      <charset val="162"/>
    </font>
    <font>
      <sz val="10"/>
      <name val="Arial"/>
      <family val="2"/>
      <charset val="162"/>
    </font>
    <font>
      <b/>
      <i/>
      <sz val="10"/>
      <color indexed="55"/>
      <name val="Arial"/>
      <family val="2"/>
      <charset val="162"/>
    </font>
    <font>
      <b/>
      <sz val="9"/>
      <name val="Arial"/>
      <family val="2"/>
      <charset val="162"/>
    </font>
    <font>
      <sz val="11"/>
      <name val="Arial"/>
      <family val="2"/>
      <charset val="162"/>
    </font>
    <font>
      <sz val="11"/>
      <color indexed="8"/>
      <name val="Calibri"/>
      <family val="2"/>
      <charset val="162"/>
    </font>
    <font>
      <i/>
      <sz val="9"/>
      <name val="Arial"/>
      <family val="2"/>
      <charset val="162"/>
    </font>
    <font>
      <b/>
      <sz val="9"/>
      <color indexed="8"/>
      <name val="Arial"/>
      <family val="2"/>
      <charset val="162"/>
    </font>
    <font>
      <b/>
      <sz val="20"/>
      <name val="Arial"/>
      <family val="2"/>
      <charset val="162"/>
    </font>
    <font>
      <sz val="10"/>
      <name val="MS Sans Serif"/>
      <family val="2"/>
      <charset val="162"/>
    </font>
    <font>
      <sz val="8"/>
      <name val="Arial"/>
      <family val="2"/>
      <charset val="162"/>
    </font>
    <font>
      <sz val="10"/>
      <name val="Arial "/>
      <charset val="162"/>
    </font>
    <font>
      <sz val="11"/>
      <color indexed="8"/>
      <name val="Calibri"/>
      <family val="2"/>
    </font>
    <font>
      <sz val="11"/>
      <color theme="1"/>
      <name val="Arial"/>
      <family val="2"/>
      <scheme val="minor"/>
    </font>
    <font>
      <sz val="11"/>
      <color theme="0"/>
      <name val="Arial"/>
      <family val="2"/>
      <scheme val="minor"/>
    </font>
    <font>
      <i/>
      <sz val="11"/>
      <color rgb="FF7F7F7F"/>
      <name val="Arial"/>
      <family val="2"/>
      <scheme val="minor"/>
    </font>
    <font>
      <b/>
      <sz val="18"/>
      <color theme="3"/>
      <name val="Arial"/>
      <family val="2"/>
      <scheme val="major"/>
    </font>
    <font>
      <sz val="11"/>
      <color rgb="FFFA7D00"/>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b/>
      <sz val="11"/>
      <color rgb="FF3F3F3F"/>
      <name val="Arial"/>
      <family val="2"/>
      <scheme val="minor"/>
    </font>
    <font>
      <sz val="11"/>
      <color rgb="FF3F3F76"/>
      <name val="Arial"/>
      <family val="2"/>
      <scheme val="minor"/>
    </font>
    <font>
      <b/>
      <sz val="11"/>
      <color rgb="FFFA7D00"/>
      <name val="Arial"/>
      <family val="2"/>
      <scheme val="minor"/>
    </font>
    <font>
      <b/>
      <sz val="11"/>
      <color theme="0"/>
      <name val="Arial"/>
      <family val="2"/>
      <scheme val="minor"/>
    </font>
    <font>
      <sz val="11"/>
      <color rgb="FF006100"/>
      <name val="Arial"/>
      <family val="2"/>
      <scheme val="minor"/>
    </font>
    <font>
      <u/>
      <sz val="8"/>
      <color rgb="FF800080"/>
      <name val="Arial"/>
      <family val="2"/>
      <charset val="162"/>
      <scheme val="minor"/>
    </font>
    <font>
      <u/>
      <sz val="8"/>
      <color rgb="FF0000FF"/>
      <name val="Arial"/>
      <family val="2"/>
      <charset val="162"/>
      <scheme val="minor"/>
    </font>
    <font>
      <sz val="11"/>
      <color rgb="FF9C0006"/>
      <name val="Arial"/>
      <family val="2"/>
      <scheme val="minor"/>
    </font>
    <font>
      <sz val="11"/>
      <color rgb="FF9C6500"/>
      <name val="Arial"/>
      <family val="2"/>
      <scheme val="minor"/>
    </font>
    <font>
      <b/>
      <sz val="11"/>
      <color theme="1"/>
      <name val="Arial"/>
      <family val="2"/>
      <scheme val="minor"/>
    </font>
    <font>
      <sz val="11"/>
      <color rgb="FFFF0000"/>
      <name val="Arial"/>
      <family val="2"/>
      <scheme val="minor"/>
    </font>
    <font>
      <sz val="9"/>
      <color rgb="FF000000"/>
      <name val="Arial"/>
      <family val="2"/>
      <charset val="162"/>
    </font>
    <font>
      <sz val="9"/>
      <color rgb="FFFF0000"/>
      <name val="Arial"/>
      <family val="2"/>
      <charset val="162"/>
    </font>
    <font>
      <sz val="10"/>
      <color rgb="FFFF0000"/>
      <name val="Arial"/>
      <family val="2"/>
      <charset val="162"/>
    </font>
    <font>
      <sz val="10"/>
      <color theme="0"/>
      <name val="Arial"/>
      <family val="2"/>
      <charset val="162"/>
    </font>
    <font>
      <i/>
      <sz val="10"/>
      <name val="Arial"/>
      <family val="2"/>
      <charset val="162"/>
    </font>
    <font>
      <i/>
      <sz val="10"/>
      <color indexed="12"/>
      <name val="Arial"/>
      <family val="2"/>
      <charset val="162"/>
    </font>
    <font>
      <sz val="12"/>
      <name val="Arial"/>
      <family val="2"/>
      <charset val="162"/>
    </font>
    <font>
      <b/>
      <sz val="9"/>
      <color theme="1"/>
      <name val="Arial"/>
      <family val="2"/>
      <charset val="162"/>
    </font>
    <font>
      <sz val="9"/>
      <color theme="1"/>
      <name val="Arial"/>
      <family val="2"/>
      <charset val="162"/>
    </font>
    <font>
      <i/>
      <sz val="8"/>
      <name val="Arial"/>
      <family val="2"/>
      <charset val="162"/>
    </font>
    <font>
      <b/>
      <sz val="10"/>
      <color theme="0"/>
      <name val="Arial Tur"/>
      <charset val="162"/>
    </font>
    <font>
      <b/>
      <sz val="11"/>
      <name val="Arial"/>
      <family val="2"/>
      <charset val="162"/>
    </font>
    <font>
      <i/>
      <sz val="11"/>
      <name val="Arial"/>
      <family val="2"/>
      <charset val="162"/>
    </font>
    <font>
      <sz val="11"/>
      <color theme="1"/>
      <name val="Calibri"/>
      <family val="2"/>
      <charset val="162"/>
    </font>
    <font>
      <sz val="10"/>
      <color theme="1"/>
      <name val="Times New Roman"/>
      <family val="1"/>
      <charset val="162"/>
    </font>
    <font>
      <u/>
      <sz val="10"/>
      <color theme="10"/>
      <name val="Arial"/>
      <family val="2"/>
      <charset val="162"/>
    </font>
    <font>
      <b/>
      <sz val="9"/>
      <color rgb="FFFF0000"/>
      <name val="Arial"/>
      <family val="2"/>
      <charset val="162"/>
    </font>
    <font>
      <b/>
      <sz val="9"/>
      <color indexed="9"/>
      <name val="Arial"/>
      <family val="2"/>
      <charset val="162"/>
    </font>
    <font>
      <sz val="12"/>
      <color theme="0"/>
      <name val="Arial"/>
      <family val="2"/>
      <charset val="162"/>
    </font>
    <font>
      <sz val="9"/>
      <color theme="0"/>
      <name val="Arial"/>
      <family val="2"/>
      <charset val="162"/>
    </font>
    <font>
      <b/>
      <sz val="9"/>
      <color theme="0"/>
      <name val="Arial"/>
      <family val="2"/>
      <charset val="162"/>
    </font>
    <font>
      <b/>
      <i/>
      <sz val="8"/>
      <color rgb="FFFF0000"/>
      <name val="Arial"/>
      <family val="2"/>
      <charset val="162"/>
    </font>
    <font>
      <i/>
      <sz val="8"/>
      <color rgb="FFFF0000"/>
      <name val="Arial"/>
      <family val="2"/>
      <charset val="162"/>
    </font>
    <font>
      <sz val="10"/>
      <color rgb="FF00B050"/>
      <name val="Arial"/>
      <family val="2"/>
      <charset val="162"/>
    </font>
    <font>
      <sz val="9"/>
      <color rgb="FF92D050"/>
      <name val="Arial"/>
      <family val="2"/>
      <charset val="162"/>
    </font>
    <font>
      <i/>
      <sz val="10"/>
      <color rgb="FFFF0000"/>
      <name val="Arial"/>
      <family val="2"/>
      <charset val="162"/>
    </font>
    <font>
      <b/>
      <sz val="12"/>
      <name val="Arial"/>
      <family val="2"/>
      <charset val="162"/>
    </font>
    <font>
      <b/>
      <sz val="10"/>
      <color rgb="FFFF0000"/>
      <name val="Arial"/>
      <family val="2"/>
      <charset val="162"/>
    </font>
    <font>
      <b/>
      <i/>
      <sz val="10"/>
      <name val="Arial"/>
      <family val="2"/>
      <charset val="162"/>
    </font>
    <font>
      <b/>
      <sz val="16"/>
      <color theme="3"/>
      <name val="Arial"/>
      <family val="2"/>
      <charset val="162"/>
    </font>
    <font>
      <sz val="14"/>
      <name val="Arial"/>
      <family val="2"/>
      <charset val="162"/>
    </font>
    <font>
      <b/>
      <sz val="14"/>
      <name val="Arial"/>
      <family val="2"/>
      <charset val="162"/>
    </font>
    <font>
      <b/>
      <sz val="12"/>
      <color theme="3"/>
      <name val="Arial"/>
      <family val="2"/>
      <charset val="162"/>
    </font>
    <font>
      <sz val="14"/>
      <color theme="3"/>
      <name val="Arial"/>
      <family val="2"/>
      <charset val="162"/>
    </font>
    <font>
      <sz val="10"/>
      <name val="Calibri"/>
      <family val="2"/>
      <charset val="162"/>
    </font>
    <font>
      <sz val="11"/>
      <name val="Calibri"/>
      <family val="2"/>
      <charset val="162"/>
    </font>
    <font>
      <b/>
      <sz val="10"/>
      <color rgb="FF000000"/>
      <name val="Calibri"/>
      <family val="2"/>
      <charset val="162"/>
    </font>
    <font>
      <sz val="10"/>
      <color rgb="FF000000"/>
      <name val="Calibri"/>
      <family val="2"/>
      <charset val="162"/>
    </font>
    <font>
      <sz val="10"/>
      <color rgb="FFFFFFFF"/>
      <name val="Calibri"/>
      <family val="2"/>
      <charset val="162"/>
    </font>
    <font>
      <b/>
      <sz val="10"/>
      <name val="Calibri"/>
      <family val="2"/>
      <charset val="162"/>
    </font>
    <font>
      <sz val="10"/>
      <color rgb="FF0D0D0D"/>
      <name val="Calibri"/>
      <family val="2"/>
      <charset val="162"/>
    </font>
    <font>
      <b/>
      <sz val="10"/>
      <color rgb="FF0D0D0D"/>
      <name val="Calibri"/>
      <family val="2"/>
      <charset val="162"/>
    </font>
    <font>
      <sz val="10"/>
      <color rgb="FF2F5496"/>
      <name val="Calibri"/>
      <family val="2"/>
      <charset val="162"/>
    </font>
    <font>
      <sz val="10"/>
      <name val="Arial"/>
      <family val="2"/>
      <charset val="162"/>
    </font>
    <font>
      <b/>
      <sz val="16"/>
      <color theme="6" tint="-0.499984740745262"/>
      <name val="Arial"/>
      <family val="2"/>
      <charset val="162"/>
    </font>
    <font>
      <sz val="16"/>
      <color theme="6" tint="-0.499984740745262"/>
      <name val="Arial"/>
      <family val="2"/>
      <charset val="162"/>
    </font>
    <font>
      <b/>
      <sz val="12"/>
      <color theme="6" tint="-0.499984740745262"/>
      <name val="Arial"/>
      <family val="2"/>
      <charset val="162"/>
    </font>
    <font>
      <b/>
      <sz val="20"/>
      <color theme="6" tint="-0.499984740745262"/>
      <name val="Times New Roman"/>
      <family val="1"/>
      <charset val="162"/>
    </font>
    <font>
      <b/>
      <sz val="20"/>
      <color theme="6" tint="-0.499984740745262"/>
      <name val="Arial"/>
      <family val="2"/>
      <charset val="162"/>
    </font>
    <font>
      <sz val="9"/>
      <name val="Arial Tur"/>
      <charset val="162"/>
    </font>
    <font>
      <sz val="9"/>
      <name val="Arial"/>
      <family val="2"/>
    </font>
    <font>
      <b/>
      <i/>
      <sz val="8"/>
      <color theme="1"/>
      <name val="Arial"/>
      <family val="2"/>
      <charset val="162"/>
    </font>
    <font>
      <sz val="8"/>
      <color theme="1"/>
      <name val="Arial"/>
      <family val="2"/>
      <charset val="162"/>
    </font>
    <font>
      <i/>
      <sz val="8"/>
      <color theme="1"/>
      <name val="Arial"/>
      <family val="2"/>
      <charset val="162"/>
    </font>
    <font>
      <b/>
      <sz val="8"/>
      <color theme="1"/>
      <name val="Arial"/>
      <family val="2"/>
      <charset val="162"/>
    </font>
    <font>
      <sz val="10"/>
      <name val="Arial"/>
      <family val="2"/>
      <charset val="162"/>
      <scheme val="major"/>
    </font>
    <font>
      <sz val="9"/>
      <name val="Arial"/>
      <family val="2"/>
      <charset val="162"/>
      <scheme val="major"/>
    </font>
    <font>
      <b/>
      <sz val="12"/>
      <name val="Arial"/>
      <family val="2"/>
      <charset val="162"/>
      <scheme val="major"/>
    </font>
    <font>
      <b/>
      <i/>
      <sz val="10"/>
      <name val="Arial"/>
      <family val="2"/>
      <charset val="162"/>
      <scheme val="major"/>
    </font>
    <font>
      <i/>
      <sz val="10"/>
      <name val="Arial"/>
      <family val="2"/>
      <charset val="162"/>
      <scheme val="major"/>
    </font>
    <font>
      <b/>
      <sz val="11"/>
      <name val="Arial"/>
      <family val="2"/>
      <charset val="162"/>
      <scheme val="major"/>
    </font>
    <font>
      <b/>
      <sz val="9"/>
      <name val="Arial"/>
      <family val="2"/>
      <charset val="162"/>
      <scheme val="major"/>
    </font>
    <font>
      <sz val="10"/>
      <color theme="6" tint="-0.499984740745262"/>
      <name val="Arial"/>
      <family val="2"/>
      <charset val="162"/>
    </font>
    <font>
      <b/>
      <sz val="10"/>
      <color theme="6" tint="-0.499984740745262"/>
      <name val="Arial"/>
      <family val="2"/>
      <charset val="162"/>
    </font>
    <font>
      <sz val="10"/>
      <color indexed="8"/>
      <name val="Arial "/>
      <charset val="162"/>
    </font>
    <font>
      <sz val="11"/>
      <color rgb="FF006100"/>
      <name val="Arial"/>
      <family val="2"/>
      <charset val="162"/>
      <scheme val="minor"/>
    </font>
    <font>
      <sz val="11"/>
      <color rgb="FF9C0006"/>
      <name val="Arial"/>
      <family val="2"/>
      <charset val="162"/>
      <scheme val="minor"/>
    </font>
    <font>
      <sz val="11"/>
      <color rgb="FF9C6500"/>
      <name val="Arial"/>
      <family val="2"/>
      <charset val="162"/>
      <scheme val="minor"/>
    </font>
    <font>
      <sz val="11"/>
      <color rgb="FF3F3F76"/>
      <name val="Arial"/>
      <family val="2"/>
      <charset val="162"/>
      <scheme val="minor"/>
    </font>
    <font>
      <b/>
      <sz val="11"/>
      <color rgb="FF3F3F3F"/>
      <name val="Arial"/>
      <family val="2"/>
      <charset val="162"/>
      <scheme val="minor"/>
    </font>
    <font>
      <b/>
      <sz val="11"/>
      <color rgb="FFFA7D00"/>
      <name val="Arial"/>
      <family val="2"/>
      <charset val="162"/>
      <scheme val="minor"/>
    </font>
    <font>
      <sz val="11"/>
      <color rgb="FFFA7D00"/>
      <name val="Arial"/>
      <family val="2"/>
      <charset val="162"/>
      <scheme val="minor"/>
    </font>
    <font>
      <b/>
      <sz val="11"/>
      <color theme="0"/>
      <name val="Arial"/>
      <family val="2"/>
      <charset val="162"/>
      <scheme val="minor"/>
    </font>
    <font>
      <sz val="11"/>
      <color rgb="FFFF0000"/>
      <name val="Arial"/>
      <family val="2"/>
      <charset val="162"/>
      <scheme val="minor"/>
    </font>
    <font>
      <i/>
      <sz val="11"/>
      <color rgb="FF7F7F7F"/>
      <name val="Arial"/>
      <family val="2"/>
      <charset val="162"/>
      <scheme val="minor"/>
    </font>
    <font>
      <b/>
      <sz val="11"/>
      <color theme="1"/>
      <name val="Arial"/>
      <family val="2"/>
      <charset val="162"/>
      <scheme val="minor"/>
    </font>
    <font>
      <sz val="11"/>
      <color theme="0"/>
      <name val="Arial"/>
      <family val="2"/>
      <charset val="162"/>
      <scheme val="minor"/>
    </font>
    <font>
      <u/>
      <sz val="10"/>
      <color indexed="12"/>
      <name val="Arial"/>
      <family val="2"/>
      <charset val="162"/>
    </font>
    <font>
      <sz val="11"/>
      <color indexed="9"/>
      <name val="Calibri"/>
      <family val="2"/>
      <charset val="162"/>
    </font>
    <font>
      <i/>
      <sz val="11"/>
      <color indexed="23"/>
      <name val="Calibri"/>
      <family val="2"/>
      <charset val="162"/>
    </font>
    <font>
      <sz val="11"/>
      <color indexed="52"/>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8"/>
      <color indexed="56"/>
      <name val="Cambria"/>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color indexed="8"/>
      <name val="Arial"/>
      <family val="2"/>
    </font>
    <font>
      <sz val="10"/>
      <name val="Geneva"/>
      <family val="2"/>
    </font>
    <font>
      <sz val="10"/>
      <name val="Helv"/>
      <charset val="204"/>
    </font>
    <font>
      <b/>
      <sz val="18"/>
      <color indexed="62"/>
      <name val="Cambria"/>
      <family val="2"/>
      <charset val="162"/>
    </font>
    <font>
      <b/>
      <sz val="18"/>
      <color indexed="62"/>
      <name val="Cambria"/>
      <family val="2"/>
    </font>
    <font>
      <b/>
      <sz val="15"/>
      <color indexed="62"/>
      <name val="Calibri"/>
      <family val="2"/>
      <charset val="162"/>
    </font>
    <font>
      <b/>
      <sz val="15"/>
      <color indexed="62"/>
      <name val="Calibri"/>
      <family val="2"/>
    </font>
    <font>
      <b/>
      <sz val="13"/>
      <color indexed="62"/>
      <name val="Calibri"/>
      <family val="2"/>
      <charset val="162"/>
    </font>
    <font>
      <b/>
      <sz val="13"/>
      <color indexed="62"/>
      <name val="Calibri"/>
      <family val="2"/>
    </font>
    <font>
      <b/>
      <sz val="11"/>
      <color indexed="62"/>
      <name val="Calibri"/>
      <family val="2"/>
      <charset val="162"/>
    </font>
    <font>
      <b/>
      <sz val="11"/>
      <color indexed="62"/>
      <name val="Calibri"/>
      <family val="2"/>
    </font>
    <font>
      <u/>
      <sz val="8"/>
      <color indexed="39"/>
      <name val="Calibri"/>
      <family val="2"/>
      <charset val="162"/>
    </font>
    <font>
      <b/>
      <sz val="20"/>
      <color theme="1"/>
      <name val="Arial"/>
      <family val="2"/>
      <charset val="162"/>
    </font>
    <font>
      <sz val="11"/>
      <color theme="4" tint="-0.499984740745262"/>
      <name val="Arial"/>
      <family val="2"/>
      <charset val="162"/>
    </font>
    <font>
      <b/>
      <sz val="10"/>
      <color rgb="FFFFFFFF"/>
      <name val="Calibri"/>
      <family val="2"/>
      <charset val="162"/>
    </font>
    <font>
      <sz val="10"/>
      <color theme="1"/>
      <name val="Calibri"/>
      <family val="2"/>
      <charset val="162"/>
    </font>
    <font>
      <i/>
      <sz val="18"/>
      <color theme="1"/>
      <name val="Arial"/>
      <family val="2"/>
      <charset val="162"/>
    </font>
    <font>
      <b/>
      <sz val="18"/>
      <color theme="1"/>
      <name val="Arial"/>
      <family val="2"/>
      <charset val="162"/>
    </font>
    <font>
      <sz val="11"/>
      <color theme="1"/>
      <name val="Calibri"/>
      <family val="2"/>
      <charset val="162"/>
    </font>
    <font>
      <sz val="10"/>
      <color theme="1"/>
      <name val="Arial"/>
      <family val="2"/>
      <charset val="162"/>
    </font>
    <font>
      <b/>
      <sz val="9"/>
      <color theme="2" tint="-9.9978637043366805E-2"/>
      <name val="Arial"/>
      <family val="2"/>
      <charset val="162"/>
    </font>
    <font>
      <b/>
      <u/>
      <sz val="10"/>
      <color theme="10"/>
      <name val="Arial"/>
      <family val="2"/>
      <charset val="162"/>
    </font>
    <font>
      <b/>
      <sz val="10"/>
      <color rgb="FFFF0000"/>
      <name val="Arial Tur"/>
      <charset val="162"/>
    </font>
    <font>
      <b/>
      <sz val="10"/>
      <color theme="1"/>
      <name val="Arial Tur"/>
      <charset val="162"/>
    </font>
    <font>
      <b/>
      <i/>
      <sz val="10"/>
      <color rgb="FF0D0D0D"/>
      <name val="Calibri"/>
      <family val="2"/>
      <charset val="162"/>
    </font>
  </fonts>
  <fills count="72">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FFCC99"/>
      </patternFill>
    </fill>
    <fill>
      <patternFill patternType="solid">
        <fgColor rgb="FFA5A5A5"/>
      </patternFill>
    </fill>
    <fill>
      <patternFill patternType="solid">
        <fgColor rgb="FFC6EFCE"/>
      </patternFill>
    </fill>
    <fill>
      <patternFill patternType="solid">
        <fgColor rgb="FFFFC7CE"/>
      </patternFill>
    </fill>
    <fill>
      <patternFill patternType="solid">
        <fgColor rgb="FFFFFFCC"/>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4" tint="0.59999389629810485"/>
        <bgColor indexed="64"/>
      </patternFill>
    </fill>
    <fill>
      <patternFill patternType="solid">
        <fgColor rgb="FFFFFFFF"/>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21"/>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12"/>
      </patternFill>
    </fill>
    <fill>
      <patternFill patternType="solid">
        <fgColor indexed="51"/>
      </patternFill>
    </fill>
    <fill>
      <patternFill patternType="solid">
        <fgColor indexed="30"/>
      </patternFill>
    </fill>
    <fill>
      <patternFill patternType="solid">
        <fgColor indexed="22"/>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theme="6" tint="-0.249977111117893"/>
        <bgColor indexed="64"/>
      </patternFill>
    </fill>
    <fill>
      <patternFill patternType="solid">
        <fgColor rgb="FFE2F1ED"/>
        <bgColor indexed="64"/>
      </patternFill>
    </fill>
  </fills>
  <borders count="76">
    <border>
      <left/>
      <right/>
      <top/>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hair">
        <color theme="0"/>
      </right>
      <top style="hair">
        <color theme="0"/>
      </top>
      <bottom/>
      <diagonal/>
    </border>
    <border>
      <left style="thin">
        <color theme="0"/>
      </left>
      <right style="thin">
        <color theme="0"/>
      </right>
      <top style="thin">
        <color theme="0"/>
      </top>
      <bottom style="thin">
        <color theme="0"/>
      </bottom>
      <diagonal/>
    </border>
    <border>
      <left style="hair">
        <color theme="0"/>
      </left>
      <right style="hair">
        <color theme="0"/>
      </right>
      <top/>
      <bottom/>
      <diagonal/>
    </border>
    <border>
      <left/>
      <right style="hair">
        <color theme="0"/>
      </right>
      <top style="hair">
        <color theme="0"/>
      </top>
      <bottom/>
      <diagonal/>
    </border>
    <border>
      <left style="hair">
        <color theme="0"/>
      </left>
      <right/>
      <top/>
      <bottom style="hair">
        <color theme="0"/>
      </bottom>
      <diagonal/>
    </border>
    <border>
      <left/>
      <right/>
      <top/>
      <bottom style="hair">
        <color theme="0"/>
      </bottom>
      <diagonal/>
    </border>
    <border>
      <left/>
      <right style="hair">
        <color theme="0"/>
      </right>
      <top/>
      <bottom style="hair">
        <color theme="0"/>
      </bottom>
      <diagonal/>
    </border>
    <border>
      <left style="hair">
        <color theme="0"/>
      </left>
      <right style="hair">
        <color theme="0"/>
      </right>
      <top/>
      <bottom style="hair">
        <color theme="0"/>
      </bottom>
      <diagonal/>
    </border>
    <border>
      <left style="thin">
        <color theme="0"/>
      </left>
      <right style="thin">
        <color theme="0"/>
      </right>
      <top style="thin">
        <color theme="0"/>
      </top>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
      <left/>
      <right/>
      <top style="thin">
        <color theme="0"/>
      </top>
      <bottom style="thin">
        <color theme="0"/>
      </bottom>
      <diagonal/>
    </border>
    <border>
      <left/>
      <right/>
      <top style="thin">
        <color theme="0"/>
      </top>
      <bottom/>
      <diagonal/>
    </border>
    <border>
      <left/>
      <right/>
      <top/>
      <bottom style="double">
        <color theme="6" tint="-0.499984740745262"/>
      </bottom>
      <diagonal/>
    </border>
    <border>
      <left/>
      <right/>
      <top style="double">
        <color theme="6" tint="-0.499984740745262"/>
      </top>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medium">
        <color theme="6" tint="-0.24994659260841701"/>
      </right>
      <top style="medium">
        <color theme="6" tint="-0.24994659260841701"/>
      </top>
      <bottom/>
      <diagonal/>
    </border>
    <border>
      <left style="medium">
        <color theme="6" tint="-0.24994659260841701"/>
      </left>
      <right style="medium">
        <color theme="6" tint="-0.24994659260841701"/>
      </right>
      <top/>
      <bottom/>
      <diagonal/>
    </border>
    <border>
      <left style="medium">
        <color theme="6" tint="-0.24994659260841701"/>
      </left>
      <right style="medium">
        <color theme="6" tint="-0.24994659260841701"/>
      </right>
      <top/>
      <bottom style="medium">
        <color theme="6" tint="-0.24994659260841701"/>
      </bottom>
      <diagonal/>
    </border>
    <border>
      <left style="hair">
        <color theme="0"/>
      </left>
      <right style="hair">
        <color theme="0"/>
      </right>
      <top style="hair">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hair">
        <color theme="0"/>
      </left>
      <right style="hair">
        <color theme="0"/>
      </right>
      <top/>
      <bottom style="thin">
        <color theme="0"/>
      </bottom>
      <diagonal/>
    </border>
    <border>
      <left/>
      <right/>
      <top style="hair">
        <color theme="0"/>
      </top>
      <bottom/>
      <diagonal/>
    </border>
    <border>
      <left style="thin">
        <color theme="0"/>
      </left>
      <right style="thin">
        <color theme="0"/>
      </right>
      <top/>
      <bottom style="hair">
        <color theme="0"/>
      </bottom>
      <diagonal/>
    </border>
    <border>
      <left style="medium">
        <color theme="6" tint="-0.24994659260841701"/>
      </left>
      <right/>
      <top/>
      <bottom/>
      <diagonal/>
    </border>
    <border>
      <left/>
      <right style="medium">
        <color theme="6" tint="-0.24994659260841701"/>
      </right>
      <top/>
      <bottom/>
      <diagonal/>
    </border>
    <border>
      <left style="medium">
        <color theme="6" tint="-0.24994659260841701"/>
      </left>
      <right/>
      <top style="medium">
        <color theme="6" tint="-0.24994659260841701"/>
      </top>
      <bottom style="medium">
        <color theme="6" tint="-0.24994659260841701"/>
      </bottom>
      <diagonal/>
    </border>
    <border>
      <left/>
      <right style="medium">
        <color theme="6" tint="-0.24994659260841701"/>
      </right>
      <top style="medium">
        <color theme="6" tint="-0.24994659260841701"/>
      </top>
      <bottom style="medium">
        <color theme="6" tint="-0.24994659260841701"/>
      </bottom>
      <diagonal/>
    </border>
    <border>
      <left style="medium">
        <color theme="6" tint="-0.24994659260841701"/>
      </left>
      <right/>
      <top/>
      <bottom style="medium">
        <color theme="6" tint="-0.24994659260841701"/>
      </bottom>
      <diagonal/>
    </border>
    <border>
      <left/>
      <right style="medium">
        <color theme="6" tint="-0.24994659260841701"/>
      </right>
      <top/>
      <bottom style="medium">
        <color theme="6" tint="-0.24994659260841701"/>
      </bottom>
      <diagonal/>
    </border>
    <border>
      <left style="medium">
        <color theme="6" tint="-0.24994659260841701"/>
      </left>
      <right/>
      <top style="medium">
        <color theme="6" tint="-0.24994659260841701"/>
      </top>
      <bottom/>
      <diagonal/>
    </border>
    <border>
      <left/>
      <right style="medium">
        <color theme="6" tint="-0.24994659260841701"/>
      </right>
      <top style="medium">
        <color theme="6" tint="-0.24994659260841701"/>
      </top>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1"/>
      </bottom>
      <diagonal/>
    </border>
    <border>
      <left/>
      <right/>
      <top/>
      <bottom style="thick">
        <color indexed="22"/>
      </bottom>
      <diagonal/>
    </border>
    <border>
      <left/>
      <right/>
      <top/>
      <bottom style="medium">
        <color indexed="21"/>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style="thin">
        <color indexed="62"/>
      </top>
      <bottom style="double">
        <color indexed="62"/>
      </bottom>
      <diagonal/>
    </border>
    <border>
      <left style="medium">
        <color theme="6" tint="-0.24994659260841701"/>
      </left>
      <right/>
      <top style="medium">
        <color theme="8" tint="-0.24994659260841701"/>
      </top>
      <bottom style="medium">
        <color theme="8" tint="-0.24994659260841701"/>
      </bottom>
      <diagonal/>
    </border>
    <border>
      <left/>
      <right/>
      <top style="medium">
        <color theme="6" tint="-0.24994659260841701"/>
      </top>
      <bottom/>
      <diagonal/>
    </border>
    <border>
      <left style="thin">
        <color theme="0"/>
      </left>
      <right/>
      <top/>
      <bottom style="thin">
        <color theme="0"/>
      </bottom>
      <diagonal/>
    </border>
    <border>
      <left style="hair">
        <color theme="0"/>
      </left>
      <right/>
      <top/>
      <bottom/>
      <diagonal/>
    </border>
    <border>
      <left style="medium">
        <color theme="6" tint="-0.24994659260841701"/>
      </left>
      <right style="medium">
        <color theme="6" tint="-0.24994659260841701"/>
      </right>
      <top style="medium">
        <color theme="8" tint="-0.24994659260841701"/>
      </top>
      <bottom/>
      <diagonal/>
    </border>
    <border>
      <left/>
      <right style="thin">
        <color theme="0"/>
      </right>
      <top/>
      <bottom style="thin">
        <color theme="0"/>
      </bottom>
      <diagonal/>
    </border>
    <border>
      <left style="hair">
        <color theme="0"/>
      </left>
      <right/>
      <top style="hair">
        <color theme="0"/>
      </top>
      <bottom style="thin">
        <color theme="0"/>
      </bottom>
      <diagonal/>
    </border>
    <border>
      <left/>
      <right/>
      <top style="hair">
        <color theme="0"/>
      </top>
      <bottom style="thin">
        <color theme="0"/>
      </bottom>
      <diagonal/>
    </border>
    <border>
      <left/>
      <right style="thin">
        <color theme="0"/>
      </right>
      <top style="hair">
        <color theme="0"/>
      </top>
      <bottom style="thin">
        <color theme="0"/>
      </bottom>
      <diagonal/>
    </border>
  </borders>
  <cellStyleXfs count="910">
    <xf numFmtId="0" fontId="0" fillId="0" borderId="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7" fillId="0" borderId="4" applyNumberFormat="0" applyFill="0" applyAlignment="0" applyProtection="0"/>
    <xf numFmtId="0" fontId="37" fillId="0" borderId="0" applyNumberFormat="0" applyFill="0" applyBorder="0" applyAlignment="0" applyProtection="0"/>
    <xf numFmtId="165" fontId="18" fillId="0" borderId="0" applyFont="0" applyFill="0" applyBorder="0" applyAlignment="0" applyProtection="0"/>
    <xf numFmtId="167" fontId="18" fillId="0" borderId="0" applyFont="0" applyFill="0" applyBorder="0" applyAlignment="0" applyProtection="0"/>
    <xf numFmtId="164" fontId="18" fillId="0" borderId="0" applyFont="0" applyFill="0" applyBorder="0" applyAlignment="0" applyProtection="0"/>
    <xf numFmtId="166" fontId="18" fillId="0" borderId="0" applyFont="0" applyFill="0" applyBorder="0" applyAlignment="0" applyProtection="0"/>
    <xf numFmtId="0" fontId="38" fillId="21" borderId="5" applyNumberFormat="0" applyAlignment="0" applyProtection="0"/>
    <xf numFmtId="0" fontId="39" fillId="22" borderId="6" applyNumberFormat="0" applyAlignment="0" applyProtection="0"/>
    <xf numFmtId="0" fontId="40" fillId="21" borderId="6" applyNumberFormat="0" applyAlignment="0" applyProtection="0"/>
    <xf numFmtId="0" fontId="15" fillId="0" borderId="0" applyNumberFormat="0" applyFill="0" applyBorder="0" applyAlignment="0" applyProtection="0">
      <alignment vertical="top"/>
      <protection locked="0"/>
    </xf>
    <xf numFmtId="0" fontId="41" fillId="23" borderId="7" applyNumberFormat="0" applyAlignment="0" applyProtection="0"/>
    <xf numFmtId="0" fontId="42" fillId="24" borderId="0" applyNumberFormat="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25" borderId="0" applyNumberFormat="0" applyBorder="0" applyAlignment="0" applyProtection="0"/>
    <xf numFmtId="0" fontId="10" fillId="0" borderId="0"/>
    <xf numFmtId="0" fontId="30" fillId="0" borderId="0"/>
    <xf numFmtId="0" fontId="22" fillId="0" borderId="0"/>
    <xf numFmtId="0" fontId="5" fillId="0" borderId="0"/>
    <xf numFmtId="0" fontId="26" fillId="0" borderId="0"/>
    <xf numFmtId="0" fontId="26" fillId="0" borderId="0"/>
    <xf numFmtId="0" fontId="5" fillId="0" borderId="0"/>
    <xf numFmtId="0" fontId="10" fillId="0" borderId="0"/>
    <xf numFmtId="0" fontId="12" fillId="0" borderId="0"/>
    <xf numFmtId="0" fontId="29" fillId="26" borderId="8" applyNumberFormat="0" applyFont="0" applyAlignment="0" applyProtection="0"/>
    <xf numFmtId="0" fontId="46" fillId="27" borderId="0" applyNumberFormat="0" applyBorder="0" applyAlignment="0" applyProtection="0"/>
    <xf numFmtId="0" fontId="47" fillId="0" borderId="9" applyNumberFormat="0" applyFill="0" applyAlignment="0" applyProtection="0"/>
    <xf numFmtId="0" fontId="48" fillId="0" borderId="0" applyNumberFormat="0" applyFill="0" applyBorder="0" applyAlignment="0" applyProtection="0"/>
    <xf numFmtId="167" fontId="5" fillId="0" borderId="0" applyFont="0" applyFill="0" applyBorder="0" applyAlignment="0" applyProtection="0"/>
    <xf numFmtId="43" fontId="10" fillId="0" borderId="0" applyFont="0" applyFill="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5" fillId="0" borderId="0"/>
    <xf numFmtId="0" fontId="5" fillId="0" borderId="0"/>
    <xf numFmtId="0" fontId="5" fillId="0" borderId="0"/>
    <xf numFmtId="0" fontId="12" fillId="0" borderId="0"/>
    <xf numFmtId="0" fontId="5" fillId="0" borderId="0"/>
    <xf numFmtId="0" fontId="12" fillId="0" borderId="0"/>
    <xf numFmtId="38" fontId="26" fillId="0" borderId="0" applyFont="0" applyFill="0" applyBorder="0" applyAlignment="0" applyProtection="0"/>
    <xf numFmtId="0" fontId="26"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3" fontId="5" fillId="0" borderId="0">
      <alignment vertical="center" wrapText="1"/>
    </xf>
    <xf numFmtId="167" fontId="5" fillId="0" borderId="0" applyFont="0" applyFill="0" applyBorder="0" applyAlignment="0" applyProtection="0"/>
    <xf numFmtId="0" fontId="3" fillId="0" borderId="0"/>
    <xf numFmtId="167" fontId="3" fillId="0" borderId="0" applyFont="0" applyFill="0" applyBorder="0" applyAlignment="0" applyProtection="0"/>
    <xf numFmtId="0" fontId="62" fillId="0" borderId="0"/>
    <xf numFmtId="0" fontId="64" fillId="0" borderId="0" applyNumberFormat="0" applyFill="0" applyBorder="0" applyAlignment="0" applyProtection="0"/>
    <xf numFmtId="37" fontId="55" fillId="0" borderId="0"/>
    <xf numFmtId="0" fontId="5" fillId="0" borderId="0"/>
    <xf numFmtId="41" fontId="92" fillId="0" borderId="0" applyFont="0" applyFill="0" applyBorder="0" applyAlignment="0" applyProtection="0"/>
    <xf numFmtId="0" fontId="114" fillId="24" borderId="0" applyNumberFormat="0" applyBorder="0" applyAlignment="0" applyProtection="0"/>
    <xf numFmtId="0" fontId="115" fillId="25" borderId="0" applyNumberFormat="0" applyBorder="0" applyAlignment="0" applyProtection="0"/>
    <xf numFmtId="0" fontId="116" fillId="27" borderId="0" applyNumberFormat="0" applyBorder="0" applyAlignment="0" applyProtection="0"/>
    <xf numFmtId="0" fontId="120" fillId="0" borderId="1" applyNumberFormat="0" applyFill="0" applyAlignment="0" applyProtection="0"/>
    <xf numFmtId="0" fontId="121" fillId="23" borderId="7" applyNumberFormat="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125" fillId="29" borderId="0" applyNumberFormat="0" applyBorder="0" applyAlignment="0" applyProtection="0"/>
    <xf numFmtId="0" fontId="2" fillId="10" borderId="0" applyNumberFormat="0" applyBorder="0" applyAlignment="0" applyProtection="0"/>
    <xf numFmtId="0" fontId="125" fillId="16" borderId="0" applyNumberFormat="0" applyBorder="0" applyAlignment="0" applyProtection="0"/>
    <xf numFmtId="0" fontId="125" fillId="30" borderId="0" applyNumberFormat="0" applyBorder="0" applyAlignment="0" applyProtection="0"/>
    <xf numFmtId="0" fontId="125" fillId="32" borderId="0" applyNumberFormat="0" applyBorder="0" applyAlignment="0" applyProtection="0"/>
    <xf numFmtId="0" fontId="125" fillId="19" borderId="0" applyNumberFormat="0" applyBorder="0" applyAlignment="0" applyProtection="0"/>
    <xf numFmtId="0" fontId="125" fillId="33" borderId="0" applyNumberFormat="0" applyBorder="0" applyAlignment="0" applyProtection="0"/>
    <xf numFmtId="167" fontId="5" fillId="0" borderId="0" applyFont="0" applyFill="0" applyBorder="0" applyAlignment="0" applyProtection="0"/>
    <xf numFmtId="0" fontId="156" fillId="0" borderId="0" applyNumberFormat="0" applyFill="0" applyBorder="0" applyAlignment="0" applyProtection="0">
      <alignment vertical="top"/>
      <protection locked="0"/>
    </xf>
    <xf numFmtId="0" fontId="62" fillId="0" borderId="0"/>
    <xf numFmtId="0" fontId="2" fillId="45" borderId="0" applyNumberFormat="0" applyBorder="0" applyAlignment="0" applyProtection="0"/>
    <xf numFmtId="0" fontId="30" fillId="4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 fillId="47" borderId="0" applyNumberFormat="0" applyBorder="0" applyAlignment="0" applyProtection="0"/>
    <xf numFmtId="0" fontId="30" fillId="47"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 fillId="49" borderId="0" applyNumberFormat="0" applyBorder="0" applyAlignment="0" applyProtection="0"/>
    <xf numFmtId="0" fontId="30"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 fillId="45" borderId="0" applyNumberFormat="0" applyBorder="0" applyAlignment="0" applyProtection="0"/>
    <xf numFmtId="0" fontId="30" fillId="45"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 fillId="45" borderId="0" applyNumberFormat="0" applyBorder="0" applyAlignment="0" applyProtection="0"/>
    <xf numFmtId="0" fontId="30" fillId="45"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 fillId="49" borderId="0" applyNumberFormat="0" applyBorder="0" applyAlignment="0" applyProtection="0"/>
    <xf numFmtId="0" fontId="30" fillId="49"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 fillId="45" borderId="0" applyNumberFormat="0" applyBorder="0" applyAlignment="0" applyProtection="0"/>
    <xf numFmtId="0" fontId="30" fillId="45"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 fillId="55" borderId="0" applyNumberFormat="0" applyBorder="0" applyAlignment="0" applyProtection="0"/>
    <xf numFmtId="0" fontId="30" fillId="55"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 fillId="57" borderId="0" applyNumberFormat="0" applyBorder="0" applyAlignment="0" applyProtection="0"/>
    <xf numFmtId="0" fontId="30" fillId="57"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 fillId="45" borderId="0" applyNumberFormat="0" applyBorder="0" applyAlignment="0" applyProtection="0"/>
    <xf numFmtId="0" fontId="30" fillId="45"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 fillId="55" borderId="0" applyNumberFormat="0" applyBorder="0" applyAlignment="0" applyProtection="0"/>
    <xf numFmtId="0" fontId="30" fillId="55"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125" fillId="45" borderId="0" applyNumberFormat="0" applyBorder="0" applyAlignment="0" applyProtection="0"/>
    <xf numFmtId="0" fontId="31" fillId="45" borderId="0" applyNumberFormat="0" applyBorder="0" applyAlignment="0" applyProtection="0"/>
    <xf numFmtId="0" fontId="127" fillId="59" borderId="0" applyNumberFormat="0" applyBorder="0" applyAlignment="0" applyProtection="0"/>
    <xf numFmtId="0" fontId="127" fillId="59" borderId="0" applyNumberFormat="0" applyBorder="0" applyAlignment="0" applyProtection="0"/>
    <xf numFmtId="0" fontId="127" fillId="47" borderId="0" applyNumberFormat="0" applyBorder="0" applyAlignment="0" applyProtection="0"/>
    <xf numFmtId="0" fontId="127" fillId="47" borderId="0" applyNumberFormat="0" applyBorder="0" applyAlignment="0" applyProtection="0"/>
    <xf numFmtId="0" fontId="125" fillId="55" borderId="0" applyNumberFormat="0" applyBorder="0" applyAlignment="0" applyProtection="0"/>
    <xf numFmtId="0" fontId="31" fillId="55" borderId="0" applyNumberFormat="0" applyBorder="0" applyAlignment="0" applyProtection="0"/>
    <xf numFmtId="0" fontId="127" fillId="56" borderId="0" applyNumberFormat="0" applyBorder="0" applyAlignment="0" applyProtection="0"/>
    <xf numFmtId="0" fontId="127" fillId="56" borderId="0" applyNumberFormat="0" applyBorder="0" applyAlignment="0" applyProtection="0"/>
    <xf numFmtId="0" fontId="125" fillId="60" borderId="0" applyNumberFormat="0" applyBorder="0" applyAlignment="0" applyProtection="0"/>
    <xf numFmtId="0" fontId="31" fillId="60" borderId="0" applyNumberFormat="0" applyBorder="0" applyAlignment="0" applyProtection="0"/>
    <xf numFmtId="0" fontId="127" fillId="61" borderId="0" applyNumberFormat="0" applyBorder="0" applyAlignment="0" applyProtection="0"/>
    <xf numFmtId="0" fontId="127" fillId="61" borderId="0" applyNumberFormat="0" applyBorder="0" applyAlignment="0" applyProtection="0"/>
    <xf numFmtId="0" fontId="127" fillId="62" borderId="0" applyNumberFormat="0" applyBorder="0" applyAlignment="0" applyProtection="0"/>
    <xf numFmtId="0" fontId="127" fillId="62" borderId="0" applyNumberFormat="0" applyBorder="0" applyAlignment="0" applyProtection="0"/>
    <xf numFmtId="0" fontId="125" fillId="47" borderId="0" applyNumberFormat="0" applyBorder="0" applyAlignment="0" applyProtection="0"/>
    <xf numFmtId="0" fontId="31" fillId="47" borderId="0" applyNumberFormat="0" applyBorder="0" applyAlignment="0" applyProtection="0"/>
    <xf numFmtId="0" fontId="127" fillId="63" borderId="0" applyNumberFormat="0" applyBorder="0" applyAlignment="0" applyProtection="0"/>
    <xf numFmtId="0" fontId="127" fillId="63" borderId="0" applyNumberFormat="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29" fillId="0" borderId="54" applyNumberFormat="0" applyFill="0" applyAlignment="0" applyProtection="0"/>
    <xf numFmtId="0" fontId="129" fillId="0" borderId="54" applyNumberFormat="0" applyFill="0" applyAlignment="0" applyProtection="0"/>
    <xf numFmtId="0" fontId="148" fillId="0" borderId="55" applyNumberFormat="0" applyFill="0" applyAlignment="0" applyProtection="0"/>
    <xf numFmtId="0" fontId="149" fillId="0" borderId="55" applyNumberFormat="0" applyFill="0" applyAlignment="0" applyProtection="0"/>
    <xf numFmtId="0" fontId="140" fillId="0" borderId="56" applyNumberFormat="0" applyFill="0" applyAlignment="0" applyProtection="0"/>
    <xf numFmtId="0" fontId="140" fillId="0" borderId="56" applyNumberFormat="0" applyFill="0" applyAlignment="0" applyProtection="0"/>
    <xf numFmtId="0" fontId="150" fillId="0" borderId="57" applyNumberFormat="0" applyFill="0" applyAlignment="0" applyProtection="0"/>
    <xf numFmtId="0" fontId="151" fillId="0" borderId="57" applyNumberFormat="0" applyFill="0" applyAlignment="0" applyProtection="0"/>
    <xf numFmtId="0" fontId="141" fillId="0" borderId="58" applyNumberFormat="0" applyFill="0" applyAlignment="0" applyProtection="0"/>
    <xf numFmtId="0" fontId="141" fillId="0" borderId="58" applyNumberFormat="0" applyFill="0" applyAlignment="0" applyProtection="0"/>
    <xf numFmtId="0" fontId="152" fillId="0" borderId="59" applyNumberFormat="0" applyFill="0" applyAlignment="0" applyProtection="0"/>
    <xf numFmtId="0" fontId="153" fillId="0" borderId="59" applyNumberFormat="0" applyFill="0" applyAlignment="0" applyProtection="0"/>
    <xf numFmtId="0" fontId="142" fillId="0" borderId="60" applyNumberFormat="0" applyFill="0" applyAlignment="0" applyProtection="0"/>
    <xf numFmtId="0" fontId="142" fillId="0" borderId="60" applyNumberFormat="0" applyFill="0" applyAlignment="0" applyProtection="0"/>
    <xf numFmtId="0" fontId="152" fillId="0" borderId="0" applyNumberFormat="0" applyFill="0" applyBorder="0" applyAlignment="0" applyProtection="0"/>
    <xf numFmtId="0" fontId="153"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2" fillId="49" borderId="0" applyNumberFormat="0" applyBorder="0" applyAlignment="0" applyProtection="0"/>
    <xf numFmtId="177" fontId="5" fillId="0" borderId="0"/>
    <xf numFmtId="0" fontId="5" fillId="0" borderId="0"/>
    <xf numFmtId="0" fontId="118" fillId="45" borderId="5" applyNumberFormat="0" applyAlignment="0" applyProtection="0"/>
    <xf numFmtId="0" fontId="38" fillId="45" borderId="5" applyNumberFormat="0" applyAlignment="0" applyProtection="0"/>
    <xf numFmtId="0" fontId="130" fillId="60" borderId="61" applyNumberFormat="0" applyAlignment="0" applyProtection="0"/>
    <xf numFmtId="0" fontId="130" fillId="60" borderId="61" applyNumberFormat="0" applyAlignment="0" applyProtection="0"/>
    <xf numFmtId="0" fontId="117" fillId="55" borderId="6" applyNumberFormat="0" applyAlignment="0" applyProtection="0"/>
    <xf numFmtId="0" fontId="39" fillId="55" borderId="6" applyNumberFormat="0" applyAlignment="0" applyProtection="0"/>
    <xf numFmtId="0" fontId="131" fillId="53" borderId="62" applyNumberFormat="0" applyAlignment="0" applyProtection="0"/>
    <xf numFmtId="0" fontId="131" fillId="53" borderId="62" applyNumberFormat="0" applyAlignment="0" applyProtection="0"/>
    <xf numFmtId="0" fontId="119" fillId="45" borderId="6" applyNumberFormat="0" applyAlignment="0" applyProtection="0"/>
    <xf numFmtId="0" fontId="40" fillId="45" borderId="6" applyNumberFormat="0" applyAlignment="0" applyProtection="0"/>
    <xf numFmtId="0" fontId="132" fillId="60" borderId="62" applyNumberFormat="0" applyAlignment="0" applyProtection="0"/>
    <xf numFmtId="0" fontId="132" fillId="60" borderId="62" applyNumberFormat="0" applyAlignment="0" applyProtection="0"/>
    <xf numFmtId="0" fontId="133" fillId="64" borderId="63" applyNumberFormat="0" applyAlignment="0" applyProtection="0"/>
    <xf numFmtId="0" fontId="133" fillId="64" borderId="63" applyNumberFormat="0" applyAlignment="0" applyProtection="0"/>
    <xf numFmtId="0" fontId="134" fillId="50" borderId="0" applyNumberFormat="0" applyBorder="0" applyAlignment="0" applyProtection="0"/>
    <xf numFmtId="0" fontId="134" fillId="50" borderId="0" applyNumberFormat="0" applyBorder="0" applyAlignment="0" applyProtection="0"/>
    <xf numFmtId="0" fontId="126" fillId="0" borderId="0" applyNumberFormat="0" applyFill="0" applyBorder="0" applyAlignment="0" applyProtection="0">
      <alignment vertical="top"/>
      <protection locked="0"/>
    </xf>
    <xf numFmtId="0" fontId="154" fillId="0" borderId="0" applyNumberFormat="0" applyFill="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2" fillId="0" borderId="0"/>
    <xf numFmtId="0" fontId="22" fillId="0" borderId="0"/>
    <xf numFmtId="0" fontId="26" fillId="0" borderId="0"/>
    <xf numFmtId="0" fontId="26" fillId="0" borderId="0"/>
    <xf numFmtId="0" fontId="26"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applyAlignment="0"/>
    <xf numFmtId="0" fontId="5" fillId="0" borderId="0"/>
    <xf numFmtId="0" fontId="2" fillId="0" borderId="0"/>
    <xf numFmtId="0" fontId="2" fillId="0" borderId="0"/>
    <xf numFmtId="0" fontId="2" fillId="0" borderId="0"/>
    <xf numFmtId="0" fontId="30" fillId="0" borderId="0"/>
    <xf numFmtId="0" fontId="22" fillId="0" borderId="0"/>
    <xf numFmtId="0" fontId="12" fillId="0" borderId="0"/>
    <xf numFmtId="0" fontId="2" fillId="0" borderId="0"/>
    <xf numFmtId="0" fontId="2" fillId="0" borderId="0"/>
    <xf numFmtId="0" fontId="2" fillId="0" borderId="0"/>
    <xf numFmtId="0" fontId="5" fillId="0" borderId="0"/>
    <xf numFmtId="0" fontId="22" fillId="0" borderId="0"/>
    <xf numFmtId="0" fontId="5" fillId="0" borderId="0"/>
    <xf numFmtId="0" fontId="2" fillId="0" borderId="0"/>
    <xf numFmtId="0" fontId="2" fillId="0" borderId="0"/>
    <xf numFmtId="0" fontId="2" fillId="0" borderId="0"/>
    <xf numFmtId="0" fontId="22" fillId="0" borderId="0"/>
    <xf numFmtId="0" fontId="12" fillId="0" borderId="0"/>
    <xf numFmtId="0" fontId="22" fillId="0" borderId="0"/>
    <xf numFmtId="0" fontId="12" fillId="0" borderId="0"/>
    <xf numFmtId="0" fontId="2" fillId="0" borderId="0"/>
    <xf numFmtId="0" fontId="2" fillId="0" borderId="0"/>
    <xf numFmtId="0" fontId="2" fillId="0" borderId="0"/>
    <xf numFmtId="0" fontId="22" fillId="0" borderId="0"/>
    <xf numFmtId="0" fontId="1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177" fontId="5" fillId="0" borderId="0"/>
    <xf numFmtId="0" fontId="12" fillId="0" borderId="0"/>
    <xf numFmtId="0" fontId="12" fillId="0" borderId="0"/>
    <xf numFmtId="177" fontId="5" fillId="0" borderId="0"/>
    <xf numFmtId="177" fontId="5" fillId="0" borderId="0"/>
    <xf numFmtId="177" fontId="5" fillId="0" borderId="0"/>
    <xf numFmtId="177" fontId="5" fillId="0" borderId="0"/>
    <xf numFmtId="0" fontId="2" fillId="0" borderId="0"/>
    <xf numFmtId="0" fontId="143" fillId="0" borderId="0"/>
    <xf numFmtId="177" fontId="5" fillId="0" borderId="0"/>
    <xf numFmtId="177" fontId="5" fillId="0" borderId="0"/>
    <xf numFmtId="0" fontId="22" fillId="0" borderId="0"/>
    <xf numFmtId="0" fontId="12" fillId="0" borderId="0"/>
    <xf numFmtId="0" fontId="30" fillId="0" borderId="0"/>
    <xf numFmtId="0" fontId="5" fillId="0" borderId="0"/>
    <xf numFmtId="0" fontId="5" fillId="0" borderId="0"/>
    <xf numFmtId="0" fontId="2" fillId="0" borderId="0"/>
    <xf numFmtId="0" fontId="12" fillId="0" borderId="0"/>
    <xf numFmtId="0" fontId="1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7" fontId="5" fillId="0" borderId="0"/>
    <xf numFmtId="0" fontId="2" fillId="0" borderId="0"/>
    <xf numFmtId="0" fontId="12" fillId="0" borderId="0"/>
    <xf numFmtId="0" fontId="12" fillId="0" borderId="0"/>
    <xf numFmtId="177" fontId="5" fillId="0" borderId="0"/>
    <xf numFmtId="0" fontId="30" fillId="0" borderId="0"/>
    <xf numFmtId="0" fontId="12" fillId="0" borderId="0"/>
    <xf numFmtId="0" fontId="12" fillId="0" borderId="0"/>
    <xf numFmtId="177" fontId="5" fillId="0" borderId="0"/>
    <xf numFmtId="0" fontId="12" fillId="0" borderId="0"/>
    <xf numFmtId="0" fontId="12" fillId="0" borderId="0"/>
    <xf numFmtId="177" fontId="5" fillId="0" borderId="0"/>
    <xf numFmtId="0" fontId="12" fillId="0" borderId="0"/>
    <xf numFmtId="0" fontId="12" fillId="0" borderId="0"/>
    <xf numFmtId="177" fontId="5" fillId="0" borderId="0"/>
    <xf numFmtId="0" fontId="12" fillId="0" borderId="0"/>
    <xf numFmtId="0" fontId="1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2" fillId="0" borderId="0"/>
    <xf numFmtId="0" fontId="2" fillId="0" borderId="0"/>
    <xf numFmtId="0" fontId="22" fillId="0" borderId="0"/>
    <xf numFmtId="0" fontId="22" fillId="0" borderId="0"/>
    <xf numFmtId="0" fontId="22" fillId="0" borderId="0"/>
    <xf numFmtId="0" fontId="22" fillId="0" borderId="0"/>
    <xf numFmtId="0" fontId="5"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5" fillId="0" borderId="0"/>
    <xf numFmtId="0" fontId="2" fillId="0" borderId="0"/>
    <xf numFmtId="0" fontId="2" fillId="0" borderId="0"/>
    <xf numFmtId="0" fontId="2" fillId="0" borderId="0"/>
    <xf numFmtId="0" fontId="22" fillId="0" borderId="0"/>
    <xf numFmtId="0" fontId="5" fillId="0" borderId="0"/>
    <xf numFmtId="0" fontId="2" fillId="0" borderId="0"/>
    <xf numFmtId="0" fontId="2" fillId="0" borderId="0"/>
    <xf numFmtId="0" fontId="2" fillId="0" borderId="0"/>
    <xf numFmtId="0" fontId="22" fillId="0" borderId="0"/>
    <xf numFmtId="0" fontId="5" fillId="0" borderId="0"/>
    <xf numFmtId="0" fontId="2" fillId="0" borderId="0"/>
    <xf numFmtId="0" fontId="2" fillId="0" borderId="0"/>
    <xf numFmtId="0" fontId="2" fillId="0" borderId="0"/>
    <xf numFmtId="0" fontId="22" fillId="0" borderId="0"/>
    <xf numFmtId="0" fontId="5"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5" fillId="0" borderId="0"/>
    <xf numFmtId="0" fontId="2" fillId="0" borderId="0"/>
    <xf numFmtId="0" fontId="12" fillId="0" borderId="0"/>
    <xf numFmtId="0" fontId="12" fillId="0" borderId="0"/>
    <xf numFmtId="0" fontId="30" fillId="0" borderId="0"/>
    <xf numFmtId="0" fontId="12" fillId="0" borderId="0"/>
    <xf numFmtId="0" fontId="12" fillId="0" borderId="0"/>
    <xf numFmtId="0" fontId="30" fillId="0" borderId="0"/>
    <xf numFmtId="0" fontId="12" fillId="0" borderId="0"/>
    <xf numFmtId="0" fontId="12" fillId="0" borderId="0"/>
    <xf numFmtId="0" fontId="30" fillId="0" borderId="0"/>
    <xf numFmtId="0" fontId="12" fillId="0" borderId="0"/>
    <xf numFmtId="0" fontId="12" fillId="0" borderId="0"/>
    <xf numFmtId="0" fontId="1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5"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47" borderId="0" applyNumberFormat="0" applyBorder="0" applyAlignment="0" applyProtection="0"/>
    <xf numFmtId="0" fontId="22" fillId="26" borderId="8" applyNumberFormat="0" applyFont="0" applyAlignment="0" applyProtection="0"/>
    <xf numFmtId="0" fontId="22" fillId="26" borderId="8" applyNumberFormat="0" applyFont="0" applyAlignment="0" applyProtection="0"/>
    <xf numFmtId="0" fontId="5" fillId="49" borderId="64" applyNumberFormat="0" applyFont="0" applyAlignment="0" applyProtection="0"/>
    <xf numFmtId="0" fontId="5" fillId="49" borderId="64" applyNumberFormat="0" applyFont="0" applyAlignment="0" applyProtection="0"/>
    <xf numFmtId="0" fontId="136" fillId="55" borderId="0" applyNumberFormat="0" applyBorder="0" applyAlignment="0" applyProtection="0"/>
    <xf numFmtId="0" fontId="136" fillId="55" borderId="0" applyNumberFormat="0" applyBorder="0" applyAlignment="0" applyProtection="0"/>
    <xf numFmtId="0" fontId="145" fillId="0" borderId="0"/>
    <xf numFmtId="0" fontId="124" fillId="0" borderId="65" applyNumberFormat="0" applyFill="0" applyAlignment="0" applyProtection="0"/>
    <xf numFmtId="0" fontId="47" fillId="0" borderId="65" applyNumberFormat="0" applyFill="0" applyAlignment="0" applyProtection="0"/>
    <xf numFmtId="0" fontId="137" fillId="0" borderId="66" applyNumberFormat="0" applyFill="0" applyAlignment="0" applyProtection="0"/>
    <xf numFmtId="0" fontId="137" fillId="0" borderId="66" applyNumberFormat="0" applyFill="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67" fontId="1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125" fillId="62" borderId="0" applyNumberFormat="0" applyBorder="0" applyAlignment="0" applyProtection="0"/>
    <xf numFmtId="0" fontId="31" fillId="62" borderId="0" applyNumberFormat="0" applyBorder="0" applyAlignment="0" applyProtection="0"/>
    <xf numFmtId="0" fontId="127" fillId="65" borderId="0" applyNumberFormat="0" applyBorder="0" applyAlignment="0" applyProtection="0"/>
    <xf numFmtId="0" fontId="127" fillId="65" borderId="0" applyNumberFormat="0" applyBorder="0" applyAlignment="0" applyProtection="0"/>
    <xf numFmtId="0" fontId="127" fillId="66" borderId="0" applyNumberFormat="0" applyBorder="0" applyAlignment="0" applyProtection="0"/>
    <xf numFmtId="0" fontId="127" fillId="66" borderId="0" applyNumberFormat="0" applyBorder="0" applyAlignment="0" applyProtection="0"/>
    <xf numFmtId="0" fontId="127" fillId="67" borderId="0" applyNumberFormat="0" applyBorder="0" applyAlignment="0" applyProtection="0"/>
    <xf numFmtId="0" fontId="127" fillId="67" borderId="0" applyNumberFormat="0" applyBorder="0" applyAlignment="0" applyProtection="0"/>
    <xf numFmtId="0" fontId="125" fillId="68" borderId="0" applyNumberFormat="0" applyBorder="0" applyAlignment="0" applyProtection="0"/>
    <xf numFmtId="0" fontId="31" fillId="68" borderId="0" applyNumberFormat="0" applyBorder="0" applyAlignment="0" applyProtection="0"/>
    <xf numFmtId="0" fontId="127" fillId="61" borderId="0" applyNumberFormat="0" applyBorder="0" applyAlignment="0" applyProtection="0"/>
    <xf numFmtId="0" fontId="127" fillId="61" borderId="0" applyNumberFormat="0" applyBorder="0" applyAlignment="0" applyProtection="0"/>
    <xf numFmtId="0" fontId="2" fillId="45" borderId="0" applyNumberFormat="0" applyBorder="0" applyAlignment="0" applyProtection="0"/>
    <xf numFmtId="0" fontId="127" fillId="62" borderId="0" applyNumberFormat="0" applyBorder="0" applyAlignment="0" applyProtection="0"/>
    <xf numFmtId="0" fontId="127" fillId="62" borderId="0" applyNumberFormat="0" applyBorder="0" applyAlignment="0" applyProtection="0"/>
    <xf numFmtId="0" fontId="127" fillId="69" borderId="0" applyNumberFormat="0" applyBorder="0" applyAlignment="0" applyProtection="0"/>
    <xf numFmtId="0" fontId="127" fillId="69" borderId="0" applyNumberFormat="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45" borderId="0" applyNumberFormat="0" applyBorder="0" applyAlignment="0" applyProtection="0"/>
    <xf numFmtId="0" fontId="2" fillId="55" borderId="0" applyNumberFormat="0" applyBorder="0" applyAlignment="0" applyProtection="0"/>
    <xf numFmtId="0" fontId="2" fillId="57" borderId="0" applyNumberFormat="0" applyBorder="0" applyAlignment="0" applyProtection="0"/>
    <xf numFmtId="0" fontId="2" fillId="45" borderId="0" applyNumberFormat="0" applyBorder="0" applyAlignment="0" applyProtection="0"/>
    <xf numFmtId="0" fontId="2" fillId="55" borderId="0" applyNumberFormat="0" applyBorder="0" applyAlignment="0" applyProtection="0"/>
    <xf numFmtId="0" fontId="5" fillId="0" borderId="0" applyAlignment="0"/>
    <xf numFmtId="0" fontId="62" fillId="0" borderId="0"/>
    <xf numFmtId="0" fontId="161" fillId="0" borderId="0"/>
    <xf numFmtId="0" fontId="1" fillId="0" borderId="0"/>
  </cellStyleXfs>
  <cellXfs count="891">
    <xf numFmtId="0" fontId="0" fillId="0" borderId="0" xfId="0"/>
    <xf numFmtId="0" fontId="8" fillId="0" borderId="0" xfId="0" applyFont="1"/>
    <xf numFmtId="3" fontId="8" fillId="0" borderId="0" xfId="0" applyNumberFormat="1" applyFont="1"/>
    <xf numFmtId="0" fontId="6" fillId="0" borderId="0" xfId="0" applyFont="1"/>
    <xf numFmtId="0" fontId="10" fillId="0" borderId="0" xfId="0" applyFont="1"/>
    <xf numFmtId="0" fontId="7" fillId="0" borderId="0" xfId="0" applyFont="1"/>
    <xf numFmtId="0" fontId="5" fillId="0" borderId="0" xfId="0" applyFont="1"/>
    <xf numFmtId="0" fontId="21" fillId="0" borderId="0" xfId="0" applyFont="1"/>
    <xf numFmtId="0" fontId="7" fillId="0" borderId="0" xfId="46" applyFont="1"/>
    <xf numFmtId="0" fontId="19" fillId="0" borderId="0" xfId="0" applyFont="1"/>
    <xf numFmtId="0" fontId="8" fillId="0" borderId="0" xfId="0" applyFont="1" applyAlignment="1">
      <alignment vertical="center"/>
    </xf>
    <xf numFmtId="0" fontId="6" fillId="0" borderId="0" xfId="46" applyFont="1"/>
    <xf numFmtId="3" fontId="8" fillId="0" borderId="0" xfId="0" applyNumberFormat="1" applyFont="1" applyAlignment="1">
      <alignment horizontal="right" vertical="center"/>
    </xf>
    <xf numFmtId="0" fontId="25" fillId="0" borderId="0" xfId="0" applyFont="1" applyAlignment="1">
      <alignment vertical="center" wrapText="1"/>
    </xf>
    <xf numFmtId="0" fontId="0" fillId="0" borderId="0" xfId="0" applyAlignment="1">
      <alignment horizontal="center"/>
    </xf>
    <xf numFmtId="0" fontId="6" fillId="0" borderId="0" xfId="46" applyFont="1" applyAlignment="1">
      <alignment horizontal="right"/>
    </xf>
    <xf numFmtId="0" fontId="20" fillId="0" borderId="0" xfId="46" applyFont="1"/>
    <xf numFmtId="0" fontId="8" fillId="0" borderId="0" xfId="0" applyFont="1" applyAlignment="1">
      <alignment horizontal="center"/>
    </xf>
    <xf numFmtId="168" fontId="8" fillId="0" borderId="0" xfId="52" applyNumberFormat="1" applyFont="1" applyFill="1"/>
    <xf numFmtId="3" fontId="13" fillId="0" borderId="0" xfId="0" applyNumberFormat="1" applyFont="1" applyAlignment="1">
      <alignment horizontal="right" wrapText="1"/>
    </xf>
    <xf numFmtId="168" fontId="19" fillId="2" borderId="0" xfId="52" applyNumberFormat="1" applyFont="1" applyFill="1" applyBorder="1" applyAlignment="1">
      <alignment horizontal="left"/>
    </xf>
    <xf numFmtId="3" fontId="8" fillId="0" borderId="0" xfId="0" applyNumberFormat="1" applyFont="1" applyAlignment="1">
      <alignment vertical="top" wrapText="1"/>
    </xf>
    <xf numFmtId="0" fontId="0" fillId="0" borderId="0" xfId="0" applyAlignment="1">
      <alignment horizontal="center" vertical="center"/>
    </xf>
    <xf numFmtId="0" fontId="8" fillId="0" borderId="0" xfId="0" applyFont="1" applyAlignment="1">
      <alignment horizontal="center" vertical="center"/>
    </xf>
    <xf numFmtId="0" fontId="4" fillId="0" borderId="0" xfId="0" applyFont="1"/>
    <xf numFmtId="3" fontId="8" fillId="0" borderId="0" xfId="0" applyNumberFormat="1" applyFont="1" applyAlignment="1">
      <alignment horizontal="right"/>
    </xf>
    <xf numFmtId="0" fontId="5" fillId="0" borderId="0" xfId="62"/>
    <xf numFmtId="0" fontId="8" fillId="0" borderId="0" xfId="62" applyFont="1"/>
    <xf numFmtId="3" fontId="8" fillId="0" borderId="0" xfId="62" applyNumberFormat="1" applyFont="1"/>
    <xf numFmtId="0" fontId="6" fillId="0" borderId="0" xfId="62" applyFont="1"/>
    <xf numFmtId="0" fontId="6" fillId="0" borderId="0" xfId="62" applyFont="1" applyAlignment="1">
      <alignment horizontal="center"/>
    </xf>
    <xf numFmtId="0" fontId="5" fillId="0" borderId="0" xfId="62" applyAlignment="1">
      <alignment wrapText="1"/>
    </xf>
    <xf numFmtId="0" fontId="5" fillId="0" borderId="0" xfId="62" applyAlignment="1">
      <alignment horizontal="left"/>
    </xf>
    <xf numFmtId="173" fontId="8" fillId="0" borderId="0" xfId="62" applyNumberFormat="1" applyFont="1"/>
    <xf numFmtId="168" fontId="5" fillId="0" borderId="0" xfId="52" applyNumberFormat="1" applyFont="1" applyFill="1"/>
    <xf numFmtId="0" fontId="54" fillId="0" borderId="0" xfId="62" applyFont="1" applyAlignment="1">
      <alignment horizontal="justify" vertical="center" wrapText="1"/>
    </xf>
    <xf numFmtId="168" fontId="6" fillId="0" borderId="0" xfId="52" applyNumberFormat="1" applyFont="1" applyFill="1" applyBorder="1" applyAlignment="1">
      <alignment horizontal="center"/>
    </xf>
    <xf numFmtId="0" fontId="8" fillId="0" borderId="0" xfId="62" applyFont="1" applyAlignment="1">
      <alignment horizontal="center"/>
    </xf>
    <xf numFmtId="0" fontId="9" fillId="0" borderId="0" xfId="62" applyFont="1" applyAlignment="1">
      <alignment horizontal="center"/>
    </xf>
    <xf numFmtId="168" fontId="9" fillId="0" borderId="0" xfId="52" applyNumberFormat="1" applyFont="1" applyFill="1"/>
    <xf numFmtId="0" fontId="55" fillId="0" borderId="0" xfId="65" applyFont="1"/>
    <xf numFmtId="0" fontId="8" fillId="0" borderId="0" xfId="65" applyFont="1"/>
    <xf numFmtId="0" fontId="8" fillId="2" borderId="0" xfId="65" applyFont="1" applyFill="1" applyAlignment="1">
      <alignment horizontal="right"/>
    </xf>
    <xf numFmtId="0" fontId="8" fillId="2" borderId="0" xfId="65" applyFont="1" applyFill="1"/>
    <xf numFmtId="0" fontId="8" fillId="2" borderId="0" xfId="65" applyFont="1" applyFill="1" applyAlignment="1">
      <alignment horizontal="left"/>
    </xf>
    <xf numFmtId="0" fontId="5" fillId="2" borderId="0" xfId="65" applyFont="1" applyFill="1" applyAlignment="1">
      <alignment horizontal="right"/>
    </xf>
    <xf numFmtId="0" fontId="5" fillId="2" borderId="0" xfId="65" applyFont="1" applyFill="1"/>
    <xf numFmtId="0" fontId="5" fillId="2" borderId="0" xfId="65" applyFont="1" applyFill="1" applyAlignment="1">
      <alignment horizontal="left"/>
    </xf>
    <xf numFmtId="0" fontId="5" fillId="0" borderId="0" xfId="65" applyFont="1" applyAlignment="1">
      <alignment horizontal="right"/>
    </xf>
    <xf numFmtId="0" fontId="5" fillId="0" borderId="0" xfId="65" applyFont="1"/>
    <xf numFmtId="0" fontId="5" fillId="0" borderId="0" xfId="65" applyFont="1" applyAlignment="1">
      <alignment horizontal="left"/>
    </xf>
    <xf numFmtId="0" fontId="57" fillId="0" borderId="0" xfId="62" applyFont="1"/>
    <xf numFmtId="0" fontId="8" fillId="0" borderId="0" xfId="62" applyFont="1" applyAlignment="1">
      <alignment horizontal="right"/>
    </xf>
    <xf numFmtId="3" fontId="8" fillId="0" borderId="0" xfId="62" applyNumberFormat="1" applyFont="1" applyAlignment="1">
      <alignment horizontal="center"/>
    </xf>
    <xf numFmtId="0" fontId="4" fillId="0" borderId="0" xfId="62" applyFont="1"/>
    <xf numFmtId="0" fontId="8" fillId="0" borderId="0" xfId="62" applyFont="1" applyAlignment="1">
      <alignment horizontal="center" vertical="center"/>
    </xf>
    <xf numFmtId="0" fontId="5" fillId="0" borderId="0" xfId="62" applyAlignment="1">
      <alignment horizontal="center" vertical="center"/>
    </xf>
    <xf numFmtId="3" fontId="0" fillId="0" borderId="0" xfId="0" applyNumberFormat="1"/>
    <xf numFmtId="0" fontId="28" fillId="0" borderId="0" xfId="62" applyFont="1"/>
    <xf numFmtId="0" fontId="11" fillId="0" borderId="0" xfId="62" applyFont="1"/>
    <xf numFmtId="0" fontId="50" fillId="0" borderId="0" xfId="0" applyFont="1"/>
    <xf numFmtId="0" fontId="52" fillId="0" borderId="0" xfId="0" applyFont="1"/>
    <xf numFmtId="0" fontId="58" fillId="0" borderId="0" xfId="62" applyFont="1"/>
    <xf numFmtId="0" fontId="52" fillId="34" borderId="0" xfId="0" applyFont="1" applyFill="1"/>
    <xf numFmtId="0" fontId="8" fillId="34" borderId="0" xfId="65" applyFont="1" applyFill="1"/>
    <xf numFmtId="0" fontId="5" fillId="34" borderId="0" xfId="65" applyFont="1" applyFill="1"/>
    <xf numFmtId="0" fontId="8" fillId="34" borderId="0" xfId="0" applyFont="1" applyFill="1"/>
    <xf numFmtId="175" fontId="8" fillId="0" borderId="0" xfId="62" applyNumberFormat="1" applyFont="1"/>
    <xf numFmtId="2" fontId="8" fillId="0" borderId="0" xfId="0" applyNumberFormat="1" applyFont="1"/>
    <xf numFmtId="176" fontId="8" fillId="0" borderId="0" xfId="62" applyNumberFormat="1" applyFont="1"/>
    <xf numFmtId="0" fontId="55" fillId="34" borderId="0" xfId="65" applyFont="1" applyFill="1"/>
    <xf numFmtId="3" fontId="21" fillId="0" borderId="0" xfId="61" applyNumberFormat="1" applyFont="1"/>
    <xf numFmtId="170" fontId="60" fillId="0" borderId="0" xfId="61" applyNumberFormat="1" applyFont="1"/>
    <xf numFmtId="0" fontId="61" fillId="0" borderId="0" xfId="45" applyFont="1" applyAlignment="1">
      <alignment horizontal="left" vertical="center"/>
    </xf>
    <xf numFmtId="0" fontId="60" fillId="0" borderId="0" xfId="61" applyFont="1"/>
    <xf numFmtId="0" fontId="61" fillId="2" borderId="0" xfId="45" applyFont="1" applyFill="1" applyAlignment="1">
      <alignment horizontal="left" vertical="center"/>
    </xf>
    <xf numFmtId="3" fontId="6" fillId="34" borderId="0" xfId="63" quotePrefix="1" applyNumberFormat="1" applyFont="1" applyFill="1" applyAlignment="1">
      <alignment horizontal="centerContinuous"/>
    </xf>
    <xf numFmtId="3" fontId="6" fillId="34" borderId="0" xfId="52" applyNumberFormat="1" applyFont="1" applyFill="1" applyAlignment="1">
      <alignment horizontal="right"/>
    </xf>
    <xf numFmtId="3" fontId="8" fillId="34" borderId="0" xfId="63" applyNumberFormat="1" applyFont="1" applyFill="1"/>
    <xf numFmtId="3" fontId="5" fillId="34" borderId="0" xfId="63" applyNumberFormat="1" applyFont="1" applyFill="1"/>
    <xf numFmtId="3" fontId="9" fillId="34" borderId="0" xfId="63" applyNumberFormat="1" applyFont="1" applyFill="1"/>
    <xf numFmtId="3" fontId="8" fillId="34" borderId="0" xfId="63" applyNumberFormat="1" applyFont="1" applyFill="1" applyAlignment="1">
      <alignment horizontal="right"/>
    </xf>
    <xf numFmtId="3" fontId="6" fillId="34" borderId="0" xfId="52" applyNumberFormat="1" applyFont="1" applyFill="1" applyBorder="1" applyAlignment="1">
      <alignment horizontal="right"/>
    </xf>
    <xf numFmtId="168" fontId="8" fillId="0" borderId="0" xfId="52" applyNumberFormat="1" applyFont="1" applyBorder="1"/>
    <xf numFmtId="0" fontId="8" fillId="34" borderId="0" xfId="65" applyFont="1" applyFill="1" applyAlignment="1">
      <alignment wrapText="1"/>
    </xf>
    <xf numFmtId="2" fontId="8" fillId="34" borderId="0" xfId="65" applyNumberFormat="1" applyFont="1" applyFill="1"/>
    <xf numFmtId="171" fontId="8" fillId="0" borderId="0" xfId="62" applyNumberFormat="1" applyFont="1"/>
    <xf numFmtId="4" fontId="8" fillId="0" borderId="0" xfId="62" applyNumberFormat="1" applyFont="1"/>
    <xf numFmtId="3" fontId="6" fillId="34" borderId="0" xfId="52" applyNumberFormat="1" applyFont="1" applyFill="1" applyBorder="1" applyAlignment="1">
      <alignment horizontal="center"/>
    </xf>
    <xf numFmtId="2" fontId="8" fillId="2" borderId="0" xfId="65" applyNumberFormat="1" applyFont="1" applyFill="1"/>
    <xf numFmtId="3" fontId="5" fillId="0" borderId="0" xfId="62" applyNumberFormat="1"/>
    <xf numFmtId="0" fontId="63" fillId="0" borderId="0" xfId="0" applyFont="1"/>
    <xf numFmtId="0" fontId="63" fillId="0" borderId="0" xfId="0" applyFont="1" applyAlignment="1">
      <alignment horizontal="center"/>
    </xf>
    <xf numFmtId="0" fontId="63" fillId="0" borderId="0" xfId="0" applyFont="1" applyAlignment="1">
      <alignment vertical="top"/>
    </xf>
    <xf numFmtId="0" fontId="51" fillId="34" borderId="0" xfId="0" applyFont="1" applyFill="1"/>
    <xf numFmtId="3" fontId="6" fillId="0" borderId="0" xfId="62" applyNumberFormat="1" applyFont="1" applyAlignment="1">
      <alignment vertical="center"/>
    </xf>
    <xf numFmtId="168" fontId="8" fillId="0" borderId="0" xfId="52" applyNumberFormat="1" applyFont="1" applyFill="1" applyBorder="1"/>
    <xf numFmtId="0" fontId="66" fillId="0" borderId="0" xfId="62" applyFont="1"/>
    <xf numFmtId="0" fontId="67" fillId="34" borderId="0" xfId="65" applyFont="1" applyFill="1"/>
    <xf numFmtId="0" fontId="68" fillId="34" borderId="0" xfId="65" applyFont="1" applyFill="1"/>
    <xf numFmtId="0" fontId="69" fillId="34" borderId="0" xfId="65" applyFont="1" applyFill="1" applyAlignment="1">
      <alignment horizontal="center" vertical="center"/>
    </xf>
    <xf numFmtId="0" fontId="69" fillId="34" borderId="0" xfId="65" applyFont="1" applyFill="1" applyAlignment="1">
      <alignment horizontal="center" vertical="center" wrapText="1"/>
    </xf>
    <xf numFmtId="0" fontId="68" fillId="34" borderId="0" xfId="65" applyFont="1" applyFill="1" applyAlignment="1">
      <alignment wrapText="1"/>
    </xf>
    <xf numFmtId="3" fontId="68" fillId="34" borderId="0" xfId="65" applyNumberFormat="1" applyFont="1" applyFill="1"/>
    <xf numFmtId="2" fontId="68" fillId="34" borderId="0" xfId="65" applyNumberFormat="1" applyFont="1" applyFill="1"/>
    <xf numFmtId="0" fontId="52" fillId="34" borderId="0" xfId="65" applyFont="1" applyFill="1"/>
    <xf numFmtId="3" fontId="65" fillId="0" borderId="0" xfId="62" applyNumberFormat="1" applyFont="1"/>
    <xf numFmtId="168" fontId="65" fillId="0" borderId="0" xfId="52" applyNumberFormat="1" applyFont="1" applyFill="1" applyBorder="1"/>
    <xf numFmtId="0" fontId="71" fillId="0" borderId="0" xfId="62" applyFont="1"/>
    <xf numFmtId="0" fontId="72" fillId="0" borderId="0" xfId="0" applyFont="1"/>
    <xf numFmtId="3" fontId="72" fillId="0" borderId="0" xfId="0" applyNumberFormat="1" applyFont="1"/>
    <xf numFmtId="0" fontId="10" fillId="0" borderId="0" xfId="0" applyFont="1" applyAlignment="1">
      <alignment horizontal="left"/>
    </xf>
    <xf numFmtId="0" fontId="5" fillId="0" borderId="0" xfId="0" applyFont="1" applyAlignment="1">
      <alignment horizontal="left"/>
    </xf>
    <xf numFmtId="3" fontId="8" fillId="0" borderId="0" xfId="0" applyNumberFormat="1" applyFont="1" applyAlignment="1">
      <alignment vertical="center"/>
    </xf>
    <xf numFmtId="0" fontId="20" fillId="0" borderId="0" xfId="46" applyFont="1" applyAlignment="1">
      <alignment vertical="center"/>
    </xf>
    <xf numFmtId="0" fontId="74" fillId="0" borderId="0" xfId="61" applyFont="1" applyAlignment="1">
      <alignment vertical="center"/>
    </xf>
    <xf numFmtId="0" fontId="9" fillId="0" borderId="0" xfId="62" applyFont="1"/>
    <xf numFmtId="0" fontId="5" fillId="0" borderId="0" xfId="65" applyFont="1" applyAlignment="1">
      <alignment horizontal="center"/>
    </xf>
    <xf numFmtId="0" fontId="8" fillId="2" borderId="0" xfId="65" applyFont="1" applyFill="1" applyAlignment="1">
      <alignment horizontal="center"/>
    </xf>
    <xf numFmtId="2" fontId="8" fillId="2" borderId="0" xfId="65" applyNumberFormat="1" applyFont="1" applyFill="1" applyAlignment="1">
      <alignment horizontal="center"/>
    </xf>
    <xf numFmtId="0" fontId="5" fillId="2" borderId="0" xfId="65" applyFont="1" applyFill="1" applyAlignment="1">
      <alignment horizontal="center"/>
    </xf>
    <xf numFmtId="0" fontId="75" fillId="0" borderId="0" xfId="0" applyFont="1" applyAlignment="1">
      <alignment horizontal="left"/>
    </xf>
    <xf numFmtId="0" fontId="75" fillId="0" borderId="0" xfId="0" applyFont="1" applyAlignment="1">
      <alignment horizontal="left" vertical="center"/>
    </xf>
    <xf numFmtId="0" fontId="60" fillId="0" borderId="0" xfId="0" applyFont="1" applyAlignment="1">
      <alignment horizontal="left" vertical="center"/>
    </xf>
    <xf numFmtId="0" fontId="79" fillId="0" borderId="0" xfId="77" applyFont="1"/>
    <xf numFmtId="0" fontId="78" fillId="0" borderId="26" xfId="77" applyFont="1" applyBorder="1" applyAlignment="1">
      <alignment horizontal="center" wrapText="1"/>
    </xf>
    <xf numFmtId="0" fontId="78" fillId="0" borderId="0" xfId="77" applyFont="1" applyAlignment="1">
      <alignment horizontal="center"/>
    </xf>
    <xf numFmtId="0" fontId="78" fillId="0" borderId="27" xfId="77" applyFont="1" applyBorder="1" applyAlignment="1">
      <alignment horizontal="center"/>
    </xf>
    <xf numFmtId="0" fontId="80" fillId="0" borderId="0" xfId="77" applyFont="1" applyAlignment="1">
      <alignment horizontal="center" vertical="center" wrapText="1"/>
    </xf>
    <xf numFmtId="0" fontId="79" fillId="0" borderId="0" xfId="77" applyFont="1" applyAlignment="1">
      <alignment vertical="center"/>
    </xf>
    <xf numFmtId="0" fontId="80" fillId="0" borderId="0" xfId="77" applyFont="1" applyAlignment="1">
      <alignment horizontal="center" wrapText="1"/>
    </xf>
    <xf numFmtId="0" fontId="81" fillId="0" borderId="26" xfId="75" applyFont="1" applyFill="1" applyBorder="1" applyAlignment="1" applyProtection="1"/>
    <xf numFmtId="0" fontId="80" fillId="0" borderId="0" xfId="77" applyFont="1" applyAlignment="1">
      <alignment wrapText="1"/>
    </xf>
    <xf numFmtId="0" fontId="80" fillId="0" borderId="0" xfId="77" applyFont="1" applyAlignment="1">
      <alignment horizontal="left" wrapText="1"/>
    </xf>
    <xf numFmtId="0" fontId="82" fillId="0" borderId="0" xfId="77" applyFont="1"/>
    <xf numFmtId="0" fontId="55" fillId="0" borderId="0" xfId="77" applyFont="1"/>
    <xf numFmtId="0" fontId="75" fillId="0" borderId="0" xfId="77" applyFont="1"/>
    <xf numFmtId="37" fontId="70" fillId="0" borderId="0" xfId="76" applyFont="1" applyAlignment="1">
      <alignment vertical="center" wrapText="1"/>
    </xf>
    <xf numFmtId="0" fontId="10" fillId="0" borderId="0" xfId="0" applyFont="1" applyAlignment="1">
      <alignment vertical="center"/>
    </xf>
    <xf numFmtId="0" fontId="8" fillId="0" borderId="0" xfId="62" applyFont="1" applyAlignment="1">
      <alignment vertical="center"/>
    </xf>
    <xf numFmtId="0" fontId="6" fillId="37" borderId="15" xfId="61" applyFont="1" applyFill="1" applyBorder="1" applyAlignment="1">
      <alignment horizontal="right" vertical="center" wrapText="1" indent="1"/>
    </xf>
    <xf numFmtId="0" fontId="79" fillId="37" borderId="0" xfId="77" applyFont="1" applyFill="1"/>
    <xf numFmtId="0" fontId="77" fillId="37" borderId="26" xfId="61" applyFont="1" applyFill="1" applyBorder="1"/>
    <xf numFmtId="0" fontId="75" fillId="37" borderId="0" xfId="77" applyFont="1" applyFill="1"/>
    <xf numFmtId="0" fontId="79" fillId="37" borderId="27" xfId="77" applyFont="1" applyFill="1" applyBorder="1"/>
    <xf numFmtId="0" fontId="77" fillId="37" borderId="0" xfId="61" applyFont="1" applyFill="1"/>
    <xf numFmtId="0" fontId="77" fillId="37" borderId="28" xfId="61" applyFont="1" applyFill="1" applyBorder="1"/>
    <xf numFmtId="0" fontId="77" fillId="37" borderId="29" xfId="61" applyFont="1" applyFill="1" applyBorder="1"/>
    <xf numFmtId="0" fontId="79" fillId="37" borderId="29" xfId="77" applyFont="1" applyFill="1" applyBorder="1"/>
    <xf numFmtId="0" fontId="79" fillId="37" borderId="30" xfId="77" applyFont="1" applyFill="1" applyBorder="1"/>
    <xf numFmtId="0" fontId="6" fillId="37" borderId="14" xfId="0" applyFont="1" applyFill="1" applyBorder="1" applyAlignment="1">
      <alignment horizontal="center" vertical="center" wrapText="1"/>
    </xf>
    <xf numFmtId="0" fontId="6" fillId="37" borderId="17" xfId="0" applyFont="1" applyFill="1" applyBorder="1" applyAlignment="1">
      <alignment horizontal="center" vertical="center" wrapText="1"/>
    </xf>
    <xf numFmtId="2" fontId="24" fillId="39" borderId="15" xfId="62" applyNumberFormat="1" applyFont="1" applyFill="1" applyBorder="1" applyAlignment="1">
      <alignment vertical="center" wrapText="1"/>
    </xf>
    <xf numFmtId="2" fontId="24" fillId="38" borderId="15" xfId="62" applyNumberFormat="1" applyFont="1" applyFill="1" applyBorder="1" applyAlignment="1">
      <alignment vertical="center" wrapText="1"/>
    </xf>
    <xf numFmtId="3" fontId="6" fillId="39" borderId="15" xfId="62" applyNumberFormat="1" applyFont="1" applyFill="1" applyBorder="1" applyAlignment="1">
      <alignment vertical="center" wrapText="1"/>
    </xf>
    <xf numFmtId="3" fontId="8" fillId="39" borderId="15" xfId="62" applyNumberFormat="1" applyFont="1" applyFill="1" applyBorder="1" applyAlignment="1">
      <alignment vertical="center" wrapText="1"/>
    </xf>
    <xf numFmtId="3" fontId="8" fillId="39" borderId="15" xfId="62" applyNumberFormat="1" applyFont="1" applyFill="1" applyBorder="1" applyAlignment="1">
      <alignment vertical="center"/>
    </xf>
    <xf numFmtId="3" fontId="6" fillId="39" borderId="15" xfId="62" applyNumberFormat="1" applyFont="1" applyFill="1" applyBorder="1" applyAlignment="1">
      <alignment vertical="center"/>
    </xf>
    <xf numFmtId="3" fontId="6" fillId="39" borderId="15" xfId="62" quotePrefix="1" applyNumberFormat="1" applyFont="1" applyFill="1" applyBorder="1" applyAlignment="1">
      <alignment horizontal="right" vertical="center"/>
    </xf>
    <xf numFmtId="3" fontId="6" fillId="38" borderId="15" xfId="62" applyNumberFormat="1" applyFont="1" applyFill="1" applyBorder="1" applyAlignment="1">
      <alignment vertical="center" wrapText="1"/>
    </xf>
    <xf numFmtId="3" fontId="8" fillId="38" borderId="15" xfId="62" applyNumberFormat="1" applyFont="1" applyFill="1" applyBorder="1" applyAlignment="1">
      <alignment vertical="center" wrapText="1"/>
    </xf>
    <xf numFmtId="3" fontId="8" fillId="38" borderId="15" xfId="62" applyNumberFormat="1" applyFont="1" applyFill="1" applyBorder="1" applyAlignment="1">
      <alignment vertical="center"/>
    </xf>
    <xf numFmtId="3" fontId="6" fillId="38" borderId="15" xfId="62" applyNumberFormat="1" applyFont="1" applyFill="1" applyBorder="1" applyAlignment="1">
      <alignment vertical="center"/>
    </xf>
    <xf numFmtId="3" fontId="6" fillId="38" borderId="15" xfId="62" quotePrefix="1" applyNumberFormat="1" applyFont="1" applyFill="1" applyBorder="1" applyAlignment="1">
      <alignment horizontal="right" vertical="center"/>
    </xf>
    <xf numFmtId="2" fontId="24" fillId="37" borderId="15" xfId="62" applyNumberFormat="1" applyFont="1" applyFill="1" applyBorder="1" applyAlignment="1">
      <alignment vertical="center" wrapText="1"/>
    </xf>
    <xf numFmtId="3" fontId="8" fillId="37" borderId="15" xfId="62" applyNumberFormat="1" applyFont="1" applyFill="1" applyBorder="1" applyAlignment="1">
      <alignment vertical="center" wrapText="1"/>
    </xf>
    <xf numFmtId="3" fontId="8" fillId="37" borderId="15" xfId="62" applyNumberFormat="1" applyFont="1" applyFill="1" applyBorder="1" applyAlignment="1">
      <alignment vertical="center"/>
    </xf>
    <xf numFmtId="3" fontId="6" fillId="37" borderId="15" xfId="62" applyNumberFormat="1" applyFont="1" applyFill="1" applyBorder="1" applyAlignment="1">
      <alignment vertical="center"/>
    </xf>
    <xf numFmtId="3" fontId="24" fillId="39" borderId="15" xfId="71" quotePrefix="1" applyNumberFormat="1" applyFont="1" applyFill="1" applyBorder="1" applyAlignment="1">
      <alignment horizontal="center" vertical="center"/>
    </xf>
    <xf numFmtId="0" fontId="24" fillId="39" borderId="15" xfId="0" applyFont="1" applyFill="1" applyBorder="1" applyAlignment="1">
      <alignment vertical="center" wrapText="1"/>
    </xf>
    <xf numFmtId="3" fontId="6" fillId="39" borderId="15" xfId="42" applyNumberFormat="1" applyFont="1" applyFill="1" applyBorder="1" applyAlignment="1">
      <alignment vertical="center"/>
    </xf>
    <xf numFmtId="3" fontId="8" fillId="39" borderId="15" xfId="42" applyNumberFormat="1" applyFont="1" applyFill="1" applyBorder="1" applyAlignment="1">
      <alignment vertical="center"/>
    </xf>
    <xf numFmtId="168" fontId="24" fillId="39" borderId="15" xfId="52" applyNumberFormat="1" applyFont="1" applyFill="1" applyBorder="1" applyAlignment="1">
      <alignment horizontal="right" vertical="center" wrapText="1"/>
    </xf>
    <xf numFmtId="168" fontId="13" fillId="39" borderId="15" xfId="52" applyNumberFormat="1" applyFont="1" applyFill="1" applyBorder="1" applyAlignment="1">
      <alignment horizontal="right" vertical="center" wrapText="1"/>
    </xf>
    <xf numFmtId="3" fontId="13" fillId="39" borderId="15" xfId="0" applyNumberFormat="1" applyFont="1" applyFill="1" applyBorder="1" applyAlignment="1">
      <alignment horizontal="right" vertical="center" wrapText="1"/>
    </xf>
    <xf numFmtId="1" fontId="8" fillId="39" borderId="15" xfId="0" applyNumberFormat="1" applyFont="1" applyFill="1" applyBorder="1" applyAlignment="1">
      <alignment horizontal="right" vertical="center" wrapText="1"/>
    </xf>
    <xf numFmtId="3" fontId="8" fillId="39" borderId="15" xfId="0" applyNumberFormat="1" applyFont="1" applyFill="1" applyBorder="1" applyAlignment="1">
      <alignment horizontal="right" vertical="center" wrapText="1"/>
    </xf>
    <xf numFmtId="3" fontId="6" fillId="39" borderId="15" xfId="0" applyNumberFormat="1" applyFont="1" applyFill="1" applyBorder="1" applyAlignment="1">
      <alignment vertical="center"/>
    </xf>
    <xf numFmtId="3" fontId="24" fillId="38" borderId="15" xfId="71" quotePrefix="1" applyNumberFormat="1" applyFont="1" applyFill="1" applyBorder="1" applyAlignment="1">
      <alignment horizontal="center" vertical="center"/>
    </xf>
    <xf numFmtId="0" fontId="24" fillId="38" borderId="15" xfId="0" applyFont="1" applyFill="1" applyBorder="1" applyAlignment="1">
      <alignment vertical="center" wrapText="1"/>
    </xf>
    <xf numFmtId="3" fontId="6" fillId="38" borderId="15" xfId="42" applyNumberFormat="1" applyFont="1" applyFill="1" applyBorder="1" applyAlignment="1">
      <alignment vertical="center"/>
    </xf>
    <xf numFmtId="3" fontId="8" fillId="38" borderId="15" xfId="42" applyNumberFormat="1" applyFont="1" applyFill="1" applyBorder="1" applyAlignment="1">
      <alignment vertical="center"/>
    </xf>
    <xf numFmtId="168" fontId="24" fillId="38" borderId="15" xfId="52" applyNumberFormat="1" applyFont="1" applyFill="1" applyBorder="1" applyAlignment="1">
      <alignment horizontal="right" vertical="center" wrapText="1"/>
    </xf>
    <xf numFmtId="168" fontId="13" fillId="38" borderId="15" xfId="52" applyNumberFormat="1" applyFont="1" applyFill="1" applyBorder="1" applyAlignment="1">
      <alignment horizontal="right" vertical="center" wrapText="1"/>
    </xf>
    <xf numFmtId="3" fontId="13" fillId="38" borderId="15" xfId="0" applyNumberFormat="1" applyFont="1" applyFill="1" applyBorder="1" applyAlignment="1">
      <alignment horizontal="right" vertical="center" wrapText="1"/>
    </xf>
    <xf numFmtId="1" fontId="8" fillId="38" borderId="15" xfId="0" applyNumberFormat="1" applyFont="1" applyFill="1" applyBorder="1" applyAlignment="1">
      <alignment horizontal="right" vertical="center" wrapText="1"/>
    </xf>
    <xf numFmtId="3" fontId="8" fillId="38" borderId="15" xfId="0" applyNumberFormat="1" applyFont="1" applyFill="1" applyBorder="1" applyAlignment="1">
      <alignment horizontal="right" vertical="center" wrapText="1"/>
    </xf>
    <xf numFmtId="3" fontId="6" fillId="38" borderId="15" xfId="0" applyNumberFormat="1" applyFont="1" applyFill="1" applyBorder="1" applyAlignment="1">
      <alignment vertical="center"/>
    </xf>
    <xf numFmtId="0" fontId="6" fillId="37" borderId="15" xfId="0" applyFont="1" applyFill="1" applyBorder="1" applyAlignment="1">
      <alignment vertical="center"/>
    </xf>
    <xf numFmtId="0" fontId="24" fillId="37" borderId="15" xfId="0" applyFont="1" applyFill="1" applyBorder="1" applyAlignment="1">
      <alignment vertical="center" wrapText="1"/>
    </xf>
    <xf numFmtId="3" fontId="6" fillId="37" borderId="15" xfId="0" applyNumberFormat="1" applyFont="1" applyFill="1" applyBorder="1" applyAlignment="1">
      <alignment vertical="center"/>
    </xf>
    <xf numFmtId="3" fontId="6" fillId="39" borderId="15" xfId="44" applyNumberFormat="1" applyFont="1" applyFill="1" applyBorder="1" applyAlignment="1">
      <alignment horizontal="left" vertical="center"/>
    </xf>
    <xf numFmtId="3" fontId="8" fillId="39" borderId="15" xfId="0" applyNumberFormat="1" applyFont="1" applyFill="1" applyBorder="1" applyAlignment="1">
      <alignment horizontal="right" vertical="center"/>
    </xf>
    <xf numFmtId="3" fontId="6" fillId="39" borderId="15" xfId="0" applyNumberFormat="1" applyFont="1" applyFill="1" applyBorder="1" applyAlignment="1">
      <alignment horizontal="right" vertical="center"/>
    </xf>
    <xf numFmtId="3" fontId="6" fillId="38" borderId="15" xfId="44" applyNumberFormat="1" applyFont="1" applyFill="1" applyBorder="1" applyAlignment="1">
      <alignment horizontal="left" vertical="center"/>
    </xf>
    <xf numFmtId="3" fontId="8" fillId="38" borderId="15" xfId="0" applyNumberFormat="1" applyFont="1" applyFill="1" applyBorder="1" applyAlignment="1">
      <alignment horizontal="right" vertical="center"/>
    </xf>
    <xf numFmtId="3" fontId="6" fillId="38" borderId="15" xfId="0" applyNumberFormat="1" applyFont="1" applyFill="1" applyBorder="1" applyAlignment="1">
      <alignment horizontal="right" vertical="center"/>
    </xf>
    <xf numFmtId="0" fontId="6" fillId="39" borderId="15" xfId="0" quotePrefix="1" applyFont="1" applyFill="1" applyBorder="1" applyAlignment="1">
      <alignment horizontal="center" vertical="center"/>
    </xf>
    <xf numFmtId="3" fontId="8" fillId="39" borderId="10" xfId="52" applyNumberFormat="1" applyFont="1" applyFill="1" applyBorder="1" applyAlignment="1">
      <alignment horizontal="right" vertical="center"/>
    </xf>
    <xf numFmtId="3" fontId="8" fillId="38" borderId="10" xfId="52" applyNumberFormat="1" applyFont="1" applyFill="1" applyBorder="1" applyAlignment="1">
      <alignment horizontal="right" vertical="center"/>
    </xf>
    <xf numFmtId="3" fontId="6" fillId="37" borderId="10" xfId="52" applyNumberFormat="1" applyFont="1" applyFill="1" applyBorder="1" applyAlignment="1">
      <alignment horizontal="right" vertical="center"/>
    </xf>
    <xf numFmtId="1" fontId="6" fillId="37" borderId="15" xfId="52" applyNumberFormat="1" applyFont="1" applyFill="1" applyBorder="1" applyAlignment="1">
      <alignment horizontal="center" vertical="center"/>
    </xf>
    <xf numFmtId="0" fontId="24" fillId="39" borderId="15" xfId="0" applyFont="1" applyFill="1" applyBorder="1" applyAlignment="1">
      <alignment horizontal="left" vertical="center" wrapText="1"/>
    </xf>
    <xf numFmtId="0" fontId="6" fillId="38" borderId="15" xfId="0" quotePrefix="1" applyFont="1" applyFill="1" applyBorder="1" applyAlignment="1">
      <alignment horizontal="center" vertical="center"/>
    </xf>
    <xf numFmtId="0" fontId="24" fillId="38" borderId="15" xfId="0" applyFont="1" applyFill="1" applyBorder="1" applyAlignment="1">
      <alignment horizontal="left" vertical="center" wrapText="1"/>
    </xf>
    <xf numFmtId="0" fontId="6" fillId="37" borderId="10" xfId="62" quotePrefix="1" applyFont="1" applyFill="1" applyBorder="1" applyAlignment="1">
      <alignment horizontal="center" vertical="center" wrapText="1"/>
    </xf>
    <xf numFmtId="16" fontId="6" fillId="37" borderId="10" xfId="62" quotePrefix="1" applyNumberFormat="1" applyFont="1" applyFill="1" applyBorder="1" applyAlignment="1">
      <alignment horizontal="center" vertical="center" wrapText="1"/>
    </xf>
    <xf numFmtId="171" fontId="6" fillId="37" borderId="10" xfId="62" quotePrefix="1" applyNumberFormat="1" applyFont="1" applyFill="1" applyBorder="1" applyAlignment="1">
      <alignment horizontal="center" vertical="center" wrapText="1"/>
    </xf>
    <xf numFmtId="3" fontId="6" fillId="39" borderId="10" xfId="63" quotePrefix="1" applyNumberFormat="1" applyFont="1" applyFill="1" applyBorder="1" applyAlignment="1">
      <alignment horizontal="centerContinuous" vertical="center"/>
    </xf>
    <xf numFmtId="0" fontId="6" fillId="39" borderId="10" xfId="64" applyFont="1" applyFill="1" applyBorder="1" applyAlignment="1">
      <alignment vertical="center"/>
    </xf>
    <xf numFmtId="172" fontId="8" fillId="39" borderId="10" xfId="62" applyNumberFormat="1" applyFont="1" applyFill="1" applyBorder="1" applyAlignment="1">
      <alignment horizontal="right" vertical="center" wrapText="1"/>
    </xf>
    <xf numFmtId="3" fontId="6" fillId="39" borderId="10" xfId="62" applyNumberFormat="1" applyFont="1" applyFill="1" applyBorder="1" applyAlignment="1">
      <alignment vertical="center"/>
    </xf>
    <xf numFmtId="3" fontId="6" fillId="38" borderId="10" xfId="63" quotePrefix="1" applyNumberFormat="1" applyFont="1" applyFill="1" applyBorder="1" applyAlignment="1">
      <alignment horizontal="centerContinuous" vertical="center"/>
    </xf>
    <xf numFmtId="0" fontId="6" fillId="38" borderId="10" xfId="64" applyFont="1" applyFill="1" applyBorder="1" applyAlignment="1">
      <alignment vertical="center"/>
    </xf>
    <xf numFmtId="172" fontId="8" fillId="38" borderId="10" xfId="62" applyNumberFormat="1" applyFont="1" applyFill="1" applyBorder="1" applyAlignment="1">
      <alignment horizontal="right" vertical="center" wrapText="1"/>
    </xf>
    <xf numFmtId="3" fontId="6" fillId="38" borderId="10" xfId="62" applyNumberFormat="1" applyFont="1" applyFill="1" applyBorder="1" applyAlignment="1">
      <alignment vertical="center"/>
    </xf>
    <xf numFmtId="3" fontId="6" fillId="37" borderId="10" xfId="62" applyNumberFormat="1" applyFont="1" applyFill="1" applyBorder="1" applyAlignment="1">
      <alignment vertical="center"/>
    </xf>
    <xf numFmtId="171" fontId="6" fillId="37" borderId="15" xfId="62" applyNumberFormat="1" applyFont="1" applyFill="1" applyBorder="1" applyAlignment="1">
      <alignment vertical="center"/>
    </xf>
    <xf numFmtId="0" fontId="25" fillId="0" borderId="33" xfId="0" applyFont="1" applyBorder="1" applyAlignment="1">
      <alignment vertical="center" wrapText="1"/>
    </xf>
    <xf numFmtId="0" fontId="25" fillId="0" borderId="34" xfId="0" applyFont="1" applyBorder="1" applyAlignment="1">
      <alignment vertical="center" wrapText="1"/>
    </xf>
    <xf numFmtId="0" fontId="96" fillId="0" borderId="0" xfId="0" applyFont="1" applyAlignment="1">
      <alignment horizontal="center" vertical="center" wrapText="1"/>
    </xf>
    <xf numFmtId="0" fontId="97" fillId="0" borderId="0" xfId="0" applyFont="1" applyAlignment="1">
      <alignment vertical="center" wrapText="1"/>
    </xf>
    <xf numFmtId="0" fontId="6" fillId="37" borderId="15" xfId="61" applyFont="1" applyFill="1" applyBorder="1" applyAlignment="1">
      <alignment horizontal="center" vertical="center" wrapText="1"/>
    </xf>
    <xf numFmtId="0" fontId="6" fillId="39" borderId="15" xfId="61" applyFont="1" applyFill="1" applyBorder="1" applyAlignment="1">
      <alignment horizontal="left" vertical="center"/>
    </xf>
    <xf numFmtId="3" fontId="6" fillId="39" borderId="15" xfId="61" applyNumberFormat="1" applyFont="1" applyFill="1" applyBorder="1" applyAlignment="1">
      <alignment vertical="center"/>
    </xf>
    <xf numFmtId="3" fontId="8" fillId="38" borderId="15" xfId="61" applyNumberFormat="1" applyFont="1" applyFill="1" applyBorder="1" applyAlignment="1">
      <alignment vertical="center"/>
    </xf>
    <xf numFmtId="0" fontId="6" fillId="39" borderId="15" xfId="61" applyFont="1" applyFill="1" applyBorder="1" applyAlignment="1">
      <alignment horizontal="left" vertical="center" wrapText="1" indent="2"/>
    </xf>
    <xf numFmtId="3" fontId="8" fillId="39" borderId="15" xfId="61" applyNumberFormat="1" applyFont="1" applyFill="1" applyBorder="1" applyAlignment="1">
      <alignment vertical="center"/>
    </xf>
    <xf numFmtId="4" fontId="6" fillId="39" borderId="15" xfId="61" applyNumberFormat="1" applyFont="1" applyFill="1" applyBorder="1" applyAlignment="1">
      <alignment vertical="center"/>
    </xf>
    <xf numFmtId="3" fontId="6" fillId="39" borderId="15" xfId="62" applyNumberFormat="1" applyFont="1" applyFill="1" applyBorder="1" applyAlignment="1">
      <alignment horizontal="right" vertical="center"/>
    </xf>
    <xf numFmtId="0" fontId="6" fillId="37" borderId="15" xfId="61" applyFont="1" applyFill="1" applyBorder="1" applyAlignment="1">
      <alignment horizontal="right" vertical="center" indent="1"/>
    </xf>
    <xf numFmtId="0" fontId="6" fillId="38" borderId="15" xfId="61" applyFont="1" applyFill="1" applyBorder="1" applyAlignment="1">
      <alignment horizontal="center" vertical="center"/>
    </xf>
    <xf numFmtId="0" fontId="6" fillId="38" borderId="15" xfId="61" applyFont="1" applyFill="1" applyBorder="1" applyAlignment="1">
      <alignment horizontal="left" vertical="center"/>
    </xf>
    <xf numFmtId="3" fontId="8" fillId="38" borderId="15" xfId="61" applyNumberFormat="1" applyFont="1" applyFill="1" applyBorder="1" applyAlignment="1">
      <alignment horizontal="right" vertical="center"/>
    </xf>
    <xf numFmtId="0" fontId="6" fillId="39" borderId="15" xfId="61" applyFont="1" applyFill="1" applyBorder="1" applyAlignment="1">
      <alignment horizontal="center" vertical="center"/>
    </xf>
    <xf numFmtId="3" fontId="8" fillId="39" borderId="15" xfId="61" applyNumberFormat="1" applyFont="1" applyFill="1" applyBorder="1" applyAlignment="1">
      <alignment horizontal="right" vertical="center"/>
    </xf>
    <xf numFmtId="3" fontId="8" fillId="38" borderId="15" xfId="0" applyNumberFormat="1" applyFont="1" applyFill="1" applyBorder="1" applyAlignment="1">
      <alignment vertical="center"/>
    </xf>
    <xf numFmtId="3" fontId="8" fillId="39" borderId="15" xfId="0" applyNumberFormat="1" applyFont="1" applyFill="1" applyBorder="1" applyAlignment="1">
      <alignment vertical="center"/>
    </xf>
    <xf numFmtId="0" fontId="6" fillId="38" borderId="15" xfId="61" applyFont="1" applyFill="1" applyBorder="1" applyAlignment="1">
      <alignment horizontal="left" vertical="center" indent="2"/>
    </xf>
    <xf numFmtId="0" fontId="6" fillId="39" borderId="15" xfId="61" applyFont="1" applyFill="1" applyBorder="1" applyAlignment="1">
      <alignment horizontal="left" vertical="center" indent="2"/>
    </xf>
    <xf numFmtId="0" fontId="6" fillId="0" borderId="15" xfId="61" applyFont="1" applyBorder="1"/>
    <xf numFmtId="3" fontId="6" fillId="0" borderId="15" xfId="61" applyNumberFormat="1" applyFont="1" applyBorder="1"/>
    <xf numFmtId="3" fontId="6" fillId="0" borderId="15" xfId="0" applyNumberFormat="1" applyFont="1" applyBorder="1" applyAlignment="1">
      <alignment vertical="center"/>
    </xf>
    <xf numFmtId="0" fontId="6" fillId="37" borderId="15" xfId="46" applyFont="1" applyFill="1" applyBorder="1" applyAlignment="1">
      <alignment horizontal="center" vertical="center"/>
    </xf>
    <xf numFmtId="0" fontId="6" fillId="38" borderId="15" xfId="46" applyFont="1" applyFill="1" applyBorder="1" applyAlignment="1">
      <alignment horizontal="left" vertical="center" indent="3"/>
    </xf>
    <xf numFmtId="3" fontId="8" fillId="38" borderId="15" xfId="46" applyNumberFormat="1" applyFont="1" applyFill="1" applyBorder="1" applyAlignment="1">
      <alignment vertical="center"/>
    </xf>
    <xf numFmtId="0" fontId="6" fillId="39" borderId="15" xfId="46" applyFont="1" applyFill="1" applyBorder="1" applyAlignment="1">
      <alignment horizontal="left" vertical="center" indent="3"/>
    </xf>
    <xf numFmtId="3" fontId="8" fillId="39" borderId="15" xfId="46" applyNumberFormat="1" applyFont="1" applyFill="1" applyBorder="1" applyAlignment="1">
      <alignment vertical="center"/>
    </xf>
    <xf numFmtId="0" fontId="8" fillId="37" borderId="15" xfId="0" applyFont="1" applyFill="1" applyBorder="1" applyAlignment="1">
      <alignment horizontal="center" vertical="center" wrapText="1"/>
    </xf>
    <xf numFmtId="0" fontId="17" fillId="37" borderId="15" xfId="0" applyFont="1" applyFill="1" applyBorder="1" applyAlignment="1">
      <alignment horizontal="center" vertical="center" wrapText="1"/>
    </xf>
    <xf numFmtId="0" fontId="17" fillId="35" borderId="15" xfId="0" applyFont="1" applyFill="1" applyBorder="1" applyAlignment="1">
      <alignment horizontal="center" vertical="center"/>
    </xf>
    <xf numFmtId="4" fontId="8" fillId="35" borderId="15" xfId="0" applyNumberFormat="1" applyFont="1" applyFill="1" applyBorder="1" applyAlignment="1">
      <alignment horizontal="center" vertical="center"/>
    </xf>
    <xf numFmtId="0" fontId="17" fillId="39" borderId="15" xfId="0" applyFont="1" applyFill="1" applyBorder="1" applyAlignment="1">
      <alignment horizontal="center" vertical="center"/>
    </xf>
    <xf numFmtId="4" fontId="8" fillId="39" borderId="15" xfId="0" applyNumberFormat="1" applyFont="1" applyFill="1" applyBorder="1" applyAlignment="1">
      <alignment horizontal="center" vertical="center"/>
    </xf>
    <xf numFmtId="0" fontId="17" fillId="38" borderId="15" xfId="0" applyFont="1" applyFill="1" applyBorder="1" applyAlignment="1">
      <alignment horizontal="center" vertical="center"/>
    </xf>
    <xf numFmtId="4" fontId="8" fillId="38" borderId="15" xfId="0" applyNumberFormat="1" applyFont="1" applyFill="1" applyBorder="1" applyAlignment="1">
      <alignment horizontal="center" vertical="center"/>
    </xf>
    <xf numFmtId="3" fontId="8" fillId="39" borderId="10" xfId="62" applyNumberFormat="1" applyFont="1" applyFill="1" applyBorder="1" applyAlignment="1">
      <alignment horizontal="right"/>
    </xf>
    <xf numFmtId="3" fontId="6" fillId="39" borderId="10" xfId="62" applyNumberFormat="1" applyFont="1" applyFill="1" applyBorder="1"/>
    <xf numFmtId="3" fontId="8" fillId="39" borderId="10" xfId="62" applyNumberFormat="1" applyFont="1" applyFill="1" applyBorder="1"/>
    <xf numFmtId="4" fontId="8" fillId="39" borderId="10" xfId="62" applyNumberFormat="1" applyFont="1" applyFill="1" applyBorder="1" applyAlignment="1">
      <alignment horizontal="right"/>
    </xf>
    <xf numFmtId="4" fontId="8" fillId="39" borderId="10" xfId="62" applyNumberFormat="1" applyFont="1" applyFill="1" applyBorder="1"/>
    <xf numFmtId="4" fontId="6" fillId="39" borderId="10" xfId="62" applyNumberFormat="1" applyFont="1" applyFill="1" applyBorder="1" applyAlignment="1">
      <alignment horizontal="right"/>
    </xf>
    <xf numFmtId="3" fontId="8" fillId="38" borderId="10" xfId="62" applyNumberFormat="1" applyFont="1" applyFill="1" applyBorder="1" applyAlignment="1">
      <alignment horizontal="right"/>
    </xf>
    <xf numFmtId="3" fontId="6" fillId="38" borderId="10" xfId="62" applyNumberFormat="1" applyFont="1" applyFill="1" applyBorder="1"/>
    <xf numFmtId="3" fontId="8" fillId="38" borderId="10" xfId="62" applyNumberFormat="1" applyFont="1" applyFill="1" applyBorder="1"/>
    <xf numFmtId="4" fontId="8" fillId="38" borderId="10" xfId="62" applyNumberFormat="1" applyFont="1" applyFill="1" applyBorder="1" applyAlignment="1">
      <alignment horizontal="right"/>
    </xf>
    <xf numFmtId="4" fontId="8" fillId="38" borderId="10" xfId="62" applyNumberFormat="1" applyFont="1" applyFill="1" applyBorder="1"/>
    <xf numFmtId="4" fontId="6" fillId="38" borderId="10" xfId="62" applyNumberFormat="1" applyFont="1" applyFill="1" applyBorder="1" applyAlignment="1">
      <alignment horizontal="right"/>
    </xf>
    <xf numFmtId="3" fontId="6" fillId="37" borderId="10" xfId="62" applyNumberFormat="1" applyFont="1" applyFill="1" applyBorder="1" applyAlignment="1">
      <alignment horizontal="right" vertical="center"/>
    </xf>
    <xf numFmtId="4" fontId="6" fillId="37" borderId="10" xfId="62" applyNumberFormat="1" applyFont="1" applyFill="1" applyBorder="1" applyAlignment="1">
      <alignment horizontal="right" vertical="center"/>
    </xf>
    <xf numFmtId="0" fontId="6" fillId="39" borderId="10" xfId="62" quotePrefix="1" applyFont="1" applyFill="1" applyBorder="1" applyAlignment="1">
      <alignment horizontal="center" vertical="center"/>
    </xf>
    <xf numFmtId="0" fontId="24" fillId="39" borderId="10" xfId="62" applyFont="1" applyFill="1" applyBorder="1" applyAlignment="1">
      <alignment vertical="center" wrapText="1"/>
    </xf>
    <xf numFmtId="3" fontId="8" fillId="39" borderId="10" xfId="62" applyNumberFormat="1" applyFont="1" applyFill="1" applyBorder="1" applyAlignment="1">
      <alignment vertical="center"/>
    </xf>
    <xf numFmtId="4" fontId="8" fillId="39" borderId="10" xfId="62" applyNumberFormat="1" applyFont="1" applyFill="1" applyBorder="1" applyAlignment="1">
      <alignment vertical="center"/>
    </xf>
    <xf numFmtId="4" fontId="6" fillId="39" borderId="10" xfId="62" applyNumberFormat="1" applyFont="1" applyFill="1" applyBorder="1" applyAlignment="1">
      <alignment horizontal="right" vertical="center"/>
    </xf>
    <xf numFmtId="0" fontId="6" fillId="38" borderId="10" xfId="62" quotePrefix="1" applyFont="1" applyFill="1" applyBorder="1" applyAlignment="1">
      <alignment horizontal="center" vertical="center"/>
    </xf>
    <xf numFmtId="0" fontId="24" fillId="38" borderId="10" xfId="62" applyFont="1" applyFill="1" applyBorder="1" applyAlignment="1">
      <alignment vertical="center" wrapText="1"/>
    </xf>
    <xf numFmtId="3" fontId="8" fillId="38" borderId="10" xfId="62" applyNumberFormat="1" applyFont="1" applyFill="1" applyBorder="1" applyAlignment="1">
      <alignment vertical="center"/>
    </xf>
    <xf numFmtId="4" fontId="8" fillId="38" borderId="10" xfId="62" applyNumberFormat="1" applyFont="1" applyFill="1" applyBorder="1" applyAlignment="1">
      <alignment vertical="center"/>
    </xf>
    <xf numFmtId="4" fontId="6" fillId="38" borderId="10" xfId="62" applyNumberFormat="1" applyFont="1" applyFill="1" applyBorder="1" applyAlignment="1">
      <alignment horizontal="right" vertical="center"/>
    </xf>
    <xf numFmtId="4" fontId="6" fillId="37" borderId="10" xfId="62" applyNumberFormat="1" applyFont="1" applyFill="1" applyBorder="1" applyAlignment="1">
      <alignment vertical="center"/>
    </xf>
    <xf numFmtId="0" fontId="6" fillId="37" borderId="22" xfId="62" applyFont="1" applyFill="1" applyBorder="1" applyAlignment="1">
      <alignment horizontal="center" vertical="center" wrapText="1"/>
    </xf>
    <xf numFmtId="3" fontId="6" fillId="37" borderId="10" xfId="62" applyNumberFormat="1" applyFont="1" applyFill="1" applyBorder="1" applyAlignment="1">
      <alignment horizontal="right" vertical="center" indent="1"/>
    </xf>
    <xf numFmtId="3" fontId="8" fillId="38" borderId="15" xfId="52" applyNumberFormat="1" applyFont="1" applyFill="1" applyBorder="1" applyAlignment="1">
      <alignment horizontal="right" vertical="center"/>
    </xf>
    <xf numFmtId="3" fontId="6" fillId="38" borderId="15" xfId="62" applyNumberFormat="1" applyFont="1" applyFill="1" applyBorder="1" applyAlignment="1">
      <alignment horizontal="right" vertical="center"/>
    </xf>
    <xf numFmtId="3" fontId="6" fillId="38" borderId="15" xfId="62" applyNumberFormat="1" applyFont="1" applyFill="1" applyBorder="1" applyAlignment="1">
      <alignment horizontal="center" vertical="center"/>
    </xf>
    <xf numFmtId="3" fontId="8" fillId="39" borderId="15" xfId="52" applyNumberFormat="1" applyFont="1" applyFill="1" applyBorder="1" applyAlignment="1">
      <alignment horizontal="right" vertical="center"/>
    </xf>
    <xf numFmtId="3" fontId="6" fillId="39" borderId="15" xfId="62" applyNumberFormat="1" applyFont="1" applyFill="1" applyBorder="1" applyAlignment="1">
      <alignment horizontal="center" vertical="center"/>
    </xf>
    <xf numFmtId="3" fontId="8" fillId="37" borderId="15" xfId="52" applyNumberFormat="1" applyFont="1" applyFill="1" applyBorder="1" applyAlignment="1">
      <alignment horizontal="right" vertical="center"/>
    </xf>
    <xf numFmtId="3" fontId="6" fillId="37" borderId="15" xfId="62" applyNumberFormat="1" applyFont="1" applyFill="1" applyBorder="1" applyAlignment="1">
      <alignment horizontal="right" vertical="center"/>
    </xf>
    <xf numFmtId="3" fontId="6" fillId="37" borderId="15" xfId="62" applyNumberFormat="1" applyFont="1" applyFill="1" applyBorder="1" applyAlignment="1">
      <alignment horizontal="center" vertical="center"/>
    </xf>
    <xf numFmtId="0" fontId="6" fillId="37" borderId="10" xfId="65" applyFont="1" applyFill="1" applyBorder="1" applyAlignment="1">
      <alignment horizontal="center" vertical="center" wrapText="1"/>
    </xf>
    <xf numFmtId="2" fontId="6" fillId="38" borderId="10" xfId="65" applyNumberFormat="1" applyFont="1" applyFill="1" applyBorder="1" applyAlignment="1">
      <alignment horizontal="right" vertical="center"/>
    </xf>
    <xf numFmtId="0" fontId="6" fillId="38" borderId="10" xfId="65" applyFont="1" applyFill="1" applyBorder="1" applyAlignment="1">
      <alignment horizontal="center" vertical="center"/>
    </xf>
    <xf numFmtId="2" fontId="6" fillId="39" borderId="10" xfId="65" applyNumberFormat="1" applyFont="1" applyFill="1" applyBorder="1" applyAlignment="1">
      <alignment horizontal="right" vertical="center"/>
    </xf>
    <xf numFmtId="0" fontId="6" fillId="39" borderId="10" xfId="65" applyFont="1" applyFill="1" applyBorder="1" applyAlignment="1">
      <alignment horizontal="center" vertical="center"/>
    </xf>
    <xf numFmtId="3" fontId="8" fillId="39" borderId="10" xfId="62" applyNumberFormat="1" applyFont="1" applyFill="1" applyBorder="1" applyAlignment="1">
      <alignment horizontal="right" vertical="center"/>
    </xf>
    <xf numFmtId="3" fontId="6" fillId="39" borderId="10" xfId="62" applyNumberFormat="1" applyFont="1" applyFill="1" applyBorder="1" applyAlignment="1">
      <alignment horizontal="right" vertical="center"/>
    </xf>
    <xf numFmtId="3" fontId="8" fillId="38" borderId="10" xfId="62" applyNumberFormat="1" applyFont="1" applyFill="1" applyBorder="1" applyAlignment="1">
      <alignment horizontal="right" vertical="center"/>
    </xf>
    <xf numFmtId="3" fontId="6" fillId="38" borderId="10" xfId="62" applyNumberFormat="1" applyFont="1" applyFill="1" applyBorder="1" applyAlignment="1">
      <alignment horizontal="right" vertical="center"/>
    </xf>
    <xf numFmtId="3" fontId="6" fillId="39" borderId="10" xfId="43" quotePrefix="1" applyNumberFormat="1" applyFont="1" applyFill="1" applyBorder="1" applyAlignment="1">
      <alignment horizontal="left" vertical="center"/>
    </xf>
    <xf numFmtId="3" fontId="6" fillId="38" borderId="10" xfId="43" quotePrefix="1" applyNumberFormat="1" applyFont="1" applyFill="1" applyBorder="1" applyAlignment="1">
      <alignment horizontal="left" vertical="center"/>
    </xf>
    <xf numFmtId="3" fontId="6" fillId="37" borderId="10" xfId="66" applyNumberFormat="1" applyFont="1" applyFill="1" applyBorder="1" applyAlignment="1">
      <alignment horizontal="right" vertical="center"/>
    </xf>
    <xf numFmtId="2" fontId="6" fillId="37" borderId="10" xfId="43" quotePrefix="1" applyNumberFormat="1" applyFont="1" applyFill="1" applyBorder="1" applyAlignment="1">
      <alignment horizontal="center" vertical="center" wrapText="1"/>
    </xf>
    <xf numFmtId="3" fontId="8" fillId="39" borderId="10" xfId="66" applyNumberFormat="1" applyFont="1" applyFill="1" applyBorder="1" applyAlignment="1">
      <alignment vertical="center"/>
    </xf>
    <xf numFmtId="0" fontId="8" fillId="39" borderId="10" xfId="66" applyNumberFormat="1" applyFont="1" applyFill="1" applyBorder="1" applyAlignment="1">
      <alignment vertical="center"/>
    </xf>
    <xf numFmtId="3" fontId="6" fillId="39" borderId="10" xfId="43" applyNumberFormat="1" applyFont="1" applyFill="1" applyBorder="1" applyAlignment="1">
      <alignment vertical="center"/>
    </xf>
    <xf numFmtId="3" fontId="8" fillId="39" borderId="10" xfId="43" applyNumberFormat="1" applyFont="1" applyFill="1" applyBorder="1" applyAlignment="1">
      <alignment vertical="center"/>
    </xf>
    <xf numFmtId="3" fontId="8" fillId="38" borderId="10" xfId="66" applyNumberFormat="1" applyFont="1" applyFill="1" applyBorder="1" applyAlignment="1">
      <alignment vertical="center"/>
    </xf>
    <xf numFmtId="0" fontId="8" fillId="38" borderId="10" xfId="66" applyNumberFormat="1" applyFont="1" applyFill="1" applyBorder="1" applyAlignment="1">
      <alignment vertical="center"/>
    </xf>
    <xf numFmtId="3" fontId="6" fillId="38" borderId="10" xfId="43" applyNumberFormat="1" applyFont="1" applyFill="1" applyBorder="1" applyAlignment="1">
      <alignment vertical="center"/>
    </xf>
    <xf numFmtId="3" fontId="8" fillId="38" borderId="10" xfId="43" applyNumberFormat="1" applyFont="1" applyFill="1" applyBorder="1" applyAlignment="1">
      <alignment vertical="center"/>
    </xf>
    <xf numFmtId="3" fontId="6" fillId="37" borderId="10" xfId="43" applyNumberFormat="1" applyFont="1" applyFill="1" applyBorder="1" applyAlignment="1">
      <alignment vertical="center"/>
    </xf>
    <xf numFmtId="3" fontId="6" fillId="37" borderId="10" xfId="43" applyNumberFormat="1" applyFont="1" applyFill="1" applyBorder="1" applyAlignment="1">
      <alignment horizontal="right" vertical="center"/>
    </xf>
    <xf numFmtId="0" fontId="6" fillId="39" borderId="10" xfId="0" quotePrefix="1" applyFont="1" applyFill="1" applyBorder="1" applyAlignment="1">
      <alignment horizontal="center" vertical="center"/>
    </xf>
    <xf numFmtId="3" fontId="8" fillId="39" borderId="10" xfId="0" applyNumberFormat="1" applyFont="1" applyFill="1" applyBorder="1" applyAlignment="1">
      <alignment horizontal="right" vertical="center"/>
    </xf>
    <xf numFmtId="3" fontId="6" fillId="39" borderId="10" xfId="0" applyNumberFormat="1" applyFont="1" applyFill="1" applyBorder="1" applyAlignment="1">
      <alignment horizontal="right" vertical="center"/>
    </xf>
    <xf numFmtId="41" fontId="8" fillId="39" borderId="10" xfId="78" applyFont="1" applyFill="1" applyBorder="1" applyAlignment="1">
      <alignment horizontal="right" vertical="center"/>
    </xf>
    <xf numFmtId="0" fontId="6" fillId="38" borderId="10" xfId="0" quotePrefix="1" applyFont="1" applyFill="1" applyBorder="1" applyAlignment="1">
      <alignment horizontal="center" vertical="center"/>
    </xf>
    <xf numFmtId="3" fontId="8" fillId="38" borderId="10" xfId="0" applyNumberFormat="1" applyFont="1" applyFill="1" applyBorder="1" applyAlignment="1">
      <alignment horizontal="right" vertical="center"/>
    </xf>
    <xf numFmtId="3" fontId="6" fillId="38" borderId="10" xfId="0" applyNumberFormat="1" applyFont="1" applyFill="1" applyBorder="1" applyAlignment="1">
      <alignment horizontal="right" vertical="center"/>
    </xf>
    <xf numFmtId="41" fontId="8" fillId="38" borderId="10" xfId="78" applyFont="1" applyFill="1" applyBorder="1" applyAlignment="1">
      <alignment horizontal="right" vertical="center"/>
    </xf>
    <xf numFmtId="0" fontId="6" fillId="37" borderId="39" xfId="0" applyFont="1" applyFill="1" applyBorder="1" applyAlignment="1">
      <alignment horizontal="center" vertical="center" wrapText="1"/>
    </xf>
    <xf numFmtId="3" fontId="6" fillId="37" borderId="39" xfId="0" applyNumberFormat="1" applyFont="1" applyFill="1" applyBorder="1" applyAlignment="1">
      <alignment horizontal="right" vertical="center"/>
    </xf>
    <xf numFmtId="3" fontId="8" fillId="39" borderId="10" xfId="43" applyNumberFormat="1" applyFont="1" applyFill="1" applyBorder="1" applyAlignment="1">
      <alignment horizontal="right" vertical="center"/>
    </xf>
    <xf numFmtId="170" fontId="8" fillId="39" borderId="10" xfId="67" applyNumberFormat="1" applyFont="1" applyFill="1" applyBorder="1" applyAlignment="1">
      <alignment horizontal="right" vertical="center" indent="1"/>
    </xf>
    <xf numFmtId="3" fontId="6" fillId="39" borderId="10" xfId="43" applyNumberFormat="1" applyFont="1" applyFill="1" applyBorder="1" applyAlignment="1">
      <alignment horizontal="right" vertical="center"/>
    </xf>
    <xf numFmtId="3" fontId="8" fillId="38" borderId="10" xfId="43" applyNumberFormat="1" applyFont="1" applyFill="1" applyBorder="1" applyAlignment="1">
      <alignment horizontal="right" vertical="center"/>
    </xf>
    <xf numFmtId="170" fontId="8" fillId="38" borderId="10" xfId="67" applyNumberFormat="1" applyFont="1" applyFill="1" applyBorder="1" applyAlignment="1">
      <alignment horizontal="right" vertical="center" indent="1"/>
    </xf>
    <xf numFmtId="3" fontId="6" fillId="38" borderId="10" xfId="43" applyNumberFormat="1" applyFont="1" applyFill="1" applyBorder="1" applyAlignment="1">
      <alignment horizontal="right" vertical="center"/>
    </xf>
    <xf numFmtId="170" fontId="6" fillId="37" borderId="10" xfId="66" applyNumberFormat="1" applyFont="1" applyFill="1" applyBorder="1" applyAlignment="1">
      <alignment horizontal="right" vertical="center" indent="1"/>
    </xf>
    <xf numFmtId="169" fontId="6" fillId="37" borderId="10" xfId="43" applyNumberFormat="1" applyFont="1" applyFill="1" applyBorder="1" applyAlignment="1">
      <alignment horizontal="right" vertical="center" indent="1"/>
    </xf>
    <xf numFmtId="4" fontId="6" fillId="40" borderId="15" xfId="61" applyNumberFormat="1" applyFont="1" applyFill="1" applyBorder="1" applyAlignment="1">
      <alignment vertical="center"/>
    </xf>
    <xf numFmtId="0" fontId="6" fillId="41" borderId="15" xfId="61" applyFont="1" applyFill="1" applyBorder="1" applyAlignment="1">
      <alignment horizontal="left" vertical="center"/>
    </xf>
    <xf numFmtId="3" fontId="6" fillId="41" borderId="15" xfId="61" applyNumberFormat="1" applyFont="1" applyFill="1" applyBorder="1" applyAlignment="1">
      <alignment vertical="center"/>
    </xf>
    <xf numFmtId="0" fontId="6" fillId="41" borderId="15" xfId="47" applyFont="1" applyFill="1" applyBorder="1" applyAlignment="1">
      <alignment vertical="center"/>
    </xf>
    <xf numFmtId="0" fontId="6" fillId="37" borderId="15" xfId="61" applyFont="1" applyFill="1" applyBorder="1" applyAlignment="1">
      <alignment vertical="center"/>
    </xf>
    <xf numFmtId="3" fontId="6" fillId="37" borderId="15" xfId="61" applyNumberFormat="1" applyFont="1" applyFill="1" applyBorder="1" applyAlignment="1">
      <alignment vertical="center"/>
    </xf>
    <xf numFmtId="0" fontId="6" fillId="37" borderId="15" xfId="61" applyFont="1" applyFill="1" applyBorder="1" applyAlignment="1">
      <alignment vertical="center" wrapText="1"/>
    </xf>
    <xf numFmtId="0" fontId="8" fillId="37" borderId="15" xfId="0" applyFont="1" applyFill="1" applyBorder="1" applyAlignment="1">
      <alignment vertical="center"/>
    </xf>
    <xf numFmtId="0" fontId="6" fillId="37" borderId="15" xfId="61" applyFont="1" applyFill="1" applyBorder="1" applyAlignment="1">
      <alignment horizontal="left" vertical="center"/>
    </xf>
    <xf numFmtId="3" fontId="6" fillId="37" borderId="15" xfId="61" applyNumberFormat="1" applyFont="1" applyFill="1" applyBorder="1" applyAlignment="1">
      <alignment horizontal="right" vertical="center"/>
    </xf>
    <xf numFmtId="3" fontId="6" fillId="41" borderId="15" xfId="61" applyNumberFormat="1" applyFont="1" applyFill="1" applyBorder="1" applyAlignment="1">
      <alignment horizontal="right" vertical="center"/>
    </xf>
    <xf numFmtId="4" fontId="6" fillId="37" borderId="15" xfId="61" applyNumberFormat="1" applyFont="1" applyFill="1" applyBorder="1" applyAlignment="1">
      <alignment horizontal="right" vertical="center"/>
    </xf>
    <xf numFmtId="0" fontId="6" fillId="41" borderId="15" xfId="61" applyFont="1" applyFill="1" applyBorder="1" applyAlignment="1">
      <alignment vertical="center"/>
    </xf>
    <xf numFmtId="0" fontId="6" fillId="37" borderId="15" xfId="61" applyFont="1" applyFill="1" applyBorder="1" applyAlignment="1">
      <alignment horizontal="left" vertical="center" indent="2"/>
    </xf>
    <xf numFmtId="3" fontId="6" fillId="41" borderId="15" xfId="0" applyNumberFormat="1" applyFont="1" applyFill="1" applyBorder="1" applyAlignment="1">
      <alignment vertical="center"/>
    </xf>
    <xf numFmtId="4" fontId="6" fillId="37" borderId="15" xfId="61" applyNumberFormat="1" applyFont="1" applyFill="1" applyBorder="1" applyAlignment="1">
      <alignment vertical="center"/>
    </xf>
    <xf numFmtId="3" fontId="8" fillId="41" borderId="15" xfId="0" applyNumberFormat="1" applyFont="1" applyFill="1" applyBorder="1" applyAlignment="1">
      <alignment vertical="center"/>
    </xf>
    <xf numFmtId="4" fontId="6" fillId="37" borderId="15" xfId="0" applyNumberFormat="1" applyFont="1" applyFill="1" applyBorder="1" applyAlignment="1">
      <alignment vertical="center"/>
    </xf>
    <xf numFmtId="0" fontId="6" fillId="0" borderId="15" xfId="61" applyFont="1" applyBorder="1" applyAlignment="1">
      <alignment vertical="center"/>
    </xf>
    <xf numFmtId="0" fontId="73" fillId="37" borderId="15" xfId="0" applyFont="1" applyFill="1" applyBorder="1"/>
    <xf numFmtId="3" fontId="8" fillId="39" borderId="10" xfId="52" applyNumberFormat="1" applyFont="1" applyFill="1" applyBorder="1" applyAlignment="1">
      <alignment horizontal="right" indent="1"/>
    </xf>
    <xf numFmtId="3" fontId="6" fillId="39" borderId="10" xfId="62" applyNumberFormat="1" applyFont="1" applyFill="1" applyBorder="1" applyAlignment="1">
      <alignment horizontal="right" indent="1"/>
    </xf>
    <xf numFmtId="3" fontId="8" fillId="38" borderId="10" xfId="52" applyNumberFormat="1" applyFont="1" applyFill="1" applyBorder="1" applyAlignment="1">
      <alignment horizontal="right" indent="1"/>
    </xf>
    <xf numFmtId="3" fontId="6" fillId="38" borderId="10" xfId="62" applyNumberFormat="1" applyFont="1" applyFill="1" applyBorder="1" applyAlignment="1">
      <alignment horizontal="right" indent="1"/>
    </xf>
    <xf numFmtId="2" fontId="24" fillId="37" borderId="15" xfId="71" quotePrefix="1" applyNumberFormat="1" applyFont="1" applyFill="1" applyBorder="1" applyAlignment="1">
      <alignment horizontal="right"/>
    </xf>
    <xf numFmtId="0" fontId="6" fillId="37" borderId="15" xfId="46" applyFont="1" applyFill="1" applyBorder="1" applyAlignment="1">
      <alignment horizontal="left" vertical="center" indent="3"/>
    </xf>
    <xf numFmtId="3" fontId="6" fillId="37" borderId="15" xfId="46" applyNumberFormat="1" applyFont="1" applyFill="1" applyBorder="1" applyAlignment="1">
      <alignment vertical="center"/>
    </xf>
    <xf numFmtId="3" fontId="6" fillId="41" borderId="15" xfId="46" applyNumberFormat="1" applyFont="1" applyFill="1" applyBorder="1" applyAlignment="1">
      <alignment vertical="center"/>
    </xf>
    <xf numFmtId="0" fontId="6" fillId="37" borderId="15" xfId="46" applyFont="1" applyFill="1" applyBorder="1" applyAlignment="1">
      <alignment vertical="center" wrapText="1"/>
    </xf>
    <xf numFmtId="4" fontId="6" fillId="37" borderId="15" xfId="46" applyNumberFormat="1" applyFont="1" applyFill="1" applyBorder="1" applyAlignment="1">
      <alignment vertical="center"/>
    </xf>
    <xf numFmtId="0" fontId="6" fillId="38" borderId="15" xfId="61" applyFont="1" applyFill="1" applyBorder="1" applyAlignment="1">
      <alignment horizontal="left" vertical="center" wrapText="1" indent="2"/>
    </xf>
    <xf numFmtId="0" fontId="6" fillId="39" borderId="15" xfId="61" applyFont="1" applyFill="1" applyBorder="1" applyAlignment="1">
      <alignment horizontal="left" vertical="center" wrapText="1" indent="1"/>
    </xf>
    <xf numFmtId="0" fontId="6" fillId="40" borderId="15" xfId="61" applyFont="1" applyFill="1" applyBorder="1" applyAlignment="1">
      <alignment horizontal="left" vertical="center" wrapText="1" indent="2"/>
    </xf>
    <xf numFmtId="0" fontId="6" fillId="39" borderId="15" xfId="61" applyFont="1" applyFill="1" applyBorder="1" applyAlignment="1">
      <alignment horizontal="left" vertical="center" wrapText="1"/>
    </xf>
    <xf numFmtId="0" fontId="6" fillId="38" borderId="15" xfId="61" applyFont="1" applyFill="1" applyBorder="1" applyAlignment="1">
      <alignment horizontal="left" vertical="center" wrapText="1" indent="1"/>
    </xf>
    <xf numFmtId="3" fontId="6" fillId="38" borderId="15" xfId="61" applyNumberFormat="1" applyFont="1" applyFill="1" applyBorder="1" applyAlignment="1">
      <alignment vertical="center"/>
    </xf>
    <xf numFmtId="0" fontId="6" fillId="38" borderId="15" xfId="0" applyFont="1" applyFill="1" applyBorder="1" applyAlignment="1">
      <alignment horizontal="left" vertical="center" indent="1"/>
    </xf>
    <xf numFmtId="0" fontId="6" fillId="39" borderId="15" xfId="0" applyFont="1" applyFill="1" applyBorder="1" applyAlignment="1">
      <alignment horizontal="left" vertical="center" indent="1"/>
    </xf>
    <xf numFmtId="2" fontId="24" fillId="39" borderId="15" xfId="62" applyNumberFormat="1" applyFont="1" applyFill="1" applyBorder="1" applyAlignment="1">
      <alignment horizontal="center" vertical="center" wrapText="1"/>
    </xf>
    <xf numFmtId="2" fontId="24" fillId="38" borderId="15" xfId="62" applyNumberFormat="1" applyFont="1" applyFill="1" applyBorder="1" applyAlignment="1">
      <alignment horizontal="center" vertical="center" wrapText="1"/>
    </xf>
    <xf numFmtId="167" fontId="8" fillId="39" borderId="10" xfId="52" applyFont="1" applyFill="1" applyBorder="1" applyAlignment="1">
      <alignment horizontal="right" vertical="center" indent="1"/>
    </xf>
    <xf numFmtId="167" fontId="8" fillId="38" borderId="10" xfId="52" applyFont="1" applyFill="1" applyBorder="1" applyAlignment="1">
      <alignment horizontal="right" vertical="center" indent="1"/>
    </xf>
    <xf numFmtId="174" fontId="6" fillId="37" borderId="10" xfId="52" applyNumberFormat="1" applyFont="1" applyFill="1" applyBorder="1" applyAlignment="1">
      <alignment horizontal="right" vertical="center" indent="1"/>
    </xf>
    <xf numFmtId="0" fontId="53" fillId="34" borderId="0" xfId="0" applyFont="1" applyFill="1" applyAlignment="1">
      <alignment vertical="center" wrapText="1"/>
    </xf>
    <xf numFmtId="0" fontId="60" fillId="0" borderId="0" xfId="0" applyFont="1" applyAlignment="1">
      <alignment vertical="center" wrapText="1"/>
    </xf>
    <xf numFmtId="0" fontId="102" fillId="0" borderId="0" xfId="62" applyFont="1"/>
    <xf numFmtId="0" fontId="57" fillId="0" borderId="0" xfId="0" applyFont="1"/>
    <xf numFmtId="0" fontId="57" fillId="0" borderId="0" xfId="0" applyFont="1" applyAlignment="1">
      <alignment horizontal="center"/>
    </xf>
    <xf numFmtId="0" fontId="6" fillId="38" borderId="10" xfId="62" quotePrefix="1" applyFont="1" applyFill="1" applyBorder="1" applyAlignment="1">
      <alignment horizontal="center" vertical="center" wrapText="1"/>
    </xf>
    <xf numFmtId="0" fontId="6" fillId="38" borderId="10" xfId="0" quotePrefix="1" applyFont="1" applyFill="1" applyBorder="1" applyAlignment="1">
      <alignment horizontal="center" vertical="center" wrapText="1"/>
    </xf>
    <xf numFmtId="171" fontId="99" fillId="39" borderId="15" xfId="0" applyNumberFormat="1" applyFont="1" applyFill="1" applyBorder="1" applyAlignment="1">
      <alignment vertical="center"/>
    </xf>
    <xf numFmtId="171" fontId="99" fillId="38" borderId="15" xfId="0" applyNumberFormat="1" applyFont="1" applyFill="1" applyBorder="1" applyAlignment="1">
      <alignment vertical="center"/>
    </xf>
    <xf numFmtId="171" fontId="6" fillId="37" borderId="15" xfId="0" applyNumberFormat="1" applyFont="1" applyFill="1" applyBorder="1" applyAlignment="1">
      <alignment vertical="center"/>
    </xf>
    <xf numFmtId="0" fontId="104" fillId="0" borderId="0" xfId="0" applyFont="1"/>
    <xf numFmtId="0" fontId="105" fillId="0" borderId="0" xfId="0" applyFont="1" applyAlignment="1">
      <alignment horizontal="left" vertical="center"/>
    </xf>
    <xf numFmtId="0" fontId="104" fillId="0" borderId="0" xfId="0" applyFont="1" applyAlignment="1">
      <alignment vertical="top" wrapText="1"/>
    </xf>
    <xf numFmtId="0" fontId="109" fillId="42" borderId="15" xfId="0" applyFont="1" applyFill="1" applyBorder="1" applyAlignment="1">
      <alignment horizontal="center" vertical="center" wrapText="1"/>
    </xf>
    <xf numFmtId="0" fontId="109" fillId="42" borderId="15" xfId="0" applyFont="1" applyFill="1" applyBorder="1" applyAlignment="1">
      <alignment horizontal="center" vertical="center"/>
    </xf>
    <xf numFmtId="0" fontId="104" fillId="0" borderId="0" xfId="0" applyFont="1" applyAlignment="1">
      <alignment vertical="center" wrapText="1"/>
    </xf>
    <xf numFmtId="0" fontId="110" fillId="43" borderId="15" xfId="0" applyFont="1" applyFill="1" applyBorder="1" applyAlignment="1">
      <alignment horizontal="center" vertical="center" wrapText="1"/>
    </xf>
    <xf numFmtId="0" fontId="110" fillId="43" borderId="15" xfId="0" applyFont="1" applyFill="1" applyBorder="1" applyAlignment="1">
      <alignment vertical="center"/>
    </xf>
    <xf numFmtId="0" fontId="105" fillId="43" borderId="15" xfId="0" quotePrefix="1" applyFont="1" applyFill="1" applyBorder="1" applyAlignment="1">
      <alignment horizontal="left" vertical="center" wrapText="1"/>
    </xf>
    <xf numFmtId="0" fontId="110" fillId="44" borderId="15" xfId="0" applyFont="1" applyFill="1" applyBorder="1" applyAlignment="1">
      <alignment horizontal="center" vertical="center" wrapText="1"/>
    </xf>
    <xf numFmtId="0" fontId="110" fillId="44" borderId="15" xfId="0" applyFont="1" applyFill="1" applyBorder="1" applyAlignment="1">
      <alignment vertical="center"/>
    </xf>
    <xf numFmtId="0" fontId="105" fillId="44" borderId="15" xfId="0" quotePrefix="1" applyFont="1" applyFill="1" applyBorder="1" applyAlignment="1">
      <alignment horizontal="left" vertical="center" wrapText="1"/>
    </xf>
    <xf numFmtId="171" fontId="8" fillId="39" borderId="15" xfId="0" applyNumberFormat="1" applyFont="1" applyFill="1" applyBorder="1" applyAlignment="1">
      <alignment vertical="center"/>
    </xf>
    <xf numFmtId="171" fontId="8" fillId="38" borderId="15" xfId="0" applyNumberFormat="1" applyFont="1" applyFill="1" applyBorder="1" applyAlignment="1">
      <alignment vertical="center"/>
    </xf>
    <xf numFmtId="3" fontId="6" fillId="39" borderId="15" xfId="0" applyNumberFormat="1" applyFont="1" applyFill="1" applyBorder="1" applyAlignment="1">
      <alignment horizontal="right" vertical="center" wrapText="1"/>
    </xf>
    <xf numFmtId="3" fontId="6" fillId="38" borderId="15" xfId="0" applyNumberFormat="1" applyFont="1" applyFill="1" applyBorder="1" applyAlignment="1">
      <alignment horizontal="right" vertical="center" wrapText="1"/>
    </xf>
    <xf numFmtId="171" fontId="6" fillId="38" borderId="15" xfId="0" applyNumberFormat="1" applyFont="1" applyFill="1" applyBorder="1" applyAlignment="1">
      <alignment vertical="center"/>
    </xf>
    <xf numFmtId="171" fontId="6" fillId="39" borderId="15" xfId="0" applyNumberFormat="1" applyFont="1" applyFill="1" applyBorder="1" applyAlignment="1">
      <alignment vertical="center"/>
    </xf>
    <xf numFmtId="0" fontId="55" fillId="0" borderId="26" xfId="77" applyFont="1" applyBorder="1" applyAlignment="1">
      <alignment horizontal="center" wrapText="1"/>
    </xf>
    <xf numFmtId="0" fontId="79" fillId="0" borderId="0" xfId="77" applyFont="1" applyAlignment="1">
      <alignment horizontal="center" wrapText="1"/>
    </xf>
    <xf numFmtId="0" fontId="79" fillId="0" borderId="27" xfId="77" applyFont="1" applyBorder="1" applyAlignment="1">
      <alignment horizontal="center" wrapText="1"/>
    </xf>
    <xf numFmtId="0" fontId="5" fillId="0" borderId="26" xfId="75" applyFont="1" applyFill="1" applyBorder="1" applyAlignment="1" applyProtection="1"/>
    <xf numFmtId="0" fontId="5" fillId="0" borderId="0" xfId="61" applyAlignment="1">
      <alignment vertical="center"/>
    </xf>
    <xf numFmtId="3" fontId="8" fillId="39" borderId="15" xfId="0" applyNumberFormat="1" applyFont="1" applyFill="1" applyBorder="1" applyAlignment="1">
      <alignment horizontal="right" vertical="center" indent="1"/>
    </xf>
    <xf numFmtId="3" fontId="8" fillId="38" borderId="15" xfId="0" applyNumberFormat="1" applyFont="1" applyFill="1" applyBorder="1" applyAlignment="1">
      <alignment horizontal="right" vertical="center" indent="1"/>
    </xf>
    <xf numFmtId="3" fontId="6" fillId="37" borderId="15" xfId="0" applyNumberFormat="1" applyFont="1" applyFill="1" applyBorder="1" applyAlignment="1">
      <alignment horizontal="right" vertical="center" indent="1"/>
    </xf>
    <xf numFmtId="0" fontId="82" fillId="0" borderId="0" xfId="77" applyFont="1" applyAlignment="1">
      <alignment vertical="center"/>
    </xf>
    <xf numFmtId="3" fontId="60" fillId="34" borderId="0" xfId="63" applyNumberFormat="1" applyFont="1" applyFill="1" applyAlignment="1">
      <alignment horizontal="left" vertical="center"/>
    </xf>
    <xf numFmtId="3" fontId="5" fillId="34" borderId="19" xfId="63" applyNumberFormat="1" applyFont="1" applyFill="1" applyBorder="1" applyAlignment="1">
      <alignment horizontal="left" vertical="center"/>
    </xf>
    <xf numFmtId="0" fontId="5" fillId="0" borderId="0" xfId="77"/>
    <xf numFmtId="0" fontId="83" fillId="0" borderId="0" xfId="77" applyFont="1" applyAlignment="1">
      <alignment vertical="center" wrapText="1"/>
    </xf>
    <xf numFmtId="0" fontId="84" fillId="0" borderId="0" xfId="77" applyFont="1" applyAlignment="1">
      <alignment vertical="center"/>
    </xf>
    <xf numFmtId="0" fontId="87" fillId="70" borderId="35" xfId="77" applyFont="1" applyFill="1" applyBorder="1" applyAlignment="1">
      <alignment vertical="center" wrapText="1"/>
    </xf>
    <xf numFmtId="0" fontId="88" fillId="0" borderId="35" xfId="77" applyFont="1" applyBorder="1" applyAlignment="1">
      <alignment vertical="center" wrapText="1"/>
    </xf>
    <xf numFmtId="0" fontId="83" fillId="0" borderId="35" xfId="77" applyFont="1" applyBorder="1" applyAlignment="1">
      <alignment vertical="center" wrapText="1"/>
    </xf>
    <xf numFmtId="0" fontId="85" fillId="0" borderId="35" xfId="77" applyFont="1" applyBorder="1" applyAlignment="1">
      <alignment vertical="center" wrapText="1"/>
    </xf>
    <xf numFmtId="0" fontId="162" fillId="34" borderId="0" xfId="0" applyFont="1" applyFill="1"/>
    <xf numFmtId="0" fontId="162" fillId="0" borderId="0" xfId="0" applyFont="1"/>
    <xf numFmtId="0" fontId="6" fillId="41" borderId="40" xfId="46" applyFont="1" applyFill="1" applyBorder="1" applyAlignment="1">
      <alignment vertical="center" wrapText="1"/>
    </xf>
    <xf numFmtId="0" fontId="6" fillId="41" borderId="31" xfId="46" applyFont="1" applyFill="1" applyBorder="1" applyAlignment="1">
      <alignment vertical="center" wrapText="1"/>
    </xf>
    <xf numFmtId="3" fontId="58" fillId="0" borderId="0" xfId="62" applyNumberFormat="1" applyFont="1"/>
    <xf numFmtId="167" fontId="8" fillId="34" borderId="0" xfId="52" applyFont="1" applyFill="1"/>
    <xf numFmtId="3" fontId="6" fillId="37" borderId="15" xfId="62" applyNumberFormat="1" applyFont="1" applyFill="1" applyBorder="1" applyAlignment="1">
      <alignment vertical="center" wrapText="1"/>
    </xf>
    <xf numFmtId="3" fontId="6" fillId="34" borderId="15" xfId="62" applyNumberFormat="1" applyFont="1" applyFill="1" applyBorder="1" applyAlignment="1">
      <alignment vertical="center"/>
    </xf>
    <xf numFmtId="0" fontId="85" fillId="36" borderId="35" xfId="77" applyFont="1" applyFill="1" applyBorder="1" applyAlignment="1">
      <alignment vertical="center" wrapText="1"/>
    </xf>
    <xf numFmtId="0" fontId="87" fillId="70" borderId="49" xfId="77" applyFont="1" applyFill="1" applyBorder="1" applyAlignment="1">
      <alignment vertical="center" wrapText="1"/>
    </xf>
    <xf numFmtId="0" fontId="88" fillId="0" borderId="49" xfId="77" applyFont="1" applyBorder="1" applyAlignment="1">
      <alignment vertical="center" wrapText="1"/>
    </xf>
    <xf numFmtId="0" fontId="6" fillId="41" borderId="0" xfId="61" applyFont="1" applyFill="1" applyAlignment="1">
      <alignment horizontal="left" vertical="center" wrapText="1"/>
    </xf>
    <xf numFmtId="3" fontId="6" fillId="0" borderId="0" xfId="61" applyNumberFormat="1" applyFont="1"/>
    <xf numFmtId="1" fontId="6" fillId="37" borderId="0" xfId="0" applyNumberFormat="1" applyFont="1" applyFill="1" applyAlignment="1">
      <alignment horizontal="left" vertical="center" wrapText="1"/>
    </xf>
    <xf numFmtId="3" fontId="6" fillId="0" borderId="0" xfId="0" applyNumberFormat="1" applyFont="1" applyAlignment="1">
      <alignment vertical="center"/>
    </xf>
    <xf numFmtId="0" fontId="50" fillId="0" borderId="0" xfId="62" applyFont="1"/>
    <xf numFmtId="4" fontId="50" fillId="34" borderId="0" xfId="65" applyNumberFormat="1" applyFont="1" applyFill="1"/>
    <xf numFmtId="3" fontId="8" fillId="34" borderId="0" xfId="62" applyNumberFormat="1" applyFont="1" applyFill="1"/>
    <xf numFmtId="0" fontId="60" fillId="0" borderId="0" xfId="0" applyFont="1" applyAlignment="1">
      <alignment horizontal="left" vertical="center" wrapText="1"/>
    </xf>
    <xf numFmtId="0" fontId="6" fillId="37" borderId="14" xfId="62" applyFont="1" applyFill="1" applyBorder="1" applyAlignment="1">
      <alignment horizontal="center" vertical="center" wrapText="1"/>
    </xf>
    <xf numFmtId="0" fontId="6" fillId="37" borderId="10" xfId="0" applyFont="1" applyFill="1" applyBorder="1" applyAlignment="1">
      <alignment horizontal="center" vertical="center" wrapText="1"/>
    </xf>
    <xf numFmtId="0" fontId="5" fillId="0" borderId="0" xfId="0" applyFont="1" applyAlignment="1">
      <alignment horizontal="left" vertical="center" wrapText="1"/>
    </xf>
    <xf numFmtId="0" fontId="6" fillId="0" borderId="0" xfId="62" applyFont="1" applyAlignment="1">
      <alignment horizontal="left" wrapText="1"/>
    </xf>
    <xf numFmtId="0" fontId="9" fillId="0" borderId="0" xfId="62" applyFont="1" applyAlignment="1">
      <alignment horizontal="left" vertical="center" wrapText="1"/>
    </xf>
    <xf numFmtId="0" fontId="6" fillId="37" borderId="15" xfId="0" applyFont="1" applyFill="1" applyBorder="1" applyAlignment="1">
      <alignment horizontal="center" vertical="center" wrapText="1"/>
    </xf>
    <xf numFmtId="0" fontId="8" fillId="0" borderId="0" xfId="63" applyFont="1" applyAlignment="1">
      <alignment horizontal="left" wrapText="1"/>
    </xf>
    <xf numFmtId="0" fontId="51" fillId="0" borderId="0" xfId="62" applyFont="1"/>
    <xf numFmtId="0" fontId="65" fillId="0" borderId="0" xfId="62" applyFont="1"/>
    <xf numFmtId="169" fontId="65" fillId="0" borderId="0" xfId="62" applyNumberFormat="1" applyFont="1"/>
    <xf numFmtId="1" fontId="6" fillId="0" borderId="0" xfId="62" applyNumberFormat="1" applyFont="1"/>
    <xf numFmtId="3" fontId="163" fillId="34" borderId="0" xfId="62" applyNumberFormat="1" applyFont="1" applyFill="1"/>
    <xf numFmtId="0" fontId="100" fillId="0" borderId="0" xfId="62" applyFont="1"/>
    <xf numFmtId="3" fontId="100" fillId="0" borderId="0" xfId="62" applyNumberFormat="1" applyFont="1"/>
    <xf numFmtId="3" fontId="6" fillId="0" borderId="0" xfId="62" applyNumberFormat="1" applyFont="1"/>
    <xf numFmtId="168" fontId="6" fillId="0" borderId="0" xfId="52" applyNumberFormat="1" applyFont="1" applyFill="1" applyBorder="1"/>
    <xf numFmtId="0" fontId="66" fillId="34" borderId="0" xfId="62" applyFont="1" applyFill="1"/>
    <xf numFmtId="3" fontId="66" fillId="34" borderId="0" xfId="62" applyNumberFormat="1" applyFont="1" applyFill="1"/>
    <xf numFmtId="168" fontId="66" fillId="0" borderId="0" xfId="52" applyNumberFormat="1" applyFont="1" applyFill="1" applyBorder="1"/>
    <xf numFmtId="3" fontId="103" fillId="34" borderId="0" xfId="62" applyNumberFormat="1" applyFont="1" applyFill="1"/>
    <xf numFmtId="3" fontId="103" fillId="0" borderId="0" xfId="62" applyNumberFormat="1" applyFont="1"/>
    <xf numFmtId="0" fontId="103" fillId="0" borderId="0" xfId="62" applyFont="1"/>
    <xf numFmtId="3" fontId="50" fillId="0" borderId="0" xfId="62" applyNumberFormat="1" applyFont="1"/>
    <xf numFmtId="168" fontId="8" fillId="2" borderId="0" xfId="52" applyNumberFormat="1" applyFont="1" applyFill="1" applyBorder="1"/>
    <xf numFmtId="0" fontId="4" fillId="0" borderId="0" xfId="0" applyFont="1" applyAlignment="1">
      <alignment horizontal="left"/>
    </xf>
    <xf numFmtId="168" fontId="5" fillId="2" borderId="0" xfId="52" applyNumberFormat="1" applyFont="1" applyFill="1" applyBorder="1"/>
    <xf numFmtId="0" fontId="16" fillId="0" borderId="0" xfId="0" applyFont="1"/>
    <xf numFmtId="3" fontId="6" fillId="0" borderId="0" xfId="0" applyNumberFormat="1" applyFont="1"/>
    <xf numFmtId="168" fontId="8" fillId="0" borderId="0" xfId="0" applyNumberFormat="1" applyFont="1"/>
    <xf numFmtId="0" fontId="10" fillId="0" borderId="0" xfId="0" applyFont="1" applyAlignment="1">
      <alignment horizontal="center" vertical="center"/>
    </xf>
    <xf numFmtId="0" fontId="5" fillId="34" borderId="0" xfId="62" applyFill="1"/>
    <xf numFmtId="0" fontId="8" fillId="34" borderId="0" xfId="62" applyFont="1" applyFill="1"/>
    <xf numFmtId="172" fontId="8" fillId="0" borderId="0" xfId="62" applyNumberFormat="1" applyFont="1"/>
    <xf numFmtId="3" fontId="8" fillId="0" borderId="0" xfId="62" applyNumberFormat="1" applyFont="1" applyAlignment="1">
      <alignment vertical="center"/>
    </xf>
    <xf numFmtId="171" fontId="8" fillId="0" borderId="0" xfId="62" applyNumberFormat="1" applyFont="1" applyAlignment="1">
      <alignment vertical="center"/>
    </xf>
    <xf numFmtId="0" fontId="67" fillId="34" borderId="0" xfId="65" applyFont="1" applyFill="1" applyAlignment="1">
      <alignment horizontal="left"/>
    </xf>
    <xf numFmtId="0" fontId="55" fillId="34" borderId="0" xfId="65" applyFont="1" applyFill="1" applyAlignment="1">
      <alignment horizontal="left"/>
    </xf>
    <xf numFmtId="0" fontId="55" fillId="0" borderId="0" xfId="65" applyFont="1" applyAlignment="1">
      <alignment horizontal="left"/>
    </xf>
    <xf numFmtId="0" fontId="50" fillId="0" borderId="0" xfId="43" applyFont="1"/>
    <xf numFmtId="3" fontId="5" fillId="0" borderId="0" xfId="0" applyNumberFormat="1" applyFont="1"/>
    <xf numFmtId="3" fontId="21" fillId="0" borderId="0" xfId="0" applyNumberFormat="1" applyFont="1"/>
    <xf numFmtId="167" fontId="0" fillId="0" borderId="0" xfId="52" applyFont="1" applyBorder="1"/>
    <xf numFmtId="167" fontId="21" fillId="0" borderId="0" xfId="52" applyFont="1" applyBorder="1"/>
    <xf numFmtId="0" fontId="0" fillId="0" borderId="0" xfId="0" applyAlignment="1">
      <alignment vertical="center"/>
    </xf>
    <xf numFmtId="171" fontId="0" fillId="0" borderId="0" xfId="0" applyNumberFormat="1"/>
    <xf numFmtId="4" fontId="6" fillId="37" borderId="10" xfId="43" applyNumberFormat="1" applyFont="1" applyFill="1" applyBorder="1" applyAlignment="1">
      <alignment horizontal="center" vertical="center" wrapText="1"/>
    </xf>
    <xf numFmtId="167" fontId="6" fillId="39" borderId="10" xfId="52" applyFont="1" applyFill="1" applyBorder="1" applyAlignment="1">
      <alignment horizontal="right" vertical="center" wrapText="1"/>
    </xf>
    <xf numFmtId="167" fontId="6" fillId="38" borderId="10" xfId="52" applyFont="1" applyFill="1" applyBorder="1" applyAlignment="1">
      <alignment horizontal="right" vertical="center" wrapText="1"/>
    </xf>
    <xf numFmtId="0" fontId="165" fillId="34" borderId="0" xfId="0" applyFont="1" applyFill="1" applyAlignment="1">
      <alignment horizontal="center" vertical="center" wrapText="1"/>
    </xf>
    <xf numFmtId="3" fontId="51" fillId="34" borderId="0" xfId="0" applyNumberFormat="1" applyFont="1" applyFill="1"/>
    <xf numFmtId="0" fontId="5" fillId="34" borderId="0" xfId="77" applyFill="1"/>
    <xf numFmtId="0" fontId="52" fillId="34" borderId="0" xfId="77" applyFont="1" applyFill="1"/>
    <xf numFmtId="0" fontId="51" fillId="34" borderId="0" xfId="77" applyFont="1" applyFill="1"/>
    <xf numFmtId="0" fontId="51" fillId="0" borderId="0" xfId="77" applyFont="1"/>
    <xf numFmtId="0" fontId="162" fillId="34" borderId="0" xfId="77" applyFont="1" applyFill="1"/>
    <xf numFmtId="0" fontId="166" fillId="34" borderId="0" xfId="77" applyFont="1" applyFill="1" applyAlignment="1">
      <alignment horizontal="center" vertical="center"/>
    </xf>
    <xf numFmtId="0" fontId="166" fillId="34" borderId="0" xfId="77" applyFont="1" applyFill="1" applyAlignment="1">
      <alignment horizontal="center" vertical="center" wrapText="1"/>
    </xf>
    <xf numFmtId="3" fontId="162" fillId="34" borderId="0" xfId="77" applyNumberFormat="1" applyFont="1" applyFill="1"/>
    <xf numFmtId="4" fontId="6" fillId="38" borderId="10" xfId="65" applyNumberFormat="1" applyFont="1" applyFill="1" applyBorder="1" applyAlignment="1">
      <alignment horizontal="right" vertical="center"/>
    </xf>
    <xf numFmtId="4" fontId="6" fillId="39" borderId="10" xfId="65" applyNumberFormat="1" applyFont="1" applyFill="1" applyBorder="1" applyAlignment="1">
      <alignment horizontal="right" vertical="center"/>
    </xf>
    <xf numFmtId="0" fontId="59" fillId="34" borderId="0" xfId="0" applyFont="1" applyFill="1" applyAlignment="1">
      <alignment horizontal="center" vertical="center" wrapText="1"/>
    </xf>
    <xf numFmtId="3" fontId="52" fillId="34" borderId="0" xfId="0" applyNumberFormat="1" applyFont="1" applyFill="1"/>
    <xf numFmtId="168" fontId="52" fillId="34" borderId="0" xfId="52" applyNumberFormat="1" applyFont="1" applyFill="1"/>
    <xf numFmtId="4" fontId="6" fillId="39" borderId="10" xfId="65" applyNumberFormat="1" applyFont="1" applyFill="1" applyBorder="1" applyAlignment="1">
      <alignment horizontal="center" vertical="center"/>
    </xf>
    <xf numFmtId="4" fontId="6" fillId="38" borderId="10" xfId="65" applyNumberFormat="1" applyFont="1" applyFill="1" applyBorder="1" applyAlignment="1">
      <alignment horizontal="center" vertical="center"/>
    </xf>
    <xf numFmtId="4" fontId="6" fillId="38" borderId="10" xfId="52" applyNumberFormat="1" applyFont="1" applyFill="1" applyBorder="1" applyAlignment="1">
      <alignment horizontal="right" vertical="center" wrapText="1"/>
    </xf>
    <xf numFmtId="168" fontId="9" fillId="0" borderId="0" xfId="52" applyNumberFormat="1" applyFont="1" applyBorder="1"/>
    <xf numFmtId="41" fontId="6" fillId="38" borderId="10" xfId="78" applyFont="1" applyFill="1" applyBorder="1" applyAlignment="1">
      <alignment horizontal="right" vertical="center"/>
    </xf>
    <xf numFmtId="0" fontId="110" fillId="43" borderId="15" xfId="0" applyFont="1" applyFill="1" applyBorder="1" applyAlignment="1">
      <alignment vertical="center" wrapText="1"/>
    </xf>
    <xf numFmtId="0" fontId="110" fillId="43" borderId="15" xfId="0" applyFont="1" applyFill="1" applyBorder="1" applyAlignment="1">
      <alignment horizontal="left" vertical="center" wrapText="1"/>
    </xf>
    <xf numFmtId="0" fontId="110" fillId="44" borderId="15" xfId="0" applyFont="1" applyFill="1" applyBorder="1" applyAlignment="1">
      <alignment vertical="center" wrapText="1"/>
    </xf>
    <xf numFmtId="3" fontId="56" fillId="34" borderId="15" xfId="61" applyNumberFormat="1" applyFont="1" applyFill="1" applyBorder="1" applyAlignment="1">
      <alignment vertical="center"/>
    </xf>
    <xf numFmtId="0" fontId="6" fillId="37" borderId="10" xfId="62" applyFont="1" applyFill="1" applyBorder="1" applyAlignment="1">
      <alignment horizontal="center" vertical="center"/>
    </xf>
    <xf numFmtId="3" fontId="69" fillId="34" borderId="15" xfId="61" applyNumberFormat="1" applyFont="1" applyFill="1" applyBorder="1" applyAlignment="1">
      <alignment horizontal="right" vertical="center"/>
    </xf>
    <xf numFmtId="0" fontId="165" fillId="34" borderId="0" xfId="0" applyFont="1" applyFill="1" applyAlignment="1">
      <alignment horizontal="center" vertical="center"/>
    </xf>
    <xf numFmtId="3" fontId="65" fillId="34" borderId="15" xfId="61" applyNumberFormat="1" applyFont="1" applyFill="1" applyBorder="1" applyAlignment="1">
      <alignment vertical="center"/>
    </xf>
    <xf numFmtId="3" fontId="65" fillId="34" borderId="15" xfId="61" applyNumberFormat="1" applyFont="1" applyFill="1" applyBorder="1" applyAlignment="1">
      <alignment horizontal="right" vertical="center"/>
    </xf>
    <xf numFmtId="168" fontId="51" fillId="34" borderId="0" xfId="52" applyNumberFormat="1" applyFont="1" applyFill="1"/>
    <xf numFmtId="0" fontId="86" fillId="0" borderId="46" xfId="77" applyFont="1" applyBorder="1" applyAlignment="1">
      <alignment horizontal="left" vertical="center" wrapText="1"/>
    </xf>
    <xf numFmtId="0" fontId="63" fillId="0" borderId="0" xfId="77" applyFont="1"/>
    <xf numFmtId="0" fontId="63" fillId="0" borderId="0" xfId="77" applyFont="1" applyAlignment="1">
      <alignment vertical="top"/>
    </xf>
    <xf numFmtId="0" fontId="63" fillId="0" borderId="0" xfId="77" applyFont="1" applyAlignment="1">
      <alignment horizontal="center"/>
    </xf>
    <xf numFmtId="3" fontId="8" fillId="34" borderId="0" xfId="65" applyNumberFormat="1" applyFont="1" applyFill="1"/>
    <xf numFmtId="3" fontId="8" fillId="38" borderId="10" xfId="52" applyNumberFormat="1" applyFont="1" applyFill="1" applyBorder="1" applyAlignment="1">
      <alignment horizontal="right" vertical="center" indent="1"/>
    </xf>
    <xf numFmtId="3" fontId="6" fillId="38" borderId="10" xfId="62" applyNumberFormat="1" applyFont="1" applyFill="1" applyBorder="1" applyAlignment="1">
      <alignment horizontal="right" vertical="center" indent="1"/>
    </xf>
    <xf numFmtId="0" fontId="6" fillId="37" borderId="10" xfId="62" applyFont="1" applyFill="1" applyBorder="1" applyAlignment="1">
      <alignment horizontal="center" vertical="center" wrapText="1"/>
    </xf>
    <xf numFmtId="3" fontId="6" fillId="37" borderId="10" xfId="43" applyNumberFormat="1" applyFont="1" applyFill="1" applyBorder="1" applyAlignment="1">
      <alignment horizontal="center" vertical="center" wrapText="1"/>
    </xf>
    <xf numFmtId="0" fontId="6" fillId="37" borderId="10" xfId="43" applyFont="1" applyFill="1" applyBorder="1" applyAlignment="1">
      <alignment horizontal="center" vertical="center" wrapText="1"/>
    </xf>
    <xf numFmtId="0" fontId="6" fillId="39" borderId="10" xfId="43" applyFont="1" applyFill="1" applyBorder="1" applyAlignment="1">
      <alignment horizontal="center" vertical="center" wrapText="1"/>
    </xf>
    <xf numFmtId="0" fontId="6" fillId="38" borderId="10" xfId="43" applyFont="1" applyFill="1" applyBorder="1" applyAlignment="1">
      <alignment horizontal="center" vertical="center" wrapText="1"/>
    </xf>
    <xf numFmtId="0" fontId="59" fillId="34" borderId="0" xfId="77" applyFont="1" applyFill="1" applyAlignment="1">
      <alignment horizontal="center" vertical="center"/>
    </xf>
    <xf numFmtId="3" fontId="162" fillId="34" borderId="0" xfId="77" applyNumberFormat="1" applyFont="1" applyFill="1" applyAlignment="1">
      <alignment vertical="center"/>
    </xf>
    <xf numFmtId="3" fontId="5" fillId="34" borderId="0" xfId="77" applyNumberFormat="1" applyFill="1"/>
    <xf numFmtId="3" fontId="5" fillId="34" borderId="0" xfId="77" applyNumberFormat="1" applyFill="1" applyAlignment="1">
      <alignment vertical="center"/>
    </xf>
    <xf numFmtId="3" fontId="6" fillId="34" borderId="0" xfId="63" applyNumberFormat="1" applyFont="1" applyFill="1" applyAlignment="1">
      <alignment horizontal="center" wrapText="1"/>
    </xf>
    <xf numFmtId="3" fontId="6" fillId="39" borderId="0" xfId="63" applyNumberFormat="1" applyFont="1" applyFill="1" applyAlignment="1">
      <alignment horizontal="center"/>
    </xf>
    <xf numFmtId="3" fontId="6" fillId="39" borderId="0" xfId="63" applyNumberFormat="1" applyFont="1" applyFill="1"/>
    <xf numFmtId="3" fontId="8" fillId="39" borderId="0" xfId="63" applyNumberFormat="1" applyFont="1" applyFill="1"/>
    <xf numFmtId="1" fontId="8" fillId="39" borderId="0" xfId="63" applyNumberFormat="1" applyFont="1" applyFill="1"/>
    <xf numFmtId="168" fontId="8" fillId="34" borderId="0" xfId="52" applyNumberFormat="1" applyFont="1" applyFill="1"/>
    <xf numFmtId="3" fontId="6" fillId="38" borderId="0" xfId="63" applyNumberFormat="1" applyFont="1" applyFill="1" applyAlignment="1">
      <alignment horizontal="center"/>
    </xf>
    <xf numFmtId="3" fontId="6" fillId="38" borderId="0" xfId="63" applyNumberFormat="1" applyFont="1" applyFill="1"/>
    <xf numFmtId="3" fontId="8" fillId="38" borderId="0" xfId="63" applyNumberFormat="1" applyFont="1" applyFill="1"/>
    <xf numFmtId="1" fontId="8" fillId="38" borderId="0" xfId="63" applyNumberFormat="1" applyFont="1" applyFill="1"/>
    <xf numFmtId="3" fontId="6" fillId="39" borderId="0" xfId="63" applyNumberFormat="1" applyFont="1" applyFill="1" applyAlignment="1">
      <alignment horizontal="left"/>
    </xf>
    <xf numFmtId="3" fontId="6" fillId="34" borderId="0" xfId="63" applyNumberFormat="1" applyFont="1" applyFill="1"/>
    <xf numFmtId="0" fontId="4" fillId="0" borderId="0" xfId="77" applyFont="1" applyAlignment="1">
      <alignment vertical="center" wrapText="1"/>
    </xf>
    <xf numFmtId="0" fontId="76" fillId="0" borderId="0" xfId="77" applyFont="1" applyAlignment="1">
      <alignment vertical="center" wrapText="1"/>
    </xf>
    <xf numFmtId="0" fontId="74" fillId="0" borderId="0" xfId="77" applyFont="1" applyAlignment="1">
      <alignment vertical="center" wrapText="1"/>
    </xf>
    <xf numFmtId="0" fontId="8" fillId="0" borderId="0" xfId="77" applyFont="1"/>
    <xf numFmtId="0" fontId="6" fillId="37" borderId="10" xfId="77" applyFont="1" applyFill="1" applyBorder="1" applyAlignment="1">
      <alignment horizontal="center" vertical="center" wrapText="1"/>
    </xf>
    <xf numFmtId="171" fontId="6" fillId="38" borderId="10" xfId="77" applyNumberFormat="1" applyFont="1" applyFill="1" applyBorder="1" applyAlignment="1">
      <alignment horizontal="right" vertical="center" indent="1"/>
    </xf>
    <xf numFmtId="171" fontId="6" fillId="38" borderId="10" xfId="77" quotePrefix="1" applyNumberFormat="1" applyFont="1" applyFill="1" applyBorder="1" applyAlignment="1">
      <alignment horizontal="center" vertical="center"/>
    </xf>
    <xf numFmtId="171" fontId="6" fillId="39" borderId="10" xfId="77" applyNumberFormat="1" applyFont="1" applyFill="1" applyBorder="1" applyAlignment="1">
      <alignment horizontal="right" vertical="center" indent="1"/>
    </xf>
    <xf numFmtId="171" fontId="6" fillId="39" borderId="10" xfId="77" quotePrefix="1" applyNumberFormat="1" applyFont="1" applyFill="1" applyBorder="1" applyAlignment="1">
      <alignment horizontal="center" vertical="center"/>
    </xf>
    <xf numFmtId="0" fontId="6" fillId="38" borderId="10" xfId="77" applyFont="1" applyFill="1" applyBorder="1" applyAlignment="1">
      <alignment horizontal="right" vertical="center" indent="1"/>
    </xf>
    <xf numFmtId="0" fontId="8" fillId="34" borderId="0" xfId="77" applyFont="1" applyFill="1"/>
    <xf numFmtId="3" fontId="8" fillId="0" borderId="0" xfId="77" applyNumberFormat="1" applyFont="1"/>
    <xf numFmtId="168" fontId="8" fillId="0" borderId="0" xfId="77" applyNumberFormat="1" applyFont="1"/>
    <xf numFmtId="171" fontId="8" fillId="0" borderId="0" xfId="77" applyNumberFormat="1" applyFont="1"/>
    <xf numFmtId="3" fontId="6" fillId="39" borderId="10" xfId="44" applyNumberFormat="1" applyFont="1" applyFill="1" applyBorder="1" applyAlignment="1">
      <alignment horizontal="left" vertical="center"/>
    </xf>
    <xf numFmtId="3" fontId="6" fillId="38" borderId="10" xfId="44" applyNumberFormat="1" applyFont="1" applyFill="1" applyBorder="1" applyAlignment="1">
      <alignment horizontal="left" vertical="center"/>
    </xf>
    <xf numFmtId="0" fontId="8" fillId="0" borderId="0" xfId="43" applyFont="1"/>
    <xf numFmtId="0" fontId="6" fillId="0" borderId="0" xfId="43" applyFont="1" applyProtection="1">
      <protection locked="0"/>
    </xf>
    <xf numFmtId="0" fontId="8" fillId="0" borderId="0" xfId="43" applyFont="1" applyAlignment="1">
      <alignment horizontal="right"/>
    </xf>
    <xf numFmtId="0" fontId="5" fillId="0" borderId="0" xfId="43" applyFont="1"/>
    <xf numFmtId="0" fontId="8" fillId="0" borderId="0" xfId="43" applyFont="1" applyAlignment="1">
      <alignment vertical="center"/>
    </xf>
    <xf numFmtId="3" fontId="8" fillId="0" borderId="0" xfId="43" applyNumberFormat="1" applyFont="1" applyAlignment="1">
      <alignment vertical="center"/>
    </xf>
    <xf numFmtId="3" fontId="6" fillId="0" borderId="0" xfId="43" applyNumberFormat="1" applyFont="1" applyProtection="1">
      <protection locked="0"/>
    </xf>
    <xf numFmtId="3" fontId="8" fillId="0" borderId="0" xfId="43" applyNumberFormat="1" applyFont="1" applyAlignment="1">
      <alignment horizontal="right"/>
    </xf>
    <xf numFmtId="0" fontId="58" fillId="0" borderId="0" xfId="44" applyFont="1"/>
    <xf numFmtId="0" fontId="9" fillId="0" borderId="0" xfId="44" applyFont="1"/>
    <xf numFmtId="0" fontId="5" fillId="0" borderId="0" xfId="44" applyFont="1"/>
    <xf numFmtId="3" fontId="9" fillId="0" borderId="0" xfId="44" applyNumberFormat="1" applyFont="1"/>
    <xf numFmtId="0" fontId="5" fillId="0" borderId="0" xfId="77" applyAlignment="1">
      <alignment horizontal="center" vertical="center"/>
    </xf>
    <xf numFmtId="0" fontId="4" fillId="0" borderId="0" xfId="77" applyFont="1"/>
    <xf numFmtId="3" fontId="6" fillId="39" borderId="0" xfId="77" quotePrefix="1" applyNumberFormat="1" applyFont="1" applyFill="1" applyAlignment="1">
      <alignment horizontal="center" vertical="center"/>
    </xf>
    <xf numFmtId="3" fontId="8" fillId="39" borderId="0" xfId="62" applyNumberFormat="1" applyFont="1" applyFill="1" applyAlignment="1">
      <alignment horizontal="right"/>
    </xf>
    <xf numFmtId="3" fontId="56" fillId="39" borderId="0" xfId="77" applyNumberFormat="1" applyFont="1" applyFill="1" applyAlignment="1">
      <alignment horizontal="right"/>
    </xf>
    <xf numFmtId="3" fontId="6" fillId="39" borderId="0" xfId="77" applyNumberFormat="1" applyFont="1" applyFill="1" applyAlignment="1">
      <alignment horizontal="right"/>
    </xf>
    <xf numFmtId="3" fontId="8" fillId="39" borderId="0" xfId="77" applyNumberFormat="1" applyFont="1" applyFill="1"/>
    <xf numFmtId="3" fontId="6" fillId="39" borderId="0" xfId="77" applyNumberFormat="1" applyFont="1" applyFill="1"/>
    <xf numFmtId="3" fontId="6" fillId="38" borderId="0" xfId="77" quotePrefix="1" applyNumberFormat="1" applyFont="1" applyFill="1" applyAlignment="1">
      <alignment horizontal="center" vertical="center"/>
    </xf>
    <xf numFmtId="3" fontId="8" fillId="38" borderId="0" xfId="62" applyNumberFormat="1" applyFont="1" applyFill="1" applyAlignment="1">
      <alignment horizontal="right"/>
    </xf>
    <xf numFmtId="3" fontId="56" fillId="38" borderId="0" xfId="77" applyNumberFormat="1" applyFont="1" applyFill="1" applyAlignment="1">
      <alignment horizontal="right"/>
    </xf>
    <xf numFmtId="3" fontId="6" fillId="38" borderId="0" xfId="77" applyNumberFormat="1" applyFont="1" applyFill="1" applyAlignment="1">
      <alignment horizontal="right"/>
    </xf>
    <xf numFmtId="3" fontId="8" fillId="38" borderId="0" xfId="77" applyNumberFormat="1" applyFont="1" applyFill="1"/>
    <xf numFmtId="3" fontId="6" fillId="38" borderId="0" xfId="77" applyNumberFormat="1" applyFont="1" applyFill="1"/>
    <xf numFmtId="3" fontId="6" fillId="39" borderId="0" xfId="77" quotePrefix="1" applyNumberFormat="1" applyFont="1" applyFill="1" applyAlignment="1">
      <alignment horizontal="center" vertical="center" wrapText="1"/>
    </xf>
    <xf numFmtId="3" fontId="6" fillId="37" borderId="31" xfId="77" applyNumberFormat="1" applyFont="1" applyFill="1" applyBorder="1" applyAlignment="1">
      <alignment horizontal="center" vertical="center" wrapText="1"/>
    </xf>
    <xf numFmtId="3" fontId="6" fillId="37" borderId="31" xfId="77" applyNumberFormat="1" applyFont="1" applyFill="1" applyBorder="1" applyAlignment="1">
      <alignment horizontal="right" vertical="center"/>
    </xf>
    <xf numFmtId="3" fontId="5" fillId="0" borderId="0" xfId="77" applyNumberFormat="1"/>
    <xf numFmtId="0" fontId="6" fillId="0" borderId="0" xfId="43" applyFont="1"/>
    <xf numFmtId="0" fontId="6" fillId="0" borderId="0" xfId="43" applyFont="1" applyAlignment="1">
      <alignment vertical="center"/>
    </xf>
    <xf numFmtId="3" fontId="8" fillId="0" borderId="0" xfId="43" applyNumberFormat="1" applyFont="1"/>
    <xf numFmtId="0" fontId="8" fillId="0" borderId="0" xfId="44" applyFont="1"/>
    <xf numFmtId="3" fontId="8" fillId="0" borderId="0" xfId="44" applyNumberFormat="1" applyFont="1"/>
    <xf numFmtId="0" fontId="5" fillId="0" borderId="0" xfId="43" applyFont="1" applyAlignment="1">
      <alignment horizontal="right"/>
    </xf>
    <xf numFmtId="0" fontId="5" fillId="0" borderId="0" xfId="43" applyFont="1" applyAlignment="1">
      <alignment horizontal="center"/>
    </xf>
    <xf numFmtId="0" fontId="5" fillId="0" borderId="0" xfId="43" applyFont="1" applyAlignment="1">
      <alignment horizontal="left"/>
    </xf>
    <xf numFmtId="0" fontId="5" fillId="0" borderId="0" xfId="43" applyFont="1" applyAlignment="1">
      <alignment horizontal="right" indent="1"/>
    </xf>
    <xf numFmtId="3" fontId="5" fillId="0" borderId="0" xfId="43" applyNumberFormat="1" applyFont="1" applyAlignment="1">
      <alignment horizontal="right"/>
    </xf>
    <xf numFmtId="0" fontId="1" fillId="0" borderId="0" xfId="909"/>
    <xf numFmtId="0" fontId="16" fillId="0" borderId="0" xfId="62" applyFont="1"/>
    <xf numFmtId="171" fontId="0" fillId="0" borderId="0" xfId="0" applyNumberFormat="1" applyAlignment="1">
      <alignment vertical="center"/>
    </xf>
    <xf numFmtId="0" fontId="6" fillId="71" borderId="10" xfId="62" quotePrefix="1" applyFont="1" applyFill="1" applyBorder="1" applyAlignment="1">
      <alignment horizontal="center" vertical="center"/>
    </xf>
    <xf numFmtId="3" fontId="8" fillId="71" borderId="10" xfId="52" applyNumberFormat="1" applyFont="1" applyFill="1" applyBorder="1" applyAlignment="1">
      <alignment horizontal="right" indent="1"/>
    </xf>
    <xf numFmtId="3" fontId="6" fillId="71" borderId="10" xfId="62" applyNumberFormat="1" applyFont="1" applyFill="1" applyBorder="1" applyAlignment="1">
      <alignment horizontal="right" indent="1"/>
    </xf>
    <xf numFmtId="0" fontId="60" fillId="0" borderId="0" xfId="62" applyFont="1" applyAlignment="1">
      <alignment horizontal="justify" vertical="center" wrapText="1"/>
    </xf>
    <xf numFmtId="0" fontId="5" fillId="0" borderId="0" xfId="62" applyAlignment="1">
      <alignment horizontal="justify" vertical="center" wrapText="1"/>
    </xf>
    <xf numFmtId="0" fontId="6" fillId="37" borderId="15" xfId="62" applyFont="1" applyFill="1" applyBorder="1" applyAlignment="1">
      <alignment horizontal="center" vertical="center" wrapText="1"/>
    </xf>
    <xf numFmtId="0" fontId="8" fillId="37" borderId="22" xfId="62" applyFont="1" applyFill="1" applyBorder="1" applyAlignment="1">
      <alignment horizontal="center" vertical="center" wrapText="1"/>
    </xf>
    <xf numFmtId="0" fontId="8" fillId="37" borderId="15" xfId="62" applyFont="1" applyFill="1" applyBorder="1" applyAlignment="1">
      <alignment horizontal="center" vertical="center" wrapText="1"/>
    </xf>
    <xf numFmtId="0" fontId="111" fillId="0" borderId="26" xfId="75" applyFont="1" applyFill="1" applyBorder="1" applyAlignment="1" applyProtection="1">
      <alignment horizontal="left" vertical="center" wrapText="1"/>
    </xf>
    <xf numFmtId="0" fontId="111" fillId="0" borderId="0" xfId="75" applyFont="1" applyFill="1" applyBorder="1" applyAlignment="1" applyProtection="1">
      <alignment horizontal="left" vertical="center" wrapText="1"/>
    </xf>
    <xf numFmtId="0" fontId="111" fillId="0" borderId="27" xfId="75" applyFont="1" applyFill="1" applyBorder="1" applyAlignment="1" applyProtection="1">
      <alignment horizontal="left" vertical="center" wrapText="1"/>
    </xf>
    <xf numFmtId="0" fontId="112" fillId="0" borderId="26" xfId="75" applyFont="1" applyFill="1" applyBorder="1" applyAlignment="1" applyProtection="1">
      <alignment horizontal="left" vertical="center" wrapText="1"/>
    </xf>
    <xf numFmtId="0" fontId="112" fillId="0" borderId="0" xfId="75" applyFont="1" applyFill="1" applyBorder="1" applyAlignment="1" applyProtection="1">
      <alignment horizontal="left" vertical="center" wrapText="1"/>
    </xf>
    <xf numFmtId="0" fontId="112" fillId="0" borderId="27" xfId="75" applyFont="1" applyFill="1" applyBorder="1" applyAlignment="1" applyProtection="1">
      <alignment horizontal="left" vertical="center" wrapText="1"/>
    </xf>
    <xf numFmtId="0" fontId="78" fillId="37" borderId="23" xfId="77" applyFont="1" applyFill="1" applyBorder="1" applyAlignment="1">
      <alignment horizontal="center" wrapText="1"/>
    </xf>
    <xf numFmtId="0" fontId="78" fillId="37" borderId="24" xfId="77" applyFont="1" applyFill="1" applyBorder="1" applyAlignment="1">
      <alignment horizontal="center"/>
    </xf>
    <xf numFmtId="0" fontId="78" fillId="37" borderId="25" xfId="77" applyFont="1" applyFill="1" applyBorder="1" applyAlignment="1">
      <alignment horizontal="center"/>
    </xf>
    <xf numFmtId="3" fontId="93" fillId="37" borderId="26" xfId="77" applyNumberFormat="1" applyFont="1" applyFill="1" applyBorder="1" applyAlignment="1">
      <alignment horizontal="center"/>
    </xf>
    <xf numFmtId="3" fontId="94" fillId="37" borderId="0" xfId="77" applyNumberFormat="1" applyFont="1" applyFill="1" applyAlignment="1">
      <alignment horizontal="center"/>
    </xf>
    <xf numFmtId="3" fontId="94" fillId="37" borderId="27" xfId="77" applyNumberFormat="1" applyFont="1" applyFill="1" applyBorder="1" applyAlignment="1">
      <alignment horizontal="center"/>
    </xf>
    <xf numFmtId="0" fontId="21" fillId="37" borderId="26" xfId="77" applyFont="1" applyFill="1" applyBorder="1" applyAlignment="1">
      <alignment horizontal="center" wrapText="1"/>
    </xf>
    <xf numFmtId="0" fontId="21" fillId="37" borderId="0" xfId="77" applyFont="1" applyFill="1" applyAlignment="1">
      <alignment horizontal="center" wrapText="1"/>
    </xf>
    <xf numFmtId="0" fontId="21" fillId="37" borderId="27" xfId="77" applyFont="1" applyFill="1" applyBorder="1" applyAlignment="1">
      <alignment horizontal="center" wrapText="1"/>
    </xf>
    <xf numFmtId="0" fontId="95" fillId="37" borderId="26" xfId="75" applyFont="1" applyFill="1" applyBorder="1" applyAlignment="1" applyProtection="1">
      <alignment horizontal="center" vertical="center" wrapText="1"/>
    </xf>
    <xf numFmtId="0" fontId="95" fillId="37" borderId="0" xfId="75" applyFont="1" applyFill="1" applyBorder="1" applyAlignment="1" applyProtection="1">
      <alignment horizontal="center" vertical="center" wrapText="1"/>
    </xf>
    <xf numFmtId="0" fontId="95" fillId="37" borderId="27" xfId="75" applyFont="1" applyFill="1" applyBorder="1" applyAlignment="1" applyProtection="1">
      <alignment horizontal="center" vertical="center" wrapText="1"/>
    </xf>
    <xf numFmtId="0" fontId="95" fillId="0" borderId="0" xfId="75" applyFont="1" applyFill="1" applyBorder="1" applyAlignment="1" applyProtection="1">
      <alignment horizontal="left"/>
    </xf>
    <xf numFmtId="0" fontId="95" fillId="0" borderId="27" xfId="75" applyFont="1" applyFill="1" applyBorder="1" applyAlignment="1" applyProtection="1">
      <alignment horizontal="left"/>
    </xf>
    <xf numFmtId="0" fontId="164" fillId="0" borderId="0" xfId="75" applyFont="1" applyFill="1" applyBorder="1" applyAlignment="1" applyProtection="1">
      <alignment horizontal="left"/>
    </xf>
    <xf numFmtId="0" fontId="164" fillId="0" borderId="27" xfId="75" applyFont="1" applyFill="1" applyBorder="1" applyAlignment="1" applyProtection="1">
      <alignment horizontal="left"/>
    </xf>
    <xf numFmtId="0" fontId="95" fillId="37" borderId="26" xfId="75" applyFont="1" applyFill="1" applyBorder="1" applyAlignment="1" applyProtection="1">
      <alignment horizontal="center" wrapText="1"/>
    </xf>
    <xf numFmtId="0" fontId="95" fillId="37" borderId="0" xfId="75" applyFont="1" applyFill="1" applyBorder="1" applyAlignment="1" applyProtection="1">
      <alignment horizontal="center" wrapText="1"/>
    </xf>
    <xf numFmtId="0" fontId="95" fillId="37" borderId="27" xfId="75" applyFont="1" applyFill="1" applyBorder="1" applyAlignment="1" applyProtection="1">
      <alignment horizontal="center" wrapText="1"/>
    </xf>
    <xf numFmtId="0" fontId="21" fillId="37" borderId="26" xfId="75" applyFont="1" applyFill="1" applyBorder="1" applyAlignment="1" applyProtection="1">
      <alignment horizontal="center" wrapText="1"/>
    </xf>
    <xf numFmtId="0" fontId="21" fillId="37" borderId="0" xfId="75" applyFont="1" applyFill="1" applyBorder="1" applyAlignment="1" applyProtection="1">
      <alignment horizontal="center" wrapText="1"/>
    </xf>
    <xf numFmtId="0" fontId="21" fillId="37" borderId="27" xfId="75" applyFont="1" applyFill="1" applyBorder="1" applyAlignment="1" applyProtection="1">
      <alignment horizontal="center" wrapText="1"/>
    </xf>
    <xf numFmtId="14" fontId="86" fillId="0" borderId="35" xfId="77" applyNumberFormat="1" applyFont="1" applyBorder="1" applyAlignment="1">
      <alignment horizontal="justify" vertical="center" wrapText="1"/>
    </xf>
    <xf numFmtId="0" fontId="86" fillId="0" borderId="35" xfId="77" applyFont="1" applyBorder="1" applyAlignment="1">
      <alignment horizontal="justify" vertical="center" wrapText="1"/>
    </xf>
    <xf numFmtId="0" fontId="91" fillId="0" borderId="0" xfId="77" applyFont="1" applyAlignment="1">
      <alignment horizontal="right" vertical="center" wrapText="1"/>
    </xf>
    <xf numFmtId="0" fontId="85" fillId="0" borderId="37" xfId="77" applyFont="1" applyBorder="1" applyAlignment="1">
      <alignment vertical="center" wrapText="1"/>
    </xf>
    <xf numFmtId="0" fontId="85" fillId="0" borderId="38" xfId="77" applyFont="1" applyBorder="1" applyAlignment="1">
      <alignment vertical="center" wrapText="1"/>
    </xf>
    <xf numFmtId="0" fontId="85" fillId="0" borderId="46" xfId="77" applyFont="1" applyBorder="1" applyAlignment="1">
      <alignment horizontal="justify" vertical="center" wrapText="1"/>
    </xf>
    <xf numFmtId="0" fontId="85" fillId="0" borderId="47" xfId="77" applyFont="1" applyBorder="1" applyAlignment="1">
      <alignment horizontal="justify" vertical="center" wrapText="1"/>
    </xf>
    <xf numFmtId="0" fontId="86" fillId="0" borderId="46" xfId="77" applyFont="1" applyBorder="1" applyAlignment="1">
      <alignment horizontal="justify" vertical="center" wrapText="1"/>
    </xf>
    <xf numFmtId="0" fontId="86" fillId="0" borderId="47" xfId="77" applyFont="1" applyBorder="1" applyAlignment="1">
      <alignment horizontal="justify" vertical="center" wrapText="1"/>
    </xf>
    <xf numFmtId="0" fontId="85" fillId="0" borderId="50" xfId="77" applyFont="1" applyBorder="1" applyAlignment="1">
      <alignment horizontal="justify" vertical="center" wrapText="1"/>
    </xf>
    <xf numFmtId="0" fontId="85" fillId="0" borderId="51" xfId="77" applyFont="1" applyBorder="1" applyAlignment="1">
      <alignment horizontal="justify" vertical="center" wrapText="1"/>
    </xf>
    <xf numFmtId="0" fontId="85" fillId="36" borderId="35" xfId="77" applyFont="1" applyFill="1" applyBorder="1" applyAlignment="1">
      <alignment vertical="center" wrapText="1"/>
    </xf>
    <xf numFmtId="0" fontId="90" fillId="0" borderId="46" xfId="77" applyFont="1" applyBorder="1" applyAlignment="1">
      <alignment horizontal="justify" vertical="center" wrapText="1"/>
    </xf>
    <xf numFmtId="0" fontId="90" fillId="0" borderId="47" xfId="77" applyFont="1" applyBorder="1" applyAlignment="1">
      <alignment horizontal="justify" vertical="center" wrapText="1"/>
    </xf>
    <xf numFmtId="0" fontId="90" fillId="0" borderId="50" xfId="77" applyFont="1" applyBorder="1" applyAlignment="1">
      <alignment horizontal="justify" vertical="center" wrapText="1"/>
    </xf>
    <xf numFmtId="0" fontId="90" fillId="0" borderId="51" xfId="77" applyFont="1" applyBorder="1" applyAlignment="1">
      <alignment horizontal="justify" vertical="center" wrapText="1"/>
    </xf>
    <xf numFmtId="0" fontId="157" fillId="70" borderId="46" xfId="77" applyFont="1" applyFill="1" applyBorder="1" applyAlignment="1">
      <alignment vertical="center" wrapText="1"/>
    </xf>
    <xf numFmtId="0" fontId="157" fillId="70" borderId="0" xfId="77" applyFont="1" applyFill="1" applyAlignment="1">
      <alignment vertical="center" wrapText="1"/>
    </xf>
    <xf numFmtId="0" fontId="157" fillId="70" borderId="47" xfId="77" applyFont="1" applyFill="1" applyBorder="1" applyAlignment="1">
      <alignment vertical="center" wrapText="1"/>
    </xf>
    <xf numFmtId="0" fontId="86" fillId="0" borderId="48" xfId="77" applyFont="1" applyBorder="1" applyAlignment="1">
      <alignment horizontal="justify" vertical="center" wrapText="1"/>
    </xf>
    <xf numFmtId="0" fontId="86" fillId="0" borderId="49" xfId="77" applyFont="1" applyBorder="1" applyAlignment="1">
      <alignment horizontal="justify" vertical="center" wrapText="1"/>
    </xf>
    <xf numFmtId="0" fontId="83" fillId="0" borderId="50" xfId="77" applyFont="1" applyBorder="1" applyAlignment="1">
      <alignment horizontal="left" vertical="center" wrapText="1"/>
    </xf>
    <xf numFmtId="0" fontId="83" fillId="0" borderId="51" xfId="77" applyFont="1" applyBorder="1" applyAlignment="1">
      <alignment horizontal="left" vertical="center" wrapText="1"/>
    </xf>
    <xf numFmtId="0" fontId="83" fillId="0" borderId="48" xfId="77" applyFont="1" applyBorder="1" applyAlignment="1">
      <alignment horizontal="justify" vertical="center" wrapText="1"/>
    </xf>
    <xf numFmtId="0" fontId="83" fillId="0" borderId="49" xfId="77" applyFont="1" applyBorder="1" applyAlignment="1">
      <alignment horizontal="justify" vertical="center" wrapText="1"/>
    </xf>
    <xf numFmtId="0" fontId="86" fillId="0" borderId="46" xfId="77" applyFont="1" applyBorder="1" applyAlignment="1">
      <alignment horizontal="left" vertical="center" wrapText="1"/>
    </xf>
    <xf numFmtId="0" fontId="86" fillId="0" borderId="47" xfId="77" applyFont="1" applyBorder="1" applyAlignment="1">
      <alignment horizontal="left" vertical="center" wrapText="1"/>
    </xf>
    <xf numFmtId="0" fontId="83" fillId="0" borderId="46" xfId="77" applyFont="1" applyBorder="1" applyAlignment="1">
      <alignment horizontal="left" vertical="center" wrapText="1"/>
    </xf>
    <xf numFmtId="0" fontId="85" fillId="36" borderId="52" xfId="77" applyFont="1" applyFill="1" applyBorder="1" applyAlignment="1">
      <alignment vertical="center" wrapText="1"/>
    </xf>
    <xf numFmtId="0" fontId="85" fillId="36" borderId="50" xfId="77" applyFont="1" applyFill="1" applyBorder="1" applyAlignment="1">
      <alignment vertical="center" wrapText="1"/>
    </xf>
    <xf numFmtId="0" fontId="88" fillId="0" borderId="52" xfId="77" applyFont="1" applyBorder="1" applyAlignment="1">
      <alignment horizontal="justify" vertical="center" wrapText="1"/>
    </xf>
    <xf numFmtId="0" fontId="88" fillId="0" borderId="53" xfId="77" applyFont="1" applyBorder="1" applyAlignment="1">
      <alignment horizontal="justify" vertical="center" wrapText="1"/>
    </xf>
    <xf numFmtId="0" fontId="85" fillId="36" borderId="36" xfId="77" applyFont="1" applyFill="1" applyBorder="1" applyAlignment="1">
      <alignment vertical="center" wrapText="1"/>
    </xf>
    <xf numFmtId="0" fontId="85" fillId="36" borderId="37" xfId="77" applyFont="1" applyFill="1" applyBorder="1" applyAlignment="1">
      <alignment vertical="center" wrapText="1"/>
    </xf>
    <xf numFmtId="0" fontId="85" fillId="36" borderId="38" xfId="77" applyFont="1" applyFill="1" applyBorder="1" applyAlignment="1">
      <alignment vertical="center" wrapText="1"/>
    </xf>
    <xf numFmtId="0" fontId="83" fillId="0" borderId="52" xfId="77" applyFont="1" applyBorder="1" applyAlignment="1">
      <alignment horizontal="left" vertical="center" wrapText="1"/>
    </xf>
    <xf numFmtId="0" fontId="83" fillId="0" borderId="53" xfId="77" applyFont="1" applyBorder="1" applyAlignment="1">
      <alignment horizontal="left" vertical="center" wrapText="1"/>
    </xf>
    <xf numFmtId="0" fontId="83" fillId="0" borderId="47" xfId="77" applyFont="1" applyBorder="1" applyAlignment="1">
      <alignment horizontal="left" vertical="center" wrapText="1"/>
    </xf>
    <xf numFmtId="0" fontId="86" fillId="0" borderId="36" xfId="77" applyFont="1" applyBorder="1" applyAlignment="1">
      <alignment horizontal="justify" vertical="center" wrapText="1"/>
    </xf>
    <xf numFmtId="0" fontId="90" fillId="0" borderId="37" xfId="77" applyFont="1" applyBorder="1" applyAlignment="1">
      <alignment horizontal="justify" vertical="center" wrapText="1"/>
    </xf>
    <xf numFmtId="0" fontId="89" fillId="0" borderId="68" xfId="77" applyFont="1" applyBorder="1" applyAlignment="1">
      <alignment horizontal="justify" vertical="center" wrapText="1"/>
    </xf>
    <xf numFmtId="0" fontId="89" fillId="0" borderId="53" xfId="77" applyFont="1" applyBorder="1" applyAlignment="1">
      <alignment horizontal="justify" vertical="center" wrapText="1"/>
    </xf>
    <xf numFmtId="0" fontId="89" fillId="0" borderId="0" xfId="77" applyFont="1" applyAlignment="1">
      <alignment horizontal="justify" vertical="center" wrapText="1"/>
    </xf>
    <xf numFmtId="0" fontId="89" fillId="0" borderId="47" xfId="77" applyFont="1" applyBorder="1" applyAlignment="1">
      <alignment horizontal="justify" vertical="center" wrapText="1"/>
    </xf>
    <xf numFmtId="0" fontId="85" fillId="0" borderId="0" xfId="77" applyFont="1" applyAlignment="1">
      <alignment horizontal="justify" vertical="center" wrapText="1"/>
    </xf>
    <xf numFmtId="0" fontId="85" fillId="0" borderId="46" xfId="77" applyFont="1" applyBorder="1" applyAlignment="1">
      <alignment horizontal="left" vertical="center" wrapText="1"/>
    </xf>
    <xf numFmtId="0" fontId="85" fillId="0" borderId="47" xfId="77" applyFont="1" applyBorder="1" applyAlignment="1">
      <alignment horizontal="left" vertical="center" wrapText="1"/>
    </xf>
    <xf numFmtId="0" fontId="85" fillId="0" borderId="50" xfId="77" applyFont="1" applyBorder="1" applyAlignment="1">
      <alignment horizontal="left" vertical="center" wrapText="1"/>
    </xf>
    <xf numFmtId="0" fontId="85" fillId="0" borderId="51" xfId="77" applyFont="1" applyBorder="1" applyAlignment="1">
      <alignment horizontal="left" vertical="center" wrapText="1"/>
    </xf>
    <xf numFmtId="0" fontId="85" fillId="0" borderId="36" xfId="77" applyFont="1" applyBorder="1" applyAlignment="1">
      <alignment horizontal="justify" vertical="center" wrapText="1"/>
    </xf>
    <xf numFmtId="0" fontId="88" fillId="0" borderId="38" xfId="77" applyFont="1" applyBorder="1" applyAlignment="1">
      <alignment horizontal="justify" vertical="center" wrapText="1"/>
    </xf>
    <xf numFmtId="0" fontId="155" fillId="0" borderId="0" xfId="77" applyFont="1" applyAlignment="1">
      <alignment horizontal="center"/>
    </xf>
    <xf numFmtId="0" fontId="159" fillId="0" borderId="0" xfId="77" applyFont="1" applyAlignment="1">
      <alignment horizontal="center"/>
    </xf>
    <xf numFmtId="0" fontId="160" fillId="0" borderId="0" xfId="77" applyFont="1" applyAlignment="1">
      <alignment horizontal="center"/>
    </xf>
    <xf numFmtId="0" fontId="157" fillId="70" borderId="67" xfId="77" applyFont="1" applyFill="1" applyBorder="1" applyAlignment="1">
      <alignment vertical="center" wrapText="1"/>
    </xf>
    <xf numFmtId="0" fontId="86" fillId="34" borderId="46" xfId="77" applyFont="1" applyFill="1" applyBorder="1" applyAlignment="1">
      <alignment horizontal="left" vertical="center" wrapText="1"/>
    </xf>
    <xf numFmtId="0" fontId="86" fillId="34" borderId="47" xfId="77" applyFont="1" applyFill="1" applyBorder="1" applyAlignment="1">
      <alignment horizontal="left" vertical="center" wrapText="1"/>
    </xf>
    <xf numFmtId="0" fontId="89" fillId="0" borderId="50" xfId="77" applyFont="1" applyBorder="1" applyAlignment="1">
      <alignment horizontal="justify" vertical="center" wrapText="1"/>
    </xf>
    <xf numFmtId="0" fontId="89" fillId="0" borderId="51" xfId="77" applyFont="1" applyBorder="1" applyAlignment="1">
      <alignment horizontal="justify" vertical="center" wrapText="1"/>
    </xf>
    <xf numFmtId="0" fontId="86" fillId="0" borderId="52" xfId="77" applyFont="1" applyBorder="1" applyAlignment="1">
      <alignment horizontal="left" vertical="center" wrapText="1"/>
    </xf>
    <xf numFmtId="0" fontId="86" fillId="0" borderId="53" xfId="77" applyFont="1" applyBorder="1" applyAlignment="1">
      <alignment horizontal="left" vertical="center" wrapText="1"/>
    </xf>
    <xf numFmtId="0" fontId="86" fillId="0" borderId="50" xfId="77" applyFont="1" applyBorder="1" applyAlignment="1">
      <alignment horizontal="justify" vertical="center" wrapText="1"/>
    </xf>
    <xf numFmtId="0" fontId="86" fillId="0" borderId="51" xfId="77" applyFont="1" applyBorder="1" applyAlignment="1">
      <alignment horizontal="justify" vertical="center" wrapText="1"/>
    </xf>
    <xf numFmtId="0" fontId="89" fillId="0" borderId="46" xfId="77" applyFont="1" applyBorder="1" applyAlignment="1">
      <alignment horizontal="justify" vertical="center" wrapText="1"/>
    </xf>
    <xf numFmtId="0" fontId="86" fillId="0" borderId="50" xfId="77" applyFont="1" applyBorder="1" applyAlignment="1">
      <alignment horizontal="left" vertical="center" wrapText="1"/>
    </xf>
    <xf numFmtId="0" fontId="86" fillId="0" borderId="51" xfId="77" applyFont="1" applyBorder="1" applyAlignment="1">
      <alignment horizontal="left" vertical="center" wrapText="1"/>
    </xf>
    <xf numFmtId="0" fontId="90" fillId="0" borderId="46" xfId="77" applyFont="1" applyBorder="1" applyAlignment="1">
      <alignment horizontal="left" vertical="center" wrapText="1"/>
    </xf>
    <xf numFmtId="0" fontId="90" fillId="0" borderId="47" xfId="77" applyFont="1" applyBorder="1" applyAlignment="1">
      <alignment horizontal="left" vertical="center" wrapText="1"/>
    </xf>
    <xf numFmtId="0" fontId="89" fillId="0" borderId="52" xfId="77" applyFont="1" applyBorder="1" applyAlignment="1">
      <alignment horizontal="left" vertical="center" wrapText="1"/>
    </xf>
    <xf numFmtId="0" fontId="89" fillId="0" borderId="53" xfId="77" applyFont="1" applyBorder="1" applyAlignment="1">
      <alignment horizontal="left" vertical="center" wrapText="1"/>
    </xf>
    <xf numFmtId="0" fontId="89" fillId="0" borderId="46" xfId="77" applyFont="1" applyBorder="1" applyAlignment="1">
      <alignment horizontal="left" vertical="center" wrapText="1"/>
    </xf>
    <xf numFmtId="0" fontId="89" fillId="0" borderId="47" xfId="77" applyFont="1" applyBorder="1" applyAlignment="1">
      <alignment horizontal="left" vertical="center" wrapText="1"/>
    </xf>
    <xf numFmtId="0" fontId="83" fillId="0" borderId="0" xfId="0" applyFont="1" applyAlignment="1">
      <alignment wrapText="1"/>
    </xf>
    <xf numFmtId="0" fontId="86" fillId="0" borderId="0" xfId="77" applyFont="1" applyAlignment="1">
      <alignment horizontal="left" vertical="center" wrapText="1"/>
    </xf>
    <xf numFmtId="0" fontId="85" fillId="0" borderId="0" xfId="77" applyFont="1" applyAlignment="1">
      <alignment horizontal="left" vertical="center" wrapText="1"/>
    </xf>
    <xf numFmtId="0" fontId="85" fillId="0" borderId="52" xfId="77" applyFont="1" applyBorder="1" applyAlignment="1">
      <alignment horizontal="left" vertical="center" wrapText="1"/>
    </xf>
    <xf numFmtId="0" fontId="85" fillId="0" borderId="53" xfId="77" applyFont="1" applyBorder="1" applyAlignment="1">
      <alignment horizontal="left" vertical="center" wrapText="1"/>
    </xf>
    <xf numFmtId="0" fontId="85" fillId="36" borderId="71" xfId="77" applyFont="1" applyFill="1" applyBorder="1" applyAlignment="1">
      <alignment vertical="center" wrapText="1"/>
    </xf>
    <xf numFmtId="0" fontId="86" fillId="0" borderId="68" xfId="77" applyFont="1" applyBorder="1" applyAlignment="1">
      <alignment horizontal="left" vertical="center" wrapText="1"/>
    </xf>
    <xf numFmtId="0" fontId="83" fillId="0" borderId="0" xfId="77" applyFont="1" applyAlignment="1">
      <alignment horizontal="left" vertical="center" wrapText="1"/>
    </xf>
    <xf numFmtId="0" fontId="96" fillId="0" borderId="0" xfId="0" applyFont="1" applyAlignment="1">
      <alignment horizontal="center" vertical="center" wrapText="1"/>
    </xf>
    <xf numFmtId="0" fontId="6" fillId="41" borderId="40" xfId="61" applyFont="1" applyFill="1" applyBorder="1" applyAlignment="1">
      <alignment horizontal="left" vertical="center" wrapText="1"/>
    </xf>
    <xf numFmtId="0" fontId="6" fillId="41" borderId="31" xfId="61" applyFont="1" applyFill="1" applyBorder="1" applyAlignment="1">
      <alignment horizontal="left" vertical="center" wrapText="1"/>
    </xf>
    <xf numFmtId="0" fontId="60" fillId="0" borderId="0" xfId="61" applyFont="1" applyAlignment="1">
      <alignment horizontal="left" vertical="center"/>
    </xf>
    <xf numFmtId="37" fontId="100" fillId="0" borderId="32" xfId="76" applyFont="1" applyBorder="1" applyAlignment="1">
      <alignment horizontal="left" vertical="center" wrapText="1"/>
    </xf>
    <xf numFmtId="0" fontId="9" fillId="0" borderId="0" xfId="0" applyFont="1" applyAlignment="1">
      <alignment horizontal="left" wrapText="1"/>
    </xf>
    <xf numFmtId="0" fontId="101" fillId="0" borderId="0" xfId="0" applyFont="1" applyAlignment="1">
      <alignment horizontal="left" wrapText="1"/>
    </xf>
    <xf numFmtId="0" fontId="5" fillId="34" borderId="41" xfId="0" applyFont="1" applyFill="1" applyBorder="1" applyAlignment="1">
      <alignment horizontal="left" vertical="center" wrapText="1"/>
    </xf>
    <xf numFmtId="0" fontId="60" fillId="0" borderId="0" xfId="0" applyFont="1" applyAlignment="1">
      <alignment horizontal="left" vertical="center" wrapText="1"/>
    </xf>
    <xf numFmtId="0" fontId="6" fillId="37" borderId="15" xfId="61" applyFont="1" applyFill="1" applyBorder="1" applyAlignment="1">
      <alignment horizontal="left" vertical="center"/>
    </xf>
    <xf numFmtId="0" fontId="6" fillId="37" borderId="15" xfId="61" applyFont="1" applyFill="1" applyBorder="1" applyAlignment="1">
      <alignment horizontal="center" vertical="center" wrapText="1"/>
    </xf>
    <xf numFmtId="0" fontId="6" fillId="37" borderId="15" xfId="61" applyFont="1" applyFill="1" applyBorder="1" applyAlignment="1">
      <alignment horizontal="center" vertical="center"/>
    </xf>
    <xf numFmtId="0" fontId="6" fillId="41" borderId="15" xfId="61" applyFont="1" applyFill="1" applyBorder="1" applyAlignment="1">
      <alignment horizontal="left" vertical="center"/>
    </xf>
    <xf numFmtId="1" fontId="6" fillId="37" borderId="15" xfId="0" applyNumberFormat="1" applyFont="1" applyFill="1" applyBorder="1" applyAlignment="1">
      <alignment horizontal="left" vertical="center" wrapText="1"/>
    </xf>
    <xf numFmtId="0" fontId="8" fillId="37" borderId="15" xfId="0" applyFont="1" applyFill="1" applyBorder="1" applyAlignment="1">
      <alignment horizontal="left" vertical="center" wrapText="1"/>
    </xf>
    <xf numFmtId="0" fontId="5" fillId="34" borderId="0" xfId="0" applyFont="1" applyFill="1" applyAlignment="1">
      <alignment horizontal="left" vertical="center" wrapText="1"/>
    </xf>
    <xf numFmtId="1" fontId="6" fillId="37" borderId="40" xfId="0" applyNumberFormat="1" applyFont="1" applyFill="1" applyBorder="1" applyAlignment="1">
      <alignment horizontal="left" vertical="center" wrapText="1"/>
    </xf>
    <xf numFmtId="1" fontId="6" fillId="37" borderId="31" xfId="0" applyNumberFormat="1" applyFont="1" applyFill="1" applyBorder="1" applyAlignment="1">
      <alignment horizontal="left" vertical="center" wrapText="1"/>
    </xf>
    <xf numFmtId="0" fontId="60" fillId="0" borderId="0" xfId="0" applyFont="1" applyAlignment="1">
      <alignment horizontal="left" vertical="center"/>
    </xf>
    <xf numFmtId="0" fontId="5" fillId="0" borderId="0" xfId="0" applyFont="1" applyAlignment="1">
      <alignment horizontal="left" vertical="center"/>
    </xf>
    <xf numFmtId="0" fontId="102" fillId="0" borderId="0" xfId="62" applyFont="1" applyAlignment="1">
      <alignment horizontal="left"/>
    </xf>
    <xf numFmtId="0" fontId="58" fillId="0" borderId="0" xfId="62" applyFont="1" applyAlignment="1">
      <alignment horizontal="left"/>
    </xf>
    <xf numFmtId="0" fontId="100" fillId="0" borderId="0" xfId="62" applyFont="1" applyAlignment="1">
      <alignment horizontal="left"/>
    </xf>
    <xf numFmtId="0" fontId="60" fillId="0" borderId="0" xfId="62" applyFont="1" applyAlignment="1">
      <alignment horizontal="left" vertical="center"/>
    </xf>
    <xf numFmtId="3" fontId="6" fillId="37" borderId="10" xfId="62" applyNumberFormat="1" applyFont="1" applyFill="1" applyBorder="1" applyAlignment="1">
      <alignment horizontal="center" vertical="center" wrapText="1"/>
    </xf>
    <xf numFmtId="3" fontId="6" fillId="37" borderId="14" xfId="62" applyNumberFormat="1" applyFont="1" applyFill="1" applyBorder="1" applyAlignment="1">
      <alignment horizontal="center" vertical="center" wrapText="1"/>
    </xf>
    <xf numFmtId="0" fontId="6" fillId="37" borderId="10" xfId="62" applyFont="1" applyFill="1" applyBorder="1" applyAlignment="1">
      <alignment horizontal="center" vertical="center" wrapText="1"/>
    </xf>
    <xf numFmtId="0" fontId="6" fillId="37" borderId="14" xfId="62" applyFont="1" applyFill="1" applyBorder="1" applyAlignment="1">
      <alignment horizontal="center" vertical="center" wrapText="1"/>
    </xf>
    <xf numFmtId="0" fontId="6" fillId="37" borderId="10" xfId="62" applyFont="1" applyFill="1" applyBorder="1" applyAlignment="1">
      <alignment horizontal="center" vertical="center" textRotation="90" wrapText="1"/>
    </xf>
    <xf numFmtId="0" fontId="6" fillId="37" borderId="14" xfId="62" applyFont="1" applyFill="1" applyBorder="1" applyAlignment="1">
      <alignment horizontal="center" vertical="center" textRotation="90" wrapText="1"/>
    </xf>
    <xf numFmtId="0" fontId="113" fillId="0" borderId="19" xfId="62" applyFont="1" applyBorder="1" applyAlignment="1">
      <alignment horizontal="left" vertical="center" wrapText="1"/>
    </xf>
    <xf numFmtId="3" fontId="24" fillId="37" borderId="14" xfId="70" applyFont="1" applyFill="1" applyBorder="1" applyAlignment="1">
      <alignment horizontal="center" vertical="center" wrapText="1"/>
    </xf>
    <xf numFmtId="3" fontId="24" fillId="37" borderId="16" xfId="70" applyFont="1" applyFill="1" applyBorder="1" applyAlignment="1">
      <alignment horizontal="center" vertical="center" wrapText="1"/>
    </xf>
    <xf numFmtId="3" fontId="24" fillId="37" borderId="10" xfId="70" applyFont="1" applyFill="1" applyBorder="1" applyAlignment="1">
      <alignment horizontal="center" vertical="center" textRotation="90" wrapText="1"/>
    </xf>
    <xf numFmtId="3" fontId="24" fillId="37" borderId="14" xfId="70" applyFont="1" applyFill="1" applyBorder="1" applyAlignment="1">
      <alignment horizontal="center" vertical="center" textRotation="90" wrapText="1"/>
    </xf>
    <xf numFmtId="3" fontId="24" fillId="37" borderId="10" xfId="70" applyFont="1" applyFill="1" applyBorder="1" applyAlignment="1">
      <alignment horizontal="center" vertical="center" wrapText="1"/>
    </xf>
    <xf numFmtId="3" fontId="6" fillId="37" borderId="11" xfId="70" applyFont="1" applyFill="1" applyBorder="1" applyAlignment="1">
      <alignment horizontal="center" vertical="center" wrapText="1"/>
    </xf>
    <xf numFmtId="3" fontId="6" fillId="37" borderId="12" xfId="70" applyFont="1" applyFill="1" applyBorder="1" applyAlignment="1">
      <alignment horizontal="center" vertical="center" wrapText="1"/>
    </xf>
    <xf numFmtId="0" fontId="6" fillId="37" borderId="10" xfId="42" applyFont="1" applyFill="1" applyBorder="1" applyAlignment="1">
      <alignment horizontal="center" vertical="center" wrapText="1"/>
    </xf>
    <xf numFmtId="0" fontId="8" fillId="37" borderId="14" xfId="0" applyFont="1" applyFill="1" applyBorder="1" applyAlignment="1">
      <alignment horizontal="center" vertical="center" wrapText="1"/>
    </xf>
    <xf numFmtId="3" fontId="24" fillId="37" borderId="39" xfId="70" applyFont="1" applyFill="1" applyBorder="1" applyAlignment="1">
      <alignment horizontal="center" vertical="center" wrapText="1"/>
    </xf>
    <xf numFmtId="3" fontId="6" fillId="37" borderId="10" xfId="70" applyFont="1" applyFill="1" applyBorder="1" applyAlignment="1">
      <alignment horizontal="center" vertical="center" wrapText="1"/>
    </xf>
    <xf numFmtId="0" fontId="8" fillId="37" borderId="10" xfId="0" applyFont="1" applyFill="1" applyBorder="1" applyAlignment="1">
      <alignment horizontal="center" vertical="center" wrapText="1"/>
    </xf>
    <xf numFmtId="0" fontId="6" fillId="37" borderId="14" xfId="42" applyFont="1" applyFill="1" applyBorder="1" applyAlignment="1">
      <alignment horizontal="center" vertical="center" wrapText="1"/>
    </xf>
    <xf numFmtId="0" fontId="6" fillId="37" borderId="16" xfId="42" applyFont="1" applyFill="1" applyBorder="1" applyAlignment="1">
      <alignment horizontal="center" vertical="center" wrapText="1"/>
    </xf>
    <xf numFmtId="49" fontId="6" fillId="37" borderId="10" xfId="52" applyNumberFormat="1" applyFont="1" applyFill="1" applyBorder="1" applyAlignment="1">
      <alignment horizontal="center" vertical="center" wrapText="1"/>
    </xf>
    <xf numFmtId="49" fontId="6" fillId="37" borderId="39" xfId="52" applyNumberFormat="1" applyFont="1" applyFill="1" applyBorder="1" applyAlignment="1">
      <alignment horizontal="center" vertical="center" wrapText="1"/>
    </xf>
    <xf numFmtId="0" fontId="8" fillId="37" borderId="39" xfId="0" applyFont="1" applyFill="1" applyBorder="1" applyAlignment="1">
      <alignment horizontal="center" vertical="center" wrapText="1"/>
    </xf>
    <xf numFmtId="0" fontId="6" fillId="37" borderId="39" xfId="42" applyFont="1" applyFill="1" applyBorder="1" applyAlignment="1">
      <alignment horizontal="center" vertical="center" wrapText="1"/>
    </xf>
    <xf numFmtId="0" fontId="6" fillId="37" borderId="10" xfId="0" applyFont="1" applyFill="1" applyBorder="1" applyAlignment="1">
      <alignment horizontal="center" vertical="center" wrapText="1"/>
    </xf>
    <xf numFmtId="0" fontId="6" fillId="37" borderId="10" xfId="0" applyFont="1" applyFill="1" applyBorder="1" applyAlignment="1">
      <alignment horizontal="center" vertical="center"/>
    </xf>
    <xf numFmtId="0" fontId="6" fillId="37" borderId="10" xfId="52" applyNumberFormat="1" applyFont="1" applyFill="1" applyBorder="1" applyAlignment="1">
      <alignment horizontal="center" vertical="center" wrapText="1"/>
    </xf>
    <xf numFmtId="0" fontId="6" fillId="37" borderId="39" xfId="0" applyFont="1" applyFill="1" applyBorder="1" applyAlignment="1">
      <alignment horizontal="center" vertical="center" wrapText="1"/>
    </xf>
    <xf numFmtId="0" fontId="6" fillId="37" borderId="43" xfId="42" applyFont="1" applyFill="1" applyBorder="1" applyAlignment="1">
      <alignment horizontal="center" vertical="center" wrapText="1"/>
    </xf>
    <xf numFmtId="0" fontId="8" fillId="38" borderId="15" xfId="0" applyFont="1" applyFill="1" applyBorder="1" applyAlignment="1">
      <alignment horizontal="center" vertical="center"/>
    </xf>
    <xf numFmtId="3" fontId="8" fillId="37" borderId="21" xfId="43" applyNumberFormat="1" applyFont="1" applyFill="1" applyBorder="1" applyAlignment="1">
      <alignment horizontal="center" vertical="center" textRotation="90" wrapText="1"/>
    </xf>
    <xf numFmtId="3" fontId="8" fillId="37" borderId="10" xfId="43" applyNumberFormat="1" applyFont="1" applyFill="1" applyBorder="1" applyAlignment="1">
      <alignment horizontal="center" vertical="center" textRotation="90" wrapText="1"/>
    </xf>
    <xf numFmtId="3" fontId="8" fillId="37" borderId="14" xfId="43" applyNumberFormat="1" applyFont="1" applyFill="1" applyBorder="1" applyAlignment="1">
      <alignment horizontal="center" vertical="center" textRotation="90" wrapText="1"/>
    </xf>
    <xf numFmtId="3" fontId="6" fillId="37" borderId="21" xfId="44" applyNumberFormat="1" applyFont="1" applyFill="1" applyBorder="1" applyAlignment="1">
      <alignment horizontal="center" vertical="center" wrapText="1"/>
    </xf>
    <xf numFmtId="3" fontId="6" fillId="37" borderId="10" xfId="44" applyNumberFormat="1" applyFont="1" applyFill="1" applyBorder="1" applyAlignment="1">
      <alignment horizontal="center" vertical="center" wrapText="1"/>
    </xf>
    <xf numFmtId="3" fontId="6" fillId="37" borderId="14" xfId="44" applyNumberFormat="1" applyFont="1" applyFill="1" applyBorder="1" applyAlignment="1">
      <alignment horizontal="center" vertical="center"/>
    </xf>
    <xf numFmtId="0" fontId="5" fillId="0" borderId="0" xfId="0" applyFont="1" applyAlignment="1">
      <alignment horizontal="left" vertical="center" wrapText="1"/>
    </xf>
    <xf numFmtId="0" fontId="6" fillId="37" borderId="21" xfId="0" applyFont="1" applyFill="1" applyBorder="1" applyAlignment="1">
      <alignment horizontal="center" vertical="center" wrapText="1"/>
    </xf>
    <xf numFmtId="0" fontId="6" fillId="37" borderId="14" xfId="0" applyFont="1" applyFill="1" applyBorder="1" applyAlignment="1">
      <alignment horizontal="center" vertical="center" wrapText="1"/>
    </xf>
    <xf numFmtId="0" fontId="6" fillId="37" borderId="18" xfId="0" applyFont="1" applyFill="1" applyBorder="1" applyAlignment="1">
      <alignment horizontal="center" vertical="center" wrapText="1"/>
    </xf>
    <xf numFmtId="0" fontId="6" fillId="37" borderId="11" xfId="0" applyFont="1" applyFill="1" applyBorder="1" applyAlignment="1">
      <alignment horizontal="center" vertical="center" wrapText="1"/>
    </xf>
    <xf numFmtId="0" fontId="6" fillId="37" borderId="20" xfId="0" applyFont="1" applyFill="1" applyBorder="1" applyAlignment="1">
      <alignment horizontal="center" vertical="center" wrapText="1"/>
    </xf>
    <xf numFmtId="0" fontId="6" fillId="37" borderId="13" xfId="0" applyFont="1" applyFill="1" applyBorder="1" applyAlignment="1">
      <alignment horizontal="center" vertical="center" wrapText="1"/>
    </xf>
    <xf numFmtId="0" fontId="6" fillId="37" borderId="12" xfId="0" applyFont="1" applyFill="1" applyBorder="1" applyAlignment="1">
      <alignment horizontal="center" vertical="center" wrapText="1"/>
    </xf>
    <xf numFmtId="171" fontId="6" fillId="39" borderId="11" xfId="77" applyNumberFormat="1" applyFont="1" applyFill="1" applyBorder="1" applyAlignment="1">
      <alignment horizontal="center" vertical="center"/>
    </xf>
    <xf numFmtId="171" fontId="6" fillId="39" borderId="12" xfId="77" applyNumberFormat="1" applyFont="1" applyFill="1" applyBorder="1" applyAlignment="1">
      <alignment horizontal="center" vertical="center"/>
    </xf>
    <xf numFmtId="171" fontId="6" fillId="39" borderId="13" xfId="77" applyNumberFormat="1" applyFont="1" applyFill="1" applyBorder="1" applyAlignment="1">
      <alignment horizontal="center" vertical="center"/>
    </xf>
    <xf numFmtId="0" fontId="6" fillId="37" borderId="10" xfId="77" applyFont="1" applyFill="1" applyBorder="1" applyAlignment="1">
      <alignment horizontal="center" vertical="center"/>
    </xf>
    <xf numFmtId="0" fontId="14" fillId="0" borderId="0" xfId="62" applyFont="1" applyAlignment="1">
      <alignment horizontal="left" wrapText="1"/>
    </xf>
    <xf numFmtId="0" fontId="9" fillId="0" borderId="32" xfId="62" applyFont="1" applyBorder="1" applyAlignment="1">
      <alignment horizontal="left" wrapText="1"/>
    </xf>
    <xf numFmtId="0" fontId="60" fillId="0" borderId="0" xfId="77" applyFont="1" applyAlignment="1">
      <alignment horizontal="left" vertical="center" wrapText="1"/>
    </xf>
    <xf numFmtId="0" fontId="5" fillId="0" borderId="0" xfId="77" applyAlignment="1">
      <alignment horizontal="left" vertical="center" wrapText="1"/>
    </xf>
    <xf numFmtId="0" fontId="6" fillId="37" borderId="10" xfId="77" applyFont="1" applyFill="1" applyBorder="1" applyAlignment="1">
      <alignment horizontal="center" vertical="center" wrapText="1"/>
    </xf>
    <xf numFmtId="0" fontId="6" fillId="37" borderId="18" xfId="77" applyFont="1" applyFill="1" applyBorder="1" applyAlignment="1">
      <alignment horizontal="center" vertical="center" wrapText="1"/>
    </xf>
    <xf numFmtId="0" fontId="6" fillId="37" borderId="19" xfId="77" applyFont="1" applyFill="1" applyBorder="1" applyAlignment="1">
      <alignment horizontal="center" vertical="center" wrapText="1"/>
    </xf>
    <xf numFmtId="0" fontId="6" fillId="37" borderId="20" xfId="77" applyFont="1" applyFill="1" applyBorder="1" applyAlignment="1">
      <alignment horizontal="center" vertical="center" wrapText="1"/>
    </xf>
    <xf numFmtId="0" fontId="6" fillId="39" borderId="10" xfId="77" applyFont="1" applyFill="1" applyBorder="1" applyAlignment="1">
      <alignment horizontal="center" vertical="center" wrapText="1"/>
    </xf>
    <xf numFmtId="0" fontId="6" fillId="0" borderId="0" xfId="62" applyFont="1" applyAlignment="1">
      <alignment horizontal="left" wrapText="1"/>
    </xf>
    <xf numFmtId="0" fontId="9" fillId="0" borderId="0" xfId="62" applyFont="1" applyAlignment="1">
      <alignment horizontal="left" vertical="center" wrapText="1"/>
    </xf>
    <xf numFmtId="0" fontId="6" fillId="37" borderId="15" xfId="0" quotePrefix="1" applyFont="1" applyFill="1" applyBorder="1" applyAlignment="1">
      <alignment horizontal="left" vertical="center"/>
    </xf>
    <xf numFmtId="0" fontId="6" fillId="37" borderId="15" xfId="0" applyFont="1" applyFill="1" applyBorder="1" applyAlignment="1">
      <alignment horizontal="left" vertical="center"/>
    </xf>
    <xf numFmtId="0" fontId="6" fillId="37" borderId="15" xfId="0" applyFont="1" applyFill="1" applyBorder="1" applyAlignment="1">
      <alignment horizontal="center" vertical="center" textRotation="90" wrapText="1"/>
    </xf>
    <xf numFmtId="0" fontId="6" fillId="37" borderId="15" xfId="0" applyFont="1" applyFill="1" applyBorder="1" applyAlignment="1">
      <alignment horizontal="center" vertical="center" wrapText="1"/>
    </xf>
    <xf numFmtId="0" fontId="6" fillId="37" borderId="69" xfId="0" applyFont="1" applyFill="1" applyBorder="1" applyAlignment="1">
      <alignment horizontal="center" vertical="center" wrapText="1"/>
    </xf>
    <xf numFmtId="0" fontId="6" fillId="37" borderId="41"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72" xfId="0" applyBorder="1" applyAlignment="1">
      <alignment horizontal="center" vertical="center" wrapText="1"/>
    </xf>
    <xf numFmtId="3" fontId="6" fillId="37" borderId="0" xfId="63" applyNumberFormat="1" applyFont="1" applyFill="1" applyAlignment="1">
      <alignment horizontal="right" vertical="center"/>
    </xf>
    <xf numFmtId="0" fontId="8" fillId="0" borderId="0" xfId="63" applyFont="1" applyAlignment="1">
      <alignment horizontal="left" wrapText="1"/>
    </xf>
    <xf numFmtId="0" fontId="9" fillId="0" borderId="0" xfId="63" applyFont="1" applyAlignment="1">
      <alignment horizontal="left" wrapText="1"/>
    </xf>
    <xf numFmtId="3" fontId="6" fillId="37" borderId="14" xfId="63" applyNumberFormat="1" applyFont="1" applyFill="1" applyBorder="1" applyAlignment="1">
      <alignment horizontal="center" vertical="center" wrapText="1"/>
    </xf>
    <xf numFmtId="3" fontId="6" fillId="37" borderId="16" xfId="63" applyNumberFormat="1" applyFont="1" applyFill="1" applyBorder="1" applyAlignment="1">
      <alignment horizontal="center" vertical="center" wrapText="1"/>
    </xf>
    <xf numFmtId="3" fontId="8" fillId="37" borderId="0" xfId="63" applyNumberFormat="1" applyFont="1" applyFill="1" applyAlignment="1">
      <alignment horizontal="center" vertical="center"/>
    </xf>
    <xf numFmtId="3" fontId="6" fillId="37" borderId="10" xfId="63" applyNumberFormat="1" applyFont="1" applyFill="1" applyBorder="1" applyAlignment="1">
      <alignment horizontal="center" vertical="center"/>
    </xf>
    <xf numFmtId="3" fontId="6" fillId="37" borderId="10" xfId="52" applyNumberFormat="1" applyFont="1" applyFill="1" applyBorder="1" applyAlignment="1">
      <alignment horizontal="center" vertical="center" wrapText="1"/>
    </xf>
    <xf numFmtId="3" fontId="6" fillId="37" borderId="10" xfId="63" applyNumberFormat="1" applyFont="1" applyFill="1" applyBorder="1" applyAlignment="1">
      <alignment horizontal="center" vertical="center" wrapText="1"/>
    </xf>
    <xf numFmtId="3" fontId="6" fillId="37" borderId="10" xfId="62" applyNumberFormat="1" applyFont="1" applyFill="1" applyBorder="1" applyAlignment="1">
      <alignment horizontal="center" vertical="center" textRotation="90" wrapText="1"/>
    </xf>
    <xf numFmtId="3" fontId="6" fillId="37" borderId="14" xfId="62" applyNumberFormat="1" applyFont="1" applyFill="1" applyBorder="1" applyAlignment="1">
      <alignment horizontal="center" vertical="center" textRotation="90" wrapText="1"/>
    </xf>
    <xf numFmtId="0" fontId="6" fillId="37" borderId="10" xfId="64" applyFont="1" applyFill="1" applyBorder="1" applyAlignment="1">
      <alignment horizontal="center" vertical="center" wrapText="1"/>
    </xf>
    <xf numFmtId="0" fontId="6" fillId="37" borderId="10" xfId="64" quotePrefix="1" applyFont="1" applyFill="1" applyBorder="1" applyAlignment="1">
      <alignment horizontal="center" vertical="center" wrapText="1"/>
    </xf>
    <xf numFmtId="0" fontId="6" fillId="0" borderId="0" xfId="63" applyFont="1" applyAlignment="1">
      <alignment horizontal="left" wrapText="1"/>
    </xf>
    <xf numFmtId="0" fontId="8" fillId="0" borderId="0" xfId="63" applyFont="1" applyAlignment="1">
      <alignment horizontal="left"/>
    </xf>
    <xf numFmtId="0" fontId="8" fillId="37" borderId="10" xfId="64" applyFont="1" applyFill="1" applyBorder="1" applyAlignment="1">
      <alignment horizontal="center" vertical="center" wrapText="1"/>
    </xf>
    <xf numFmtId="0" fontId="6" fillId="37" borderId="10" xfId="64" applyFont="1" applyFill="1" applyBorder="1" applyAlignment="1">
      <alignment horizontal="center" vertical="center"/>
    </xf>
    <xf numFmtId="3" fontId="6" fillId="37" borderId="10" xfId="64" applyNumberFormat="1" applyFont="1" applyFill="1" applyBorder="1" applyAlignment="1">
      <alignment horizontal="center" vertical="center" wrapText="1"/>
    </xf>
    <xf numFmtId="0" fontId="6" fillId="37" borderId="10" xfId="62" applyFont="1" applyFill="1" applyBorder="1" applyAlignment="1">
      <alignment horizontal="center" vertical="center"/>
    </xf>
    <xf numFmtId="0" fontId="5" fillId="0" borderId="0" xfId="62" applyAlignment="1">
      <alignment horizontal="justify" vertical="center"/>
    </xf>
    <xf numFmtId="0" fontId="6" fillId="37" borderId="15" xfId="62" applyFont="1" applyFill="1" applyBorder="1" applyAlignment="1">
      <alignment horizontal="center" vertical="center"/>
    </xf>
    <xf numFmtId="0" fontId="60" fillId="0" borderId="0" xfId="64" applyFont="1" applyAlignment="1">
      <alignment horizontal="left" vertical="center" wrapText="1"/>
    </xf>
    <xf numFmtId="3" fontId="6" fillId="37" borderId="10" xfId="62" applyNumberFormat="1" applyFont="1" applyFill="1" applyBorder="1" applyAlignment="1">
      <alignment horizontal="center" vertical="center"/>
    </xf>
    <xf numFmtId="3" fontId="8" fillId="37" borderId="10" xfId="64" applyNumberFormat="1" applyFont="1" applyFill="1" applyBorder="1" applyAlignment="1">
      <alignment horizontal="center" vertical="center" wrapText="1"/>
    </xf>
    <xf numFmtId="0" fontId="8" fillId="37" borderId="10" xfId="62" applyFont="1" applyFill="1" applyBorder="1" applyAlignment="1">
      <alignment horizontal="center" vertical="center" wrapText="1"/>
    </xf>
    <xf numFmtId="0" fontId="5" fillId="0" borderId="19" xfId="64" applyBorder="1" applyAlignment="1">
      <alignment horizontal="left" vertical="center" wrapText="1"/>
    </xf>
    <xf numFmtId="0" fontId="21" fillId="0" borderId="0" xfId="62" applyFont="1" applyAlignment="1">
      <alignment horizontal="justify" vertical="center" wrapText="1"/>
    </xf>
    <xf numFmtId="0" fontId="6" fillId="37" borderId="10" xfId="62" applyFont="1" applyFill="1" applyBorder="1" applyAlignment="1">
      <alignment horizontal="center" vertical="center" textRotation="90"/>
    </xf>
    <xf numFmtId="0" fontId="8" fillId="0" borderId="0" xfId="62" applyFont="1" applyAlignment="1">
      <alignment horizontal="center"/>
    </xf>
    <xf numFmtId="2" fontId="6" fillId="39" borderId="11" xfId="65" applyNumberFormat="1" applyFont="1" applyFill="1" applyBorder="1" applyAlignment="1">
      <alignment horizontal="center" vertical="center"/>
    </xf>
    <xf numFmtId="2" fontId="6" fillId="39" borderId="12" xfId="65" applyNumberFormat="1" applyFont="1" applyFill="1" applyBorder="1" applyAlignment="1">
      <alignment horizontal="center" vertical="center"/>
    </xf>
    <xf numFmtId="2" fontId="6" fillId="39" borderId="13" xfId="65" applyNumberFormat="1" applyFont="1" applyFill="1" applyBorder="1" applyAlignment="1">
      <alignment horizontal="center" vertical="center"/>
    </xf>
    <xf numFmtId="0" fontId="6" fillId="37" borderId="15" xfId="65" applyFont="1" applyFill="1" applyBorder="1" applyAlignment="1">
      <alignment horizontal="left" vertical="center" wrapText="1"/>
    </xf>
    <xf numFmtId="4" fontId="6" fillId="39" borderId="73" xfId="65" applyNumberFormat="1" applyFont="1" applyFill="1" applyBorder="1" applyAlignment="1">
      <alignment horizontal="center" vertical="center"/>
    </xf>
    <xf numFmtId="4" fontId="6" fillId="39" borderId="74" xfId="65" applyNumberFormat="1" applyFont="1" applyFill="1" applyBorder="1" applyAlignment="1">
      <alignment horizontal="center" vertical="center"/>
    </xf>
    <xf numFmtId="4" fontId="6" fillId="39" borderId="75" xfId="65" applyNumberFormat="1" applyFont="1" applyFill="1" applyBorder="1" applyAlignment="1">
      <alignment horizontal="center" vertical="center"/>
    </xf>
    <xf numFmtId="0" fontId="6" fillId="37" borderId="10" xfId="65" applyFont="1" applyFill="1" applyBorder="1" applyAlignment="1">
      <alignment horizontal="center" vertical="center" wrapText="1"/>
    </xf>
    <xf numFmtId="0" fontId="60" fillId="0" borderId="0" xfId="65" applyFont="1" applyAlignment="1">
      <alignment horizontal="justify" vertical="center" wrapText="1"/>
    </xf>
    <xf numFmtId="0" fontId="5" fillId="0" borderId="0" xfId="65" applyFont="1" applyAlignment="1">
      <alignment horizontal="justify" vertical="center" wrapText="1"/>
    </xf>
    <xf numFmtId="0" fontId="6" fillId="37" borderId="10" xfId="65" applyFont="1" applyFill="1" applyBorder="1" applyAlignment="1">
      <alignment horizontal="center" vertical="center"/>
    </xf>
    <xf numFmtId="4" fontId="6" fillId="39" borderId="11" xfId="65" applyNumberFormat="1" applyFont="1" applyFill="1" applyBorder="1" applyAlignment="1">
      <alignment horizontal="center" vertical="center"/>
    </xf>
    <xf numFmtId="4" fontId="6" fillId="39" borderId="12" xfId="65" applyNumberFormat="1" applyFont="1" applyFill="1" applyBorder="1" applyAlignment="1">
      <alignment horizontal="center" vertical="center"/>
    </xf>
    <xf numFmtId="4" fontId="6" fillId="39" borderId="13" xfId="65" applyNumberFormat="1" applyFont="1" applyFill="1" applyBorder="1" applyAlignment="1">
      <alignment horizontal="center" vertical="center"/>
    </xf>
    <xf numFmtId="0" fontId="8" fillId="37" borderId="10" xfId="62" applyFont="1" applyFill="1" applyBorder="1" applyAlignment="1">
      <alignment horizontal="center" vertical="center"/>
    </xf>
    <xf numFmtId="0" fontId="60" fillId="0" borderId="0" xfId="62" applyFont="1" applyAlignment="1">
      <alignment horizontal="left" vertical="center" wrapText="1"/>
    </xf>
    <xf numFmtId="0" fontId="5" fillId="0" borderId="0" xfId="62" applyAlignment="1">
      <alignment horizontal="left" vertical="center" wrapText="1"/>
    </xf>
    <xf numFmtId="3" fontId="6" fillId="37" borderId="10" xfId="66" applyNumberFormat="1" applyFont="1" applyFill="1" applyBorder="1" applyAlignment="1">
      <alignment horizontal="center" vertical="center"/>
    </xf>
    <xf numFmtId="3" fontId="60" fillId="0" borderId="0" xfId="43" applyNumberFormat="1" applyFont="1" applyAlignment="1">
      <alignment horizontal="justify" vertical="center" wrapText="1"/>
    </xf>
    <xf numFmtId="3" fontId="5" fillId="0" borderId="0" xfId="43" applyNumberFormat="1" applyFont="1" applyAlignment="1">
      <alignment horizontal="justify" vertical="center"/>
    </xf>
    <xf numFmtId="0" fontId="8" fillId="37" borderId="10" xfId="43" applyFont="1" applyFill="1" applyBorder="1" applyAlignment="1">
      <alignment horizontal="center" vertical="center" textRotation="90" wrapText="1"/>
    </xf>
    <xf numFmtId="3" fontId="6" fillId="37" borderId="10" xfId="43" applyNumberFormat="1" applyFont="1" applyFill="1" applyBorder="1" applyAlignment="1">
      <alignment horizontal="center" vertical="center" wrapText="1"/>
    </xf>
    <xf numFmtId="0" fontId="6" fillId="37" borderId="10" xfId="43" applyFont="1" applyFill="1" applyBorder="1" applyAlignment="1">
      <alignment horizontal="center" vertical="center" wrapText="1"/>
    </xf>
    <xf numFmtId="3" fontId="60" fillId="0" borderId="0" xfId="44" applyNumberFormat="1" applyFont="1" applyAlignment="1">
      <alignment horizontal="left" vertical="center"/>
    </xf>
    <xf numFmtId="3" fontId="5" fillId="0" borderId="0" xfId="44" applyNumberFormat="1" applyFont="1" applyAlignment="1">
      <alignment horizontal="left" vertical="center"/>
    </xf>
    <xf numFmtId="0" fontId="8" fillId="37" borderId="10" xfId="77" applyFont="1" applyFill="1" applyBorder="1" applyAlignment="1">
      <alignment horizontal="center" vertical="center" wrapText="1"/>
    </xf>
    <xf numFmtId="0" fontId="6" fillId="37" borderId="12" xfId="77" applyFont="1" applyFill="1" applyBorder="1" applyAlignment="1">
      <alignment horizontal="center" vertical="center" wrapText="1"/>
    </xf>
    <xf numFmtId="0" fontId="6" fillId="37" borderId="13" xfId="77" applyFont="1" applyFill="1" applyBorder="1" applyAlignment="1">
      <alignment horizontal="center" vertical="center" wrapText="1"/>
    </xf>
    <xf numFmtId="0" fontId="6" fillId="38" borderId="10" xfId="43" applyFont="1" applyFill="1" applyBorder="1" applyAlignment="1">
      <alignment horizontal="center" vertical="center" wrapText="1"/>
    </xf>
    <xf numFmtId="0" fontId="6" fillId="39" borderId="10" xfId="43" applyFont="1" applyFill="1" applyBorder="1" applyAlignment="1">
      <alignment horizontal="center" vertical="center" wrapText="1"/>
    </xf>
    <xf numFmtId="0" fontId="6" fillId="37" borderId="10" xfId="43" applyFont="1" applyFill="1" applyBorder="1" applyAlignment="1">
      <alignment horizontal="left" vertical="center" wrapText="1"/>
    </xf>
    <xf numFmtId="0" fontId="5" fillId="0" borderId="70" xfId="77" applyBorder="1" applyAlignment="1">
      <alignment horizontal="center"/>
    </xf>
    <xf numFmtId="0" fontId="5" fillId="0" borderId="0" xfId="77" applyAlignment="1">
      <alignment horizontal="center"/>
    </xf>
    <xf numFmtId="0" fontId="60" fillId="0" borderId="0" xfId="43" applyFont="1" applyAlignment="1">
      <alignment horizontal="left" vertical="center" wrapText="1"/>
    </xf>
    <xf numFmtId="0" fontId="5" fillId="0" borderId="0" xfId="43" applyFont="1" applyAlignment="1">
      <alignment horizontal="justify" vertical="center"/>
    </xf>
    <xf numFmtId="0" fontId="6" fillId="37" borderId="10" xfId="43" applyFont="1" applyFill="1" applyBorder="1" applyAlignment="1">
      <alignment horizontal="center" vertical="center" textRotation="90" wrapText="1"/>
    </xf>
    <xf numFmtId="0" fontId="60" fillId="0" borderId="0" xfId="44" applyFont="1" applyAlignment="1">
      <alignment horizontal="left" vertical="center" wrapText="1"/>
    </xf>
    <xf numFmtId="0" fontId="5" fillId="0" borderId="0" xfId="44" applyFont="1" applyAlignment="1">
      <alignment horizontal="justify" vertical="center"/>
    </xf>
    <xf numFmtId="0" fontId="6" fillId="0" borderId="44" xfId="43" applyFont="1" applyBorder="1" applyAlignment="1">
      <alignment horizontal="left"/>
    </xf>
    <xf numFmtId="0" fontId="8" fillId="0" borderId="0" xfId="43" applyFont="1" applyAlignment="1">
      <alignment horizontal="left"/>
    </xf>
    <xf numFmtId="0" fontId="5" fillId="0" borderId="19" xfId="43" applyFont="1" applyBorder="1" applyAlignment="1">
      <alignment horizontal="left" vertical="center" wrapText="1"/>
    </xf>
    <xf numFmtId="0" fontId="8" fillId="37" borderId="10" xfId="43" applyFont="1" applyFill="1" applyBorder="1" applyAlignment="1">
      <alignment horizontal="center" vertical="center" wrapText="1"/>
    </xf>
    <xf numFmtId="0" fontId="5" fillId="0" borderId="19" xfId="0" applyFont="1" applyBorder="1" applyAlignment="1">
      <alignment horizontal="left" vertical="center" wrapText="1"/>
    </xf>
    <xf numFmtId="0" fontId="6" fillId="37" borderId="22" xfId="0" applyFont="1" applyFill="1" applyBorder="1" applyAlignment="1" applyProtection="1">
      <alignment horizontal="center" vertical="center" wrapText="1"/>
      <protection locked="0"/>
    </xf>
    <xf numFmtId="0" fontId="6" fillId="37" borderId="45" xfId="0" applyFont="1" applyFill="1" applyBorder="1" applyAlignment="1" applyProtection="1">
      <alignment horizontal="center" vertical="center" wrapText="1"/>
      <protection locked="0"/>
    </xf>
    <xf numFmtId="3" fontId="24" fillId="37" borderId="22" xfId="70" applyFont="1" applyFill="1" applyBorder="1" applyAlignment="1">
      <alignment horizontal="center" vertical="center" textRotation="90" wrapText="1"/>
    </xf>
    <xf numFmtId="3" fontId="24" fillId="37" borderId="42" xfId="70" applyFont="1" applyFill="1" applyBorder="1" applyAlignment="1">
      <alignment horizontal="center" vertical="center" textRotation="90" wrapText="1"/>
    </xf>
    <xf numFmtId="0" fontId="106" fillId="0" borderId="0" xfId="0" applyFont="1" applyAlignment="1">
      <alignment horizontal="left" vertical="center" wrapText="1"/>
    </xf>
    <xf numFmtId="0" fontId="107" fillId="0" borderId="0" xfId="0" applyFont="1" applyAlignment="1">
      <alignment horizontal="left" vertical="center" wrapText="1"/>
    </xf>
  </cellXfs>
  <cellStyles count="910">
    <cellStyle name="%20 - Vurgu1 2" xfId="1" xr:uid="{00000000-0005-0000-0000-000000000000}"/>
    <cellStyle name="%20 - Vurgu1 2 2" xfId="98" xr:uid="{00000000-0005-0000-0000-000001000000}"/>
    <cellStyle name="%20 - Vurgu1 2 3" xfId="99" xr:uid="{00000000-0005-0000-0000-000002000000}"/>
    <cellStyle name="%20 - Vurgu1 2 4" xfId="97" xr:uid="{00000000-0005-0000-0000-000003000000}"/>
    <cellStyle name="%20 - Vurgu1 2_25.İL-EMOD-Öncelikli Yaşam" xfId="100" xr:uid="{00000000-0005-0000-0000-000004000000}"/>
    <cellStyle name="%20 - Vurgu1 3" xfId="101" xr:uid="{00000000-0005-0000-0000-000005000000}"/>
    <cellStyle name="%20 - Vurgu1 3 2" xfId="102" xr:uid="{00000000-0005-0000-0000-000006000000}"/>
    <cellStyle name="%20 - Vurgu1 3 3" xfId="103" xr:uid="{00000000-0005-0000-0000-000007000000}"/>
    <cellStyle name="%20 - Vurgu1 4" xfId="104" xr:uid="{00000000-0005-0000-0000-000008000000}"/>
    <cellStyle name="%20 - Vurgu1 4 2" xfId="105" xr:uid="{00000000-0005-0000-0000-000009000000}"/>
    <cellStyle name="%20 - Vurgu1 4 3" xfId="106" xr:uid="{00000000-0005-0000-0000-00000A000000}"/>
    <cellStyle name="%20 - Vurgu1 5" xfId="96" xr:uid="{00000000-0005-0000-0000-00000B000000}"/>
    <cellStyle name="%20 - Vurgu1 6" xfId="888" xr:uid="{00000000-0005-0000-0000-00000C000000}"/>
    <cellStyle name="%20 - Vurgu2 2" xfId="2" xr:uid="{00000000-0005-0000-0000-00000D000000}"/>
    <cellStyle name="%20 - Vurgu2 2 2" xfId="109" xr:uid="{00000000-0005-0000-0000-00000E000000}"/>
    <cellStyle name="%20 - Vurgu2 2 3" xfId="110" xr:uid="{00000000-0005-0000-0000-00000F000000}"/>
    <cellStyle name="%20 - Vurgu2 2 4" xfId="108" xr:uid="{00000000-0005-0000-0000-000010000000}"/>
    <cellStyle name="%20 - Vurgu2 2_25.İL-EMOD-Öncelikli Yaşam" xfId="111" xr:uid="{00000000-0005-0000-0000-000011000000}"/>
    <cellStyle name="%20 - Vurgu2 3" xfId="112" xr:uid="{00000000-0005-0000-0000-000012000000}"/>
    <cellStyle name="%20 - Vurgu2 3 2" xfId="113" xr:uid="{00000000-0005-0000-0000-000013000000}"/>
    <cellStyle name="%20 - Vurgu2 3 3" xfId="114" xr:uid="{00000000-0005-0000-0000-000014000000}"/>
    <cellStyle name="%20 - Vurgu2 4" xfId="115" xr:uid="{00000000-0005-0000-0000-000015000000}"/>
    <cellStyle name="%20 - Vurgu2 4 2" xfId="116" xr:uid="{00000000-0005-0000-0000-000016000000}"/>
    <cellStyle name="%20 - Vurgu2 4 3" xfId="117" xr:uid="{00000000-0005-0000-0000-000017000000}"/>
    <cellStyle name="%20 - Vurgu2 5" xfId="107" xr:uid="{00000000-0005-0000-0000-000018000000}"/>
    <cellStyle name="%20 - Vurgu2 6" xfId="855" xr:uid="{00000000-0005-0000-0000-000019000000}"/>
    <cellStyle name="%20 - Vurgu3 2" xfId="3" xr:uid="{00000000-0005-0000-0000-00001A000000}"/>
    <cellStyle name="%20 - Vurgu3 2 2" xfId="120" xr:uid="{00000000-0005-0000-0000-00001B000000}"/>
    <cellStyle name="%20 - Vurgu3 2 3" xfId="121" xr:uid="{00000000-0005-0000-0000-00001C000000}"/>
    <cellStyle name="%20 - Vurgu3 2 4" xfId="119" xr:uid="{00000000-0005-0000-0000-00001D000000}"/>
    <cellStyle name="%20 - Vurgu3 2_25.İL-EMOD-Öncelikli Yaşam" xfId="122" xr:uid="{00000000-0005-0000-0000-00001E000000}"/>
    <cellStyle name="%20 - Vurgu3 3" xfId="123" xr:uid="{00000000-0005-0000-0000-00001F000000}"/>
    <cellStyle name="%20 - Vurgu3 3 2" xfId="124" xr:uid="{00000000-0005-0000-0000-000020000000}"/>
    <cellStyle name="%20 - Vurgu3 3 3" xfId="125" xr:uid="{00000000-0005-0000-0000-000021000000}"/>
    <cellStyle name="%20 - Vurgu3 4" xfId="126" xr:uid="{00000000-0005-0000-0000-000022000000}"/>
    <cellStyle name="%20 - Vurgu3 4 2" xfId="127" xr:uid="{00000000-0005-0000-0000-000023000000}"/>
    <cellStyle name="%20 - Vurgu3 4 3" xfId="128" xr:uid="{00000000-0005-0000-0000-000024000000}"/>
    <cellStyle name="%20 - Vurgu3 5" xfId="118" xr:uid="{00000000-0005-0000-0000-000025000000}"/>
    <cellStyle name="%20 - Vurgu3 6" xfId="270" xr:uid="{00000000-0005-0000-0000-000026000000}"/>
    <cellStyle name="%20 - Vurgu4 2" xfId="4" xr:uid="{00000000-0005-0000-0000-000027000000}"/>
    <cellStyle name="%20 - Vurgu4 2 2" xfId="131" xr:uid="{00000000-0005-0000-0000-000028000000}"/>
    <cellStyle name="%20 - Vurgu4 2 3" xfId="132" xr:uid="{00000000-0005-0000-0000-000029000000}"/>
    <cellStyle name="%20 - Vurgu4 2 4" xfId="130" xr:uid="{00000000-0005-0000-0000-00002A000000}"/>
    <cellStyle name="%20 - Vurgu4 2_25.İL-EMOD-Öncelikli Yaşam" xfId="133" xr:uid="{00000000-0005-0000-0000-00002B000000}"/>
    <cellStyle name="%20 - Vurgu4 3" xfId="134" xr:uid="{00000000-0005-0000-0000-00002C000000}"/>
    <cellStyle name="%20 - Vurgu4 3 2" xfId="135" xr:uid="{00000000-0005-0000-0000-00002D000000}"/>
    <cellStyle name="%20 - Vurgu4 3 3" xfId="136" xr:uid="{00000000-0005-0000-0000-00002E000000}"/>
    <cellStyle name="%20 - Vurgu4 4" xfId="137" xr:uid="{00000000-0005-0000-0000-00002F000000}"/>
    <cellStyle name="%20 - Vurgu4 4 2" xfId="138" xr:uid="{00000000-0005-0000-0000-000030000000}"/>
    <cellStyle name="%20 - Vurgu4 4 3" xfId="139" xr:uid="{00000000-0005-0000-0000-000031000000}"/>
    <cellStyle name="%20 - Vurgu4 5" xfId="129" xr:uid="{00000000-0005-0000-0000-000032000000}"/>
    <cellStyle name="%20 - Vurgu4 6" xfId="898" xr:uid="{00000000-0005-0000-0000-000033000000}"/>
    <cellStyle name="%20 - Vurgu5 2" xfId="5" xr:uid="{00000000-0005-0000-0000-000034000000}"/>
    <cellStyle name="%20 - Vurgu5 2 2" xfId="142" xr:uid="{00000000-0005-0000-0000-000035000000}"/>
    <cellStyle name="%20 - Vurgu5 2 3" xfId="143" xr:uid="{00000000-0005-0000-0000-000036000000}"/>
    <cellStyle name="%20 - Vurgu5 2 4" xfId="141" xr:uid="{00000000-0005-0000-0000-000037000000}"/>
    <cellStyle name="%20 - Vurgu5 2_25.İL-EMOD-Öncelikli Yaşam" xfId="144" xr:uid="{00000000-0005-0000-0000-000038000000}"/>
    <cellStyle name="%20 - Vurgu5 3" xfId="145" xr:uid="{00000000-0005-0000-0000-000039000000}"/>
    <cellStyle name="%20 - Vurgu5 3 2" xfId="146" xr:uid="{00000000-0005-0000-0000-00003A000000}"/>
    <cellStyle name="%20 - Vurgu5 3 3" xfId="147" xr:uid="{00000000-0005-0000-0000-00003B000000}"/>
    <cellStyle name="%20 - Vurgu5 4" xfId="148" xr:uid="{00000000-0005-0000-0000-00003C000000}"/>
    <cellStyle name="%20 - Vurgu5 4 2" xfId="149" xr:uid="{00000000-0005-0000-0000-00003D000000}"/>
    <cellStyle name="%20 - Vurgu5 4 3" xfId="150" xr:uid="{00000000-0005-0000-0000-00003E000000}"/>
    <cellStyle name="%20 - Vurgu5 5" xfId="140" xr:uid="{00000000-0005-0000-0000-00003F000000}"/>
    <cellStyle name="%20 - Vurgu5 6" xfId="899" xr:uid="{00000000-0005-0000-0000-000040000000}"/>
    <cellStyle name="%20 - Vurgu6 2" xfId="6" xr:uid="{00000000-0005-0000-0000-000041000000}"/>
    <cellStyle name="%20 - Vurgu6 2 2" xfId="153" xr:uid="{00000000-0005-0000-0000-000042000000}"/>
    <cellStyle name="%20 - Vurgu6 2 3" xfId="154" xr:uid="{00000000-0005-0000-0000-000043000000}"/>
    <cellStyle name="%20 - Vurgu6 2 4" xfId="152" xr:uid="{00000000-0005-0000-0000-000044000000}"/>
    <cellStyle name="%20 - Vurgu6 2_25.İL-EMOD-Öncelikli Yaşam" xfId="155" xr:uid="{00000000-0005-0000-0000-000045000000}"/>
    <cellStyle name="%20 - Vurgu6 3" xfId="156" xr:uid="{00000000-0005-0000-0000-000046000000}"/>
    <cellStyle name="%20 - Vurgu6 3 2" xfId="157" xr:uid="{00000000-0005-0000-0000-000047000000}"/>
    <cellStyle name="%20 - Vurgu6 3 3" xfId="158" xr:uid="{00000000-0005-0000-0000-000048000000}"/>
    <cellStyle name="%20 - Vurgu6 4" xfId="159" xr:uid="{00000000-0005-0000-0000-000049000000}"/>
    <cellStyle name="%20 - Vurgu6 4 2" xfId="160" xr:uid="{00000000-0005-0000-0000-00004A000000}"/>
    <cellStyle name="%20 - Vurgu6 4 3" xfId="161" xr:uid="{00000000-0005-0000-0000-00004B000000}"/>
    <cellStyle name="%20 - Vurgu6 5" xfId="151" xr:uid="{00000000-0005-0000-0000-00004C000000}"/>
    <cellStyle name="%20 - Vurgu6 6" xfId="900" xr:uid="{00000000-0005-0000-0000-00004D000000}"/>
    <cellStyle name="%40 - Vurgu1 2" xfId="7" xr:uid="{00000000-0005-0000-0000-00004E000000}"/>
    <cellStyle name="%40 - Vurgu1 2 2" xfId="164" xr:uid="{00000000-0005-0000-0000-00004F000000}"/>
    <cellStyle name="%40 - Vurgu1 2 3" xfId="165" xr:uid="{00000000-0005-0000-0000-000050000000}"/>
    <cellStyle name="%40 - Vurgu1 2 4" xfId="163" xr:uid="{00000000-0005-0000-0000-000051000000}"/>
    <cellStyle name="%40 - Vurgu1 2_25.İL-EMOD-Öncelikli Yaşam" xfId="166" xr:uid="{00000000-0005-0000-0000-000052000000}"/>
    <cellStyle name="%40 - Vurgu1 3" xfId="167" xr:uid="{00000000-0005-0000-0000-000053000000}"/>
    <cellStyle name="%40 - Vurgu1 3 2" xfId="168" xr:uid="{00000000-0005-0000-0000-000054000000}"/>
    <cellStyle name="%40 - Vurgu1 3 3" xfId="169" xr:uid="{00000000-0005-0000-0000-000055000000}"/>
    <cellStyle name="%40 - Vurgu1 4" xfId="170" xr:uid="{00000000-0005-0000-0000-000056000000}"/>
    <cellStyle name="%40 - Vurgu1 4 2" xfId="171" xr:uid="{00000000-0005-0000-0000-000057000000}"/>
    <cellStyle name="%40 - Vurgu1 4 3" xfId="172" xr:uid="{00000000-0005-0000-0000-000058000000}"/>
    <cellStyle name="%40 - Vurgu1 5" xfId="162" xr:uid="{00000000-0005-0000-0000-000059000000}"/>
    <cellStyle name="%40 - Vurgu1 6" xfId="901" xr:uid="{00000000-0005-0000-0000-00005A000000}"/>
    <cellStyle name="%40 - Vurgu2" xfId="87" builtinId="35" customBuiltin="1"/>
    <cellStyle name="%40 - Vurgu2 2" xfId="8" xr:uid="{00000000-0005-0000-0000-00005C000000}"/>
    <cellStyle name="%40 - Vurgu2 2 2" xfId="173" xr:uid="{00000000-0005-0000-0000-00005D000000}"/>
    <cellStyle name="%40 - Vurgu2 2 3" xfId="174" xr:uid="{00000000-0005-0000-0000-00005E000000}"/>
    <cellStyle name="%40 - Vurgu2 2_25.İL-EMOD-Öncelikli Yaşam" xfId="175" xr:uid="{00000000-0005-0000-0000-00005F000000}"/>
    <cellStyle name="%40 - Vurgu2 3" xfId="176" xr:uid="{00000000-0005-0000-0000-000060000000}"/>
    <cellStyle name="%40 - Vurgu2 3 2" xfId="177" xr:uid="{00000000-0005-0000-0000-000061000000}"/>
    <cellStyle name="%40 - Vurgu2 3 3" xfId="178" xr:uid="{00000000-0005-0000-0000-000062000000}"/>
    <cellStyle name="%40 - Vurgu2 4" xfId="179" xr:uid="{00000000-0005-0000-0000-000063000000}"/>
    <cellStyle name="%40 - Vurgu2 4 2" xfId="180" xr:uid="{00000000-0005-0000-0000-000064000000}"/>
    <cellStyle name="%40 - Vurgu2 4 3" xfId="181" xr:uid="{00000000-0005-0000-0000-000065000000}"/>
    <cellStyle name="%40 - Vurgu3 2" xfId="9" xr:uid="{00000000-0005-0000-0000-000066000000}"/>
    <cellStyle name="%40 - Vurgu3 2 2" xfId="184" xr:uid="{00000000-0005-0000-0000-000067000000}"/>
    <cellStyle name="%40 - Vurgu3 2 3" xfId="185" xr:uid="{00000000-0005-0000-0000-000068000000}"/>
    <cellStyle name="%40 - Vurgu3 2 4" xfId="183" xr:uid="{00000000-0005-0000-0000-000069000000}"/>
    <cellStyle name="%40 - Vurgu3 2_25.İL-EMOD-Öncelikli Yaşam" xfId="186" xr:uid="{00000000-0005-0000-0000-00006A000000}"/>
    <cellStyle name="%40 - Vurgu3 3" xfId="187" xr:uid="{00000000-0005-0000-0000-00006B000000}"/>
    <cellStyle name="%40 - Vurgu3 3 2" xfId="188" xr:uid="{00000000-0005-0000-0000-00006C000000}"/>
    <cellStyle name="%40 - Vurgu3 3 3" xfId="189" xr:uid="{00000000-0005-0000-0000-00006D000000}"/>
    <cellStyle name="%40 - Vurgu3 4" xfId="190" xr:uid="{00000000-0005-0000-0000-00006E000000}"/>
    <cellStyle name="%40 - Vurgu3 4 2" xfId="191" xr:uid="{00000000-0005-0000-0000-00006F000000}"/>
    <cellStyle name="%40 - Vurgu3 4 3" xfId="192" xr:uid="{00000000-0005-0000-0000-000070000000}"/>
    <cellStyle name="%40 - Vurgu3 5" xfId="182" xr:uid="{00000000-0005-0000-0000-000071000000}"/>
    <cellStyle name="%40 - Vurgu3 6" xfId="902" xr:uid="{00000000-0005-0000-0000-000072000000}"/>
    <cellStyle name="%40 - Vurgu4 2" xfId="10" xr:uid="{00000000-0005-0000-0000-000073000000}"/>
    <cellStyle name="%40 - Vurgu4 2 2" xfId="195" xr:uid="{00000000-0005-0000-0000-000074000000}"/>
    <cellStyle name="%40 - Vurgu4 2 3" xfId="196" xr:uid="{00000000-0005-0000-0000-000075000000}"/>
    <cellStyle name="%40 - Vurgu4 2 4" xfId="194" xr:uid="{00000000-0005-0000-0000-000076000000}"/>
    <cellStyle name="%40 - Vurgu4 2_25.İL-EMOD-Öncelikli Yaşam" xfId="197" xr:uid="{00000000-0005-0000-0000-000077000000}"/>
    <cellStyle name="%40 - Vurgu4 3" xfId="198" xr:uid="{00000000-0005-0000-0000-000078000000}"/>
    <cellStyle name="%40 - Vurgu4 3 2" xfId="199" xr:uid="{00000000-0005-0000-0000-000079000000}"/>
    <cellStyle name="%40 - Vurgu4 3 3" xfId="200" xr:uid="{00000000-0005-0000-0000-00007A000000}"/>
    <cellStyle name="%40 - Vurgu4 4" xfId="201" xr:uid="{00000000-0005-0000-0000-00007B000000}"/>
    <cellStyle name="%40 - Vurgu4 4 2" xfId="202" xr:uid="{00000000-0005-0000-0000-00007C000000}"/>
    <cellStyle name="%40 - Vurgu4 4 3" xfId="203" xr:uid="{00000000-0005-0000-0000-00007D000000}"/>
    <cellStyle name="%40 - Vurgu4 5" xfId="193" xr:uid="{00000000-0005-0000-0000-00007E000000}"/>
    <cellStyle name="%40 - Vurgu4 6" xfId="903" xr:uid="{00000000-0005-0000-0000-00007F000000}"/>
    <cellStyle name="%40 - Vurgu5 2" xfId="11" xr:uid="{00000000-0005-0000-0000-000080000000}"/>
    <cellStyle name="%40 - Vurgu5 2 2" xfId="206" xr:uid="{00000000-0005-0000-0000-000081000000}"/>
    <cellStyle name="%40 - Vurgu5 2 3" xfId="207" xr:uid="{00000000-0005-0000-0000-000082000000}"/>
    <cellStyle name="%40 - Vurgu5 2 4" xfId="205" xr:uid="{00000000-0005-0000-0000-000083000000}"/>
    <cellStyle name="%40 - Vurgu5 2_25.İL-EMOD-Öncelikli Yaşam" xfId="208" xr:uid="{00000000-0005-0000-0000-000084000000}"/>
    <cellStyle name="%40 - Vurgu5 3" xfId="209" xr:uid="{00000000-0005-0000-0000-000085000000}"/>
    <cellStyle name="%40 - Vurgu5 3 2" xfId="210" xr:uid="{00000000-0005-0000-0000-000086000000}"/>
    <cellStyle name="%40 - Vurgu5 3 3" xfId="211" xr:uid="{00000000-0005-0000-0000-000087000000}"/>
    <cellStyle name="%40 - Vurgu5 4" xfId="212" xr:uid="{00000000-0005-0000-0000-000088000000}"/>
    <cellStyle name="%40 - Vurgu5 4 2" xfId="213" xr:uid="{00000000-0005-0000-0000-000089000000}"/>
    <cellStyle name="%40 - Vurgu5 4 3" xfId="214" xr:uid="{00000000-0005-0000-0000-00008A000000}"/>
    <cellStyle name="%40 - Vurgu5 5" xfId="204" xr:uid="{00000000-0005-0000-0000-00008B000000}"/>
    <cellStyle name="%40 - Vurgu5 6" xfId="904" xr:uid="{00000000-0005-0000-0000-00008C000000}"/>
    <cellStyle name="%40 - Vurgu6 2" xfId="12" xr:uid="{00000000-0005-0000-0000-00008D000000}"/>
    <cellStyle name="%40 - Vurgu6 2 2" xfId="217" xr:uid="{00000000-0005-0000-0000-00008E000000}"/>
    <cellStyle name="%40 - Vurgu6 2 3" xfId="218" xr:uid="{00000000-0005-0000-0000-00008F000000}"/>
    <cellStyle name="%40 - Vurgu6 2 4" xfId="216" xr:uid="{00000000-0005-0000-0000-000090000000}"/>
    <cellStyle name="%40 - Vurgu6 2_25.İL-EMOD-Öncelikli Yaşam" xfId="219" xr:uid="{00000000-0005-0000-0000-000091000000}"/>
    <cellStyle name="%40 - Vurgu6 3" xfId="220" xr:uid="{00000000-0005-0000-0000-000092000000}"/>
    <cellStyle name="%40 - Vurgu6 3 2" xfId="221" xr:uid="{00000000-0005-0000-0000-000093000000}"/>
    <cellStyle name="%40 - Vurgu6 3 3" xfId="222" xr:uid="{00000000-0005-0000-0000-000094000000}"/>
    <cellStyle name="%40 - Vurgu6 4" xfId="223" xr:uid="{00000000-0005-0000-0000-000095000000}"/>
    <cellStyle name="%40 - Vurgu6 4 2" xfId="224" xr:uid="{00000000-0005-0000-0000-000096000000}"/>
    <cellStyle name="%40 - Vurgu6 4 3" xfId="225" xr:uid="{00000000-0005-0000-0000-000097000000}"/>
    <cellStyle name="%40 - Vurgu6 5" xfId="215" xr:uid="{00000000-0005-0000-0000-000098000000}"/>
    <cellStyle name="%40 - Vurgu6 6" xfId="905" xr:uid="{00000000-0005-0000-0000-000099000000}"/>
    <cellStyle name="%60 - Vurgu1 2" xfId="13" xr:uid="{00000000-0005-0000-0000-00009A000000}"/>
    <cellStyle name="%60 - Vurgu1 2 2" xfId="227" xr:uid="{00000000-0005-0000-0000-00009B000000}"/>
    <cellStyle name="%60 - Vurgu1 3" xfId="228" xr:uid="{00000000-0005-0000-0000-00009C000000}"/>
    <cellStyle name="%60 - Vurgu1 4" xfId="229" xr:uid="{00000000-0005-0000-0000-00009D000000}"/>
    <cellStyle name="%60 - Vurgu1 5" xfId="226" xr:uid="{00000000-0005-0000-0000-00009E000000}"/>
    <cellStyle name="%60 - Vurgu2" xfId="88" builtinId="36" customBuiltin="1"/>
    <cellStyle name="%60 - Vurgu2 2" xfId="14" xr:uid="{00000000-0005-0000-0000-0000A0000000}"/>
    <cellStyle name="%60 - Vurgu2 3" xfId="230" xr:uid="{00000000-0005-0000-0000-0000A1000000}"/>
    <cellStyle name="%60 - Vurgu2 4" xfId="231" xr:uid="{00000000-0005-0000-0000-0000A2000000}"/>
    <cellStyle name="%60 - Vurgu3 2" xfId="15" xr:uid="{00000000-0005-0000-0000-0000A3000000}"/>
    <cellStyle name="%60 - Vurgu3 2 2" xfId="233" xr:uid="{00000000-0005-0000-0000-0000A4000000}"/>
    <cellStyle name="%60 - Vurgu3 3" xfId="234" xr:uid="{00000000-0005-0000-0000-0000A5000000}"/>
    <cellStyle name="%60 - Vurgu3 4" xfId="235" xr:uid="{00000000-0005-0000-0000-0000A6000000}"/>
    <cellStyle name="%60 - Vurgu3 5" xfId="232" xr:uid="{00000000-0005-0000-0000-0000A7000000}"/>
    <cellStyle name="%60 - Vurgu4 2" xfId="16" xr:uid="{00000000-0005-0000-0000-0000A8000000}"/>
    <cellStyle name="%60 - Vurgu4 2 2" xfId="237" xr:uid="{00000000-0005-0000-0000-0000A9000000}"/>
    <cellStyle name="%60 - Vurgu4 3" xfId="238" xr:uid="{00000000-0005-0000-0000-0000AA000000}"/>
    <cellStyle name="%60 - Vurgu4 4" xfId="239" xr:uid="{00000000-0005-0000-0000-0000AB000000}"/>
    <cellStyle name="%60 - Vurgu4 5" xfId="236" xr:uid="{00000000-0005-0000-0000-0000AC000000}"/>
    <cellStyle name="%60 - Vurgu5" xfId="91" builtinId="48" customBuiltin="1"/>
    <cellStyle name="%60 - Vurgu5 2" xfId="17" xr:uid="{00000000-0005-0000-0000-0000AE000000}"/>
    <cellStyle name="%60 - Vurgu5 3" xfId="240" xr:uid="{00000000-0005-0000-0000-0000AF000000}"/>
    <cellStyle name="%60 - Vurgu5 4" xfId="241" xr:uid="{00000000-0005-0000-0000-0000B0000000}"/>
    <cellStyle name="%60 - Vurgu6 2" xfId="18" xr:uid="{00000000-0005-0000-0000-0000B1000000}"/>
    <cellStyle name="%60 - Vurgu6 2 2" xfId="243" xr:uid="{00000000-0005-0000-0000-0000B2000000}"/>
    <cellStyle name="%60 - Vurgu6 3" xfId="244" xr:uid="{00000000-0005-0000-0000-0000B3000000}"/>
    <cellStyle name="%60 - Vurgu6 4" xfId="245" xr:uid="{00000000-0005-0000-0000-0000B4000000}"/>
    <cellStyle name="%60 - Vurgu6 5" xfId="242" xr:uid="{00000000-0005-0000-0000-0000B5000000}"/>
    <cellStyle name="Açıklama Metni" xfId="85" builtinId="53" customBuiltin="1"/>
    <cellStyle name="Açıklama Metni 2" xfId="19" xr:uid="{00000000-0005-0000-0000-0000B7000000}"/>
    <cellStyle name="Açıklama Metni 3" xfId="246" xr:uid="{00000000-0005-0000-0000-0000B8000000}"/>
    <cellStyle name="Açıklama Metni 4" xfId="247" xr:uid="{00000000-0005-0000-0000-0000B9000000}"/>
    <cellStyle name="Ana Başlık 2" xfId="20" xr:uid="{00000000-0005-0000-0000-0000BA000000}"/>
    <cellStyle name="Ana Başlık 2 2" xfId="249" xr:uid="{00000000-0005-0000-0000-0000BB000000}"/>
    <cellStyle name="Ana Başlık 3" xfId="250" xr:uid="{00000000-0005-0000-0000-0000BC000000}"/>
    <cellStyle name="Ana Başlık 4" xfId="251" xr:uid="{00000000-0005-0000-0000-0000BD000000}"/>
    <cellStyle name="Ana Başlık 5" xfId="248" xr:uid="{00000000-0005-0000-0000-0000BE000000}"/>
    <cellStyle name="Bağlı Hücre" xfId="82" builtinId="24" customBuiltin="1"/>
    <cellStyle name="Bağlı Hücre 2" xfId="21" xr:uid="{00000000-0005-0000-0000-0000C0000000}"/>
    <cellStyle name="Bağlı Hücre 3" xfId="252" xr:uid="{00000000-0005-0000-0000-0000C1000000}"/>
    <cellStyle name="Bağlı Hücre 4" xfId="253" xr:uid="{00000000-0005-0000-0000-0000C2000000}"/>
    <cellStyle name="Başlık 1 2" xfId="22" xr:uid="{00000000-0005-0000-0000-0000C3000000}"/>
    <cellStyle name="Başlık 1 2 2" xfId="255" xr:uid="{00000000-0005-0000-0000-0000C4000000}"/>
    <cellStyle name="Başlık 1 3" xfId="256" xr:uid="{00000000-0005-0000-0000-0000C5000000}"/>
    <cellStyle name="Başlık 1 4" xfId="257" xr:uid="{00000000-0005-0000-0000-0000C6000000}"/>
    <cellStyle name="Başlık 1 5" xfId="254" xr:uid="{00000000-0005-0000-0000-0000C7000000}"/>
    <cellStyle name="Başlık 2 2" xfId="23" xr:uid="{00000000-0005-0000-0000-0000C8000000}"/>
    <cellStyle name="Başlık 2 2 2" xfId="259" xr:uid="{00000000-0005-0000-0000-0000C9000000}"/>
    <cellStyle name="Başlık 2 3" xfId="260" xr:uid="{00000000-0005-0000-0000-0000CA000000}"/>
    <cellStyle name="Başlık 2 4" xfId="261" xr:uid="{00000000-0005-0000-0000-0000CB000000}"/>
    <cellStyle name="Başlık 2 5" xfId="258" xr:uid="{00000000-0005-0000-0000-0000CC000000}"/>
    <cellStyle name="Başlık 3 2" xfId="24" xr:uid="{00000000-0005-0000-0000-0000CD000000}"/>
    <cellStyle name="Başlık 3 2 2" xfId="263" xr:uid="{00000000-0005-0000-0000-0000CE000000}"/>
    <cellStyle name="Başlık 3 3" xfId="264" xr:uid="{00000000-0005-0000-0000-0000CF000000}"/>
    <cellStyle name="Başlık 3 4" xfId="265" xr:uid="{00000000-0005-0000-0000-0000D0000000}"/>
    <cellStyle name="Başlık 3 5" xfId="262" xr:uid="{00000000-0005-0000-0000-0000D1000000}"/>
    <cellStyle name="Başlık 4 2" xfId="25" xr:uid="{00000000-0005-0000-0000-0000D2000000}"/>
    <cellStyle name="Başlık 4 2 2" xfId="267" xr:uid="{00000000-0005-0000-0000-0000D3000000}"/>
    <cellStyle name="Başlık 4 3" xfId="268" xr:uid="{00000000-0005-0000-0000-0000D4000000}"/>
    <cellStyle name="Başlık 4 4" xfId="269" xr:uid="{00000000-0005-0000-0000-0000D5000000}"/>
    <cellStyle name="Başlık 4 5" xfId="266" xr:uid="{00000000-0005-0000-0000-0000D6000000}"/>
    <cellStyle name="Binlik Ayracı [0]" xfId="78" builtinId="6"/>
    <cellStyle name="Binlik Ayracı [0]_2010 ist yıl 4-b 1479" xfId="66" xr:uid="{00000000-0005-0000-0000-0000D8000000}"/>
    <cellStyle name="Binlik Ayracı [0]_2010 ist yıl 4-b 2926" xfId="67" xr:uid="{00000000-0005-0000-0000-0000D9000000}"/>
    <cellStyle name="Binlik Ayracı_MYÖ2 2" xfId="71" xr:uid="{00000000-0005-0000-0000-0000DA000000}"/>
    <cellStyle name="Comma [0]_T - 37" xfId="26" xr:uid="{00000000-0005-0000-0000-0000DB000000}"/>
    <cellStyle name="Comma 2" xfId="271" xr:uid="{00000000-0005-0000-0000-0000DC000000}"/>
    <cellStyle name="Comma 2 2" xfId="272" xr:uid="{00000000-0005-0000-0000-0000DD000000}"/>
    <cellStyle name="Comma_T - 37" xfId="27" xr:uid="{00000000-0005-0000-0000-0000DE000000}"/>
    <cellStyle name="Currency [0]_T - 37" xfId="28" xr:uid="{00000000-0005-0000-0000-0000DF000000}"/>
    <cellStyle name="Currency_T - 37" xfId="29" xr:uid="{00000000-0005-0000-0000-0000E0000000}"/>
    <cellStyle name="Çıkış 2" xfId="30" xr:uid="{00000000-0005-0000-0000-0000E1000000}"/>
    <cellStyle name="Çıkış 2 2" xfId="274" xr:uid="{00000000-0005-0000-0000-0000E2000000}"/>
    <cellStyle name="Çıkış 3" xfId="275" xr:uid="{00000000-0005-0000-0000-0000E3000000}"/>
    <cellStyle name="Çıkış 4" xfId="276" xr:uid="{00000000-0005-0000-0000-0000E4000000}"/>
    <cellStyle name="Çıkış 5" xfId="273" xr:uid="{00000000-0005-0000-0000-0000E5000000}"/>
    <cellStyle name="Giriş 2" xfId="31" xr:uid="{00000000-0005-0000-0000-0000E6000000}"/>
    <cellStyle name="Giriş 2 2" xfId="278" xr:uid="{00000000-0005-0000-0000-0000E7000000}"/>
    <cellStyle name="Giriş 3" xfId="279" xr:uid="{00000000-0005-0000-0000-0000E8000000}"/>
    <cellStyle name="Giriş 4" xfId="280" xr:uid="{00000000-0005-0000-0000-0000E9000000}"/>
    <cellStyle name="Giriş 5" xfId="277" xr:uid="{00000000-0005-0000-0000-0000EA000000}"/>
    <cellStyle name="Hesaplama 2" xfId="32" xr:uid="{00000000-0005-0000-0000-0000EB000000}"/>
    <cellStyle name="Hesaplama 2 2" xfId="282" xr:uid="{00000000-0005-0000-0000-0000EC000000}"/>
    <cellStyle name="Hesaplama 3" xfId="283" xr:uid="{00000000-0005-0000-0000-0000ED000000}"/>
    <cellStyle name="Hesaplama 4" xfId="284" xr:uid="{00000000-0005-0000-0000-0000EE000000}"/>
    <cellStyle name="Hesaplama 5" xfId="281" xr:uid="{00000000-0005-0000-0000-0000EF000000}"/>
    <cellStyle name="Hyperlink" xfId="33" xr:uid="{00000000-0005-0000-0000-0000F0000000}"/>
    <cellStyle name="İşaretli Hücre" xfId="83" builtinId="23" customBuiltin="1"/>
    <cellStyle name="İşaretli Hücre 2" xfId="34" xr:uid="{00000000-0005-0000-0000-0000F2000000}"/>
    <cellStyle name="İşaretli Hücre 3" xfId="285" xr:uid="{00000000-0005-0000-0000-0000F3000000}"/>
    <cellStyle name="İşaretli Hücre 4" xfId="286" xr:uid="{00000000-0005-0000-0000-0000F4000000}"/>
    <cellStyle name="İyi" xfId="79" builtinId="26" customBuiltin="1"/>
    <cellStyle name="İyi 2" xfId="35" xr:uid="{00000000-0005-0000-0000-0000F6000000}"/>
    <cellStyle name="İyi 3" xfId="287" xr:uid="{00000000-0005-0000-0000-0000F7000000}"/>
    <cellStyle name="İyi 4" xfId="288" xr:uid="{00000000-0005-0000-0000-0000F8000000}"/>
    <cellStyle name="İzlenen Köprü 2" xfId="36" xr:uid="{00000000-0005-0000-0000-0000F9000000}"/>
    <cellStyle name="Köprü" xfId="75" builtinId="8"/>
    <cellStyle name="Köprü 2" xfId="37" xr:uid="{00000000-0005-0000-0000-0000FB000000}"/>
    <cellStyle name="Köprü 2 2" xfId="289" xr:uid="{00000000-0005-0000-0000-0000FC000000}"/>
    <cellStyle name="Köprü 3" xfId="290" xr:uid="{00000000-0005-0000-0000-0000FD000000}"/>
    <cellStyle name="Köprü 4" xfId="94" xr:uid="{00000000-0005-0000-0000-0000FE000000}"/>
    <cellStyle name="Kötü" xfId="80" builtinId="27" customBuiltin="1"/>
    <cellStyle name="Kötü 2" xfId="38" xr:uid="{00000000-0005-0000-0000-000000010000}"/>
    <cellStyle name="Kötü 3" xfId="291" xr:uid="{00000000-0005-0000-0000-000001010000}"/>
    <cellStyle name="Kötü 4" xfId="292" xr:uid="{00000000-0005-0000-0000-000002010000}"/>
    <cellStyle name="Normal" xfId="0" builtinId="0"/>
    <cellStyle name="Normal 10" xfId="293" xr:uid="{00000000-0005-0000-0000-000004010000}"/>
    <cellStyle name="Normal 10 2" xfId="294" xr:uid="{00000000-0005-0000-0000-000005010000}"/>
    <cellStyle name="Normal 100" xfId="295" xr:uid="{00000000-0005-0000-0000-000006010000}"/>
    <cellStyle name="Normal 101" xfId="296" xr:uid="{00000000-0005-0000-0000-000007010000}"/>
    <cellStyle name="Normal 102" xfId="297" xr:uid="{00000000-0005-0000-0000-000008010000}"/>
    <cellStyle name="Normal 103" xfId="298" xr:uid="{00000000-0005-0000-0000-000009010000}"/>
    <cellStyle name="Normal 104" xfId="77" xr:uid="{00000000-0005-0000-0000-00000A010000}"/>
    <cellStyle name="Normal 105" xfId="299" xr:uid="{00000000-0005-0000-0000-00000B010000}"/>
    <cellStyle name="Normal 105 2" xfId="300" xr:uid="{00000000-0005-0000-0000-00000C010000}"/>
    <cellStyle name="Normal 106" xfId="301" xr:uid="{00000000-0005-0000-0000-00000D010000}"/>
    <cellStyle name="Normal 107" xfId="302" xr:uid="{00000000-0005-0000-0000-00000E010000}"/>
    <cellStyle name="Normal 107 2" xfId="303" xr:uid="{00000000-0005-0000-0000-00000F010000}"/>
    <cellStyle name="Normal 108" xfId="304" xr:uid="{00000000-0005-0000-0000-000010010000}"/>
    <cellStyle name="Normal 109" xfId="305" xr:uid="{00000000-0005-0000-0000-000011010000}"/>
    <cellStyle name="Normal 109 2" xfId="306" xr:uid="{00000000-0005-0000-0000-000012010000}"/>
    <cellStyle name="Normal 11" xfId="307" xr:uid="{00000000-0005-0000-0000-000013010000}"/>
    <cellStyle name="Normal 11 10" xfId="308" xr:uid="{00000000-0005-0000-0000-000014010000}"/>
    <cellStyle name="Normal 11 11" xfId="309" xr:uid="{00000000-0005-0000-0000-000015010000}"/>
    <cellStyle name="Normal 11 12" xfId="310" xr:uid="{00000000-0005-0000-0000-000016010000}"/>
    <cellStyle name="Normal 11 2" xfId="311" xr:uid="{00000000-0005-0000-0000-000017010000}"/>
    <cellStyle name="Normal 11 2 2" xfId="312" xr:uid="{00000000-0005-0000-0000-000018010000}"/>
    <cellStyle name="Normal 11 2 3" xfId="313" xr:uid="{00000000-0005-0000-0000-000019010000}"/>
    <cellStyle name="Normal 11 3" xfId="314" xr:uid="{00000000-0005-0000-0000-00001A010000}"/>
    <cellStyle name="Normal 11 3 2" xfId="315" xr:uid="{00000000-0005-0000-0000-00001B010000}"/>
    <cellStyle name="Normal 11 3 3" xfId="316" xr:uid="{00000000-0005-0000-0000-00001C010000}"/>
    <cellStyle name="Normal 11 4" xfId="317" xr:uid="{00000000-0005-0000-0000-00001D010000}"/>
    <cellStyle name="Normal 11 4 2" xfId="318" xr:uid="{00000000-0005-0000-0000-00001E010000}"/>
    <cellStyle name="Normal 11 4 3" xfId="319" xr:uid="{00000000-0005-0000-0000-00001F010000}"/>
    <cellStyle name="Normal 11 5" xfId="320" xr:uid="{00000000-0005-0000-0000-000020010000}"/>
    <cellStyle name="Normal 11 5 2" xfId="321" xr:uid="{00000000-0005-0000-0000-000021010000}"/>
    <cellStyle name="Normal 11 5 3" xfId="322" xr:uid="{00000000-0005-0000-0000-000022010000}"/>
    <cellStyle name="Normal 11 6" xfId="323" xr:uid="{00000000-0005-0000-0000-000023010000}"/>
    <cellStyle name="Normal 11 6 2" xfId="324" xr:uid="{00000000-0005-0000-0000-000024010000}"/>
    <cellStyle name="Normal 11 6 3" xfId="325" xr:uid="{00000000-0005-0000-0000-000025010000}"/>
    <cellStyle name="Normal 11 7" xfId="326" xr:uid="{00000000-0005-0000-0000-000026010000}"/>
    <cellStyle name="Normal 11 7 2" xfId="327" xr:uid="{00000000-0005-0000-0000-000027010000}"/>
    <cellStyle name="Normal 11 7 3" xfId="328" xr:uid="{00000000-0005-0000-0000-000028010000}"/>
    <cellStyle name="Normal 11 8" xfId="329" xr:uid="{00000000-0005-0000-0000-000029010000}"/>
    <cellStyle name="Normal 11 8 2" xfId="330" xr:uid="{00000000-0005-0000-0000-00002A010000}"/>
    <cellStyle name="Normal 11 8 3" xfId="331" xr:uid="{00000000-0005-0000-0000-00002B010000}"/>
    <cellStyle name="Normal 11 9" xfId="332" xr:uid="{00000000-0005-0000-0000-00002C010000}"/>
    <cellStyle name="Normal 110" xfId="333" xr:uid="{00000000-0005-0000-0000-00002D010000}"/>
    <cellStyle name="Normal 110 2" xfId="334" xr:uid="{00000000-0005-0000-0000-00002E010000}"/>
    <cellStyle name="Normal 111" xfId="335" xr:uid="{00000000-0005-0000-0000-00002F010000}"/>
    <cellStyle name="Normal 112" xfId="906" xr:uid="{00000000-0005-0000-0000-000030010000}"/>
    <cellStyle name="Normal 113" xfId="907" xr:uid="{00000000-0005-0000-0000-000031010000}"/>
    <cellStyle name="Normal 114" xfId="908" xr:uid="{00000000-0005-0000-0000-000032010000}"/>
    <cellStyle name="Normal 115" xfId="909" xr:uid="{B5791F1E-ED50-4C73-8BE1-14D0045CED61}"/>
    <cellStyle name="Normal 12" xfId="336" xr:uid="{00000000-0005-0000-0000-000033010000}"/>
    <cellStyle name="Normal 12 2" xfId="337" xr:uid="{00000000-0005-0000-0000-000034010000}"/>
    <cellStyle name="Normal 12 2 2" xfId="338" xr:uid="{00000000-0005-0000-0000-000035010000}"/>
    <cellStyle name="Normal 12 2 3" xfId="339" xr:uid="{00000000-0005-0000-0000-000036010000}"/>
    <cellStyle name="Normal 12 3" xfId="340" xr:uid="{00000000-0005-0000-0000-000037010000}"/>
    <cellStyle name="Normal 12 4" xfId="341" xr:uid="{00000000-0005-0000-0000-000038010000}"/>
    <cellStyle name="Normal 13" xfId="342" xr:uid="{00000000-0005-0000-0000-000039010000}"/>
    <cellStyle name="Normal 13 2" xfId="343" xr:uid="{00000000-0005-0000-0000-00003A010000}"/>
    <cellStyle name="Normal 13 2 2" xfId="344" xr:uid="{00000000-0005-0000-0000-00003B010000}"/>
    <cellStyle name="Normal 13 2 3" xfId="345" xr:uid="{00000000-0005-0000-0000-00003C010000}"/>
    <cellStyle name="Normal 13 3" xfId="346" xr:uid="{00000000-0005-0000-0000-00003D010000}"/>
    <cellStyle name="Normal 13 4" xfId="347" xr:uid="{00000000-0005-0000-0000-00003E010000}"/>
    <cellStyle name="Normal 14" xfId="348" xr:uid="{00000000-0005-0000-0000-00003F010000}"/>
    <cellStyle name="Normal 14 2" xfId="349" xr:uid="{00000000-0005-0000-0000-000040010000}"/>
    <cellStyle name="Normal 14 2 2" xfId="350" xr:uid="{00000000-0005-0000-0000-000041010000}"/>
    <cellStyle name="Normal 14 2 3" xfId="351" xr:uid="{00000000-0005-0000-0000-000042010000}"/>
    <cellStyle name="Normal 14 3" xfId="352" xr:uid="{00000000-0005-0000-0000-000043010000}"/>
    <cellStyle name="Normal 15" xfId="353" xr:uid="{00000000-0005-0000-0000-000044010000}"/>
    <cellStyle name="Normal 15 2" xfId="354" xr:uid="{00000000-0005-0000-0000-000045010000}"/>
    <cellStyle name="Normal 16" xfId="355" xr:uid="{00000000-0005-0000-0000-000046010000}"/>
    <cellStyle name="Normal 16 2" xfId="356" xr:uid="{00000000-0005-0000-0000-000047010000}"/>
    <cellStyle name="Normal 16 2 2" xfId="357" xr:uid="{00000000-0005-0000-0000-000048010000}"/>
    <cellStyle name="Normal 16 2 3" xfId="358" xr:uid="{00000000-0005-0000-0000-000049010000}"/>
    <cellStyle name="Normal 16 3" xfId="359" xr:uid="{00000000-0005-0000-0000-00004A010000}"/>
    <cellStyle name="Normal 17" xfId="360" xr:uid="{00000000-0005-0000-0000-00004B010000}"/>
    <cellStyle name="Normal 17 2" xfId="361" xr:uid="{00000000-0005-0000-0000-00004C010000}"/>
    <cellStyle name="Normal 17 2 2" xfId="362" xr:uid="{00000000-0005-0000-0000-00004D010000}"/>
    <cellStyle name="Normal 17 2 3" xfId="363" xr:uid="{00000000-0005-0000-0000-00004E010000}"/>
    <cellStyle name="Normal 17 3" xfId="364" xr:uid="{00000000-0005-0000-0000-00004F010000}"/>
    <cellStyle name="Normal 18" xfId="365" xr:uid="{00000000-0005-0000-0000-000050010000}"/>
    <cellStyle name="Normal 18 2" xfId="366" xr:uid="{00000000-0005-0000-0000-000051010000}"/>
    <cellStyle name="Normal 18 3" xfId="367" xr:uid="{00000000-0005-0000-0000-000052010000}"/>
    <cellStyle name="Normal 18 4" xfId="368" xr:uid="{00000000-0005-0000-0000-000053010000}"/>
    <cellStyle name="Normal 19" xfId="369" xr:uid="{00000000-0005-0000-0000-000054010000}"/>
    <cellStyle name="Normal 19 2" xfId="370" xr:uid="{00000000-0005-0000-0000-000055010000}"/>
    <cellStyle name="Normal 19 3" xfId="371" xr:uid="{00000000-0005-0000-0000-000056010000}"/>
    <cellStyle name="Normal 19 4" xfId="372" xr:uid="{00000000-0005-0000-0000-000057010000}"/>
    <cellStyle name="Normal 2" xfId="39" xr:uid="{00000000-0005-0000-0000-000058010000}"/>
    <cellStyle name="Normal 2 10" xfId="373" xr:uid="{00000000-0005-0000-0000-000059010000}"/>
    <cellStyle name="Normal 2 10 2" xfId="374" xr:uid="{00000000-0005-0000-0000-00005A010000}"/>
    <cellStyle name="Normal 2 10 3" xfId="375" xr:uid="{00000000-0005-0000-0000-00005B010000}"/>
    <cellStyle name="Normal 2 11" xfId="376" xr:uid="{00000000-0005-0000-0000-00005C010000}"/>
    <cellStyle name="Normal 2 12" xfId="377" xr:uid="{00000000-0005-0000-0000-00005D010000}"/>
    <cellStyle name="Normal 2 13" xfId="378" xr:uid="{00000000-0005-0000-0000-00005E010000}"/>
    <cellStyle name="Normal 2 14" xfId="379" xr:uid="{00000000-0005-0000-0000-00005F010000}"/>
    <cellStyle name="Normal 2 15" xfId="380" xr:uid="{00000000-0005-0000-0000-000060010000}"/>
    <cellStyle name="Normal 2 16" xfId="381" xr:uid="{00000000-0005-0000-0000-000061010000}"/>
    <cellStyle name="Normal 2 17" xfId="382" xr:uid="{00000000-0005-0000-0000-000062010000}"/>
    <cellStyle name="Normal 2 18" xfId="383" xr:uid="{00000000-0005-0000-0000-000063010000}"/>
    <cellStyle name="Normal 2 19" xfId="384" xr:uid="{00000000-0005-0000-0000-000064010000}"/>
    <cellStyle name="Normal 2 2" xfId="62" xr:uid="{00000000-0005-0000-0000-000065010000}"/>
    <cellStyle name="Normal 2 2 2" xfId="385" xr:uid="{00000000-0005-0000-0000-000066010000}"/>
    <cellStyle name="Normal 2 2 3" xfId="386" xr:uid="{00000000-0005-0000-0000-000067010000}"/>
    <cellStyle name="Normal 2 2 4" xfId="387" xr:uid="{00000000-0005-0000-0000-000068010000}"/>
    <cellStyle name="Normal 2 20" xfId="95" xr:uid="{00000000-0005-0000-0000-000069010000}"/>
    <cellStyle name="Normal 2 3" xfId="388" xr:uid="{00000000-0005-0000-0000-00006A010000}"/>
    <cellStyle name="Normal 2 3 2" xfId="389" xr:uid="{00000000-0005-0000-0000-00006B010000}"/>
    <cellStyle name="Normal 2 3 2 2" xfId="390" xr:uid="{00000000-0005-0000-0000-00006C010000}"/>
    <cellStyle name="Normal 2 3 3" xfId="391" xr:uid="{00000000-0005-0000-0000-00006D010000}"/>
    <cellStyle name="Normal 2 4" xfId="392" xr:uid="{00000000-0005-0000-0000-00006E010000}"/>
    <cellStyle name="Normal 2 4 10" xfId="393" xr:uid="{00000000-0005-0000-0000-00006F010000}"/>
    <cellStyle name="Normal 2 4 11" xfId="394" xr:uid="{00000000-0005-0000-0000-000070010000}"/>
    <cellStyle name="Normal 2 4 12" xfId="395" xr:uid="{00000000-0005-0000-0000-000071010000}"/>
    <cellStyle name="Normal 2 4 2" xfId="396" xr:uid="{00000000-0005-0000-0000-000072010000}"/>
    <cellStyle name="Normal 2 4 2 2" xfId="397" xr:uid="{00000000-0005-0000-0000-000073010000}"/>
    <cellStyle name="Normal 2 4 2 3" xfId="398" xr:uid="{00000000-0005-0000-0000-000074010000}"/>
    <cellStyle name="Normal 2 4 2 4" xfId="399" xr:uid="{00000000-0005-0000-0000-000075010000}"/>
    <cellStyle name="Normal 2 4 2 5" xfId="400" xr:uid="{00000000-0005-0000-0000-000076010000}"/>
    <cellStyle name="Normal 2 4 3" xfId="401" xr:uid="{00000000-0005-0000-0000-000077010000}"/>
    <cellStyle name="Normal 2 4 3 2" xfId="402" xr:uid="{00000000-0005-0000-0000-000078010000}"/>
    <cellStyle name="Normal 2 4 3 3" xfId="403" xr:uid="{00000000-0005-0000-0000-000079010000}"/>
    <cellStyle name="Normal 2 4 4" xfId="404" xr:uid="{00000000-0005-0000-0000-00007A010000}"/>
    <cellStyle name="Normal 2 4 4 2" xfId="405" xr:uid="{00000000-0005-0000-0000-00007B010000}"/>
    <cellStyle name="Normal 2 4 4 3" xfId="406" xr:uid="{00000000-0005-0000-0000-00007C010000}"/>
    <cellStyle name="Normal 2 4 5" xfId="407" xr:uid="{00000000-0005-0000-0000-00007D010000}"/>
    <cellStyle name="Normal 2 4 5 2" xfId="408" xr:uid="{00000000-0005-0000-0000-00007E010000}"/>
    <cellStyle name="Normal 2 4 5 3" xfId="409" xr:uid="{00000000-0005-0000-0000-00007F010000}"/>
    <cellStyle name="Normal 2 4 6" xfId="410" xr:uid="{00000000-0005-0000-0000-000080010000}"/>
    <cellStyle name="Normal 2 4 6 2" xfId="411" xr:uid="{00000000-0005-0000-0000-000081010000}"/>
    <cellStyle name="Normal 2 4 6 3" xfId="412" xr:uid="{00000000-0005-0000-0000-000082010000}"/>
    <cellStyle name="Normal 2 4 7" xfId="413" xr:uid="{00000000-0005-0000-0000-000083010000}"/>
    <cellStyle name="Normal 2 4 7 2" xfId="414" xr:uid="{00000000-0005-0000-0000-000084010000}"/>
    <cellStyle name="Normal 2 4 7 3" xfId="415" xr:uid="{00000000-0005-0000-0000-000085010000}"/>
    <cellStyle name="Normal 2 4 8" xfId="416" xr:uid="{00000000-0005-0000-0000-000086010000}"/>
    <cellStyle name="Normal 2 4 8 2" xfId="417" xr:uid="{00000000-0005-0000-0000-000087010000}"/>
    <cellStyle name="Normal 2 4 8 3" xfId="418" xr:uid="{00000000-0005-0000-0000-000088010000}"/>
    <cellStyle name="Normal 2 4 9" xfId="419" xr:uid="{00000000-0005-0000-0000-000089010000}"/>
    <cellStyle name="Normal 2 5" xfId="420" xr:uid="{00000000-0005-0000-0000-00008A010000}"/>
    <cellStyle name="Normal 2 5 2" xfId="421" xr:uid="{00000000-0005-0000-0000-00008B010000}"/>
    <cellStyle name="Normal 2 5 2 2" xfId="422" xr:uid="{00000000-0005-0000-0000-00008C010000}"/>
    <cellStyle name="Normal 2 5 3" xfId="423" xr:uid="{00000000-0005-0000-0000-00008D010000}"/>
    <cellStyle name="Normal 2 6" xfId="424" xr:uid="{00000000-0005-0000-0000-00008E010000}"/>
    <cellStyle name="Normal 2 6 2" xfId="425" xr:uid="{00000000-0005-0000-0000-00008F010000}"/>
    <cellStyle name="Normal 2 6 2 2" xfId="426" xr:uid="{00000000-0005-0000-0000-000090010000}"/>
    <cellStyle name="Normal 2 6 3" xfId="427" xr:uid="{00000000-0005-0000-0000-000091010000}"/>
    <cellStyle name="Normal 2 7" xfId="428" xr:uid="{00000000-0005-0000-0000-000092010000}"/>
    <cellStyle name="Normal 2 7 2" xfId="429" xr:uid="{00000000-0005-0000-0000-000093010000}"/>
    <cellStyle name="Normal 2 7 3" xfId="430" xr:uid="{00000000-0005-0000-0000-000094010000}"/>
    <cellStyle name="Normal 2 8" xfId="431" xr:uid="{00000000-0005-0000-0000-000095010000}"/>
    <cellStyle name="Normal 2 8 2" xfId="432" xr:uid="{00000000-0005-0000-0000-000096010000}"/>
    <cellStyle name="Normal 2 8 3" xfId="433" xr:uid="{00000000-0005-0000-0000-000097010000}"/>
    <cellStyle name="Normal 2 9" xfId="434" xr:uid="{00000000-0005-0000-0000-000098010000}"/>
    <cellStyle name="Normal 2 9 2" xfId="435" xr:uid="{00000000-0005-0000-0000-000099010000}"/>
    <cellStyle name="Normal 2 9 3" xfId="436" xr:uid="{00000000-0005-0000-0000-00009A010000}"/>
    <cellStyle name="Normal 20" xfId="437" xr:uid="{00000000-0005-0000-0000-00009B010000}"/>
    <cellStyle name="Normal 20 2" xfId="438" xr:uid="{00000000-0005-0000-0000-00009C010000}"/>
    <cellStyle name="Normal 20 3" xfId="439" xr:uid="{00000000-0005-0000-0000-00009D010000}"/>
    <cellStyle name="Normal 20 4" xfId="440" xr:uid="{00000000-0005-0000-0000-00009E010000}"/>
    <cellStyle name="Normal 21" xfId="441" xr:uid="{00000000-0005-0000-0000-00009F010000}"/>
    <cellStyle name="Normal 21 2" xfId="442" xr:uid="{00000000-0005-0000-0000-0000A0010000}"/>
    <cellStyle name="Normal 21 3" xfId="443" xr:uid="{00000000-0005-0000-0000-0000A1010000}"/>
    <cellStyle name="Normal 21 4" xfId="444" xr:uid="{00000000-0005-0000-0000-0000A2010000}"/>
    <cellStyle name="Normal 22" xfId="445" xr:uid="{00000000-0005-0000-0000-0000A3010000}"/>
    <cellStyle name="Normal 22 2" xfId="446" xr:uid="{00000000-0005-0000-0000-0000A4010000}"/>
    <cellStyle name="Normal 22 3" xfId="447" xr:uid="{00000000-0005-0000-0000-0000A5010000}"/>
    <cellStyle name="Normal 22 4" xfId="448" xr:uid="{00000000-0005-0000-0000-0000A6010000}"/>
    <cellStyle name="Normal 23" xfId="449" xr:uid="{00000000-0005-0000-0000-0000A7010000}"/>
    <cellStyle name="Normal 23 2" xfId="450" xr:uid="{00000000-0005-0000-0000-0000A8010000}"/>
    <cellStyle name="Normal 23 3" xfId="451" xr:uid="{00000000-0005-0000-0000-0000A9010000}"/>
    <cellStyle name="Normal 23 4" xfId="452" xr:uid="{00000000-0005-0000-0000-0000AA010000}"/>
    <cellStyle name="Normal 24" xfId="453" xr:uid="{00000000-0005-0000-0000-0000AB010000}"/>
    <cellStyle name="Normal 24 2" xfId="454" xr:uid="{00000000-0005-0000-0000-0000AC010000}"/>
    <cellStyle name="Normal 24 2 2" xfId="455" xr:uid="{00000000-0005-0000-0000-0000AD010000}"/>
    <cellStyle name="Normal 24 3" xfId="456" xr:uid="{00000000-0005-0000-0000-0000AE010000}"/>
    <cellStyle name="Normal 24 3 2" xfId="457" xr:uid="{00000000-0005-0000-0000-0000AF010000}"/>
    <cellStyle name="Normal 24 4" xfId="458" xr:uid="{00000000-0005-0000-0000-0000B0010000}"/>
    <cellStyle name="Normal 24 5" xfId="459" xr:uid="{00000000-0005-0000-0000-0000B1010000}"/>
    <cellStyle name="Normal 24 6" xfId="460" xr:uid="{00000000-0005-0000-0000-0000B2010000}"/>
    <cellStyle name="Normal 25" xfId="461" xr:uid="{00000000-0005-0000-0000-0000B3010000}"/>
    <cellStyle name="Normal 25 2" xfId="462" xr:uid="{00000000-0005-0000-0000-0000B4010000}"/>
    <cellStyle name="Normal 25 2 2" xfId="463" xr:uid="{00000000-0005-0000-0000-0000B5010000}"/>
    <cellStyle name="Normal 25 2 3" xfId="464" xr:uid="{00000000-0005-0000-0000-0000B6010000}"/>
    <cellStyle name="Normal 25 2 4" xfId="465" xr:uid="{00000000-0005-0000-0000-0000B7010000}"/>
    <cellStyle name="Normal 25 3" xfId="466" xr:uid="{00000000-0005-0000-0000-0000B8010000}"/>
    <cellStyle name="Normal 25 4" xfId="467" xr:uid="{00000000-0005-0000-0000-0000B9010000}"/>
    <cellStyle name="Normal 25 5" xfId="468" xr:uid="{00000000-0005-0000-0000-0000BA010000}"/>
    <cellStyle name="Normal 25 6" xfId="469" xr:uid="{00000000-0005-0000-0000-0000BB010000}"/>
    <cellStyle name="Normal 26" xfId="470" xr:uid="{00000000-0005-0000-0000-0000BC010000}"/>
    <cellStyle name="Normal 26 2" xfId="471" xr:uid="{00000000-0005-0000-0000-0000BD010000}"/>
    <cellStyle name="Normal 26 2 2" xfId="472" xr:uid="{00000000-0005-0000-0000-0000BE010000}"/>
    <cellStyle name="Normal 26 2 3" xfId="473" xr:uid="{00000000-0005-0000-0000-0000BF010000}"/>
    <cellStyle name="Normal 26 3" xfId="474" xr:uid="{00000000-0005-0000-0000-0000C0010000}"/>
    <cellStyle name="Normal 27" xfId="475" xr:uid="{00000000-0005-0000-0000-0000C1010000}"/>
    <cellStyle name="Normal 27 2" xfId="476" xr:uid="{00000000-0005-0000-0000-0000C2010000}"/>
    <cellStyle name="Normal 27 2 2" xfId="477" xr:uid="{00000000-0005-0000-0000-0000C3010000}"/>
    <cellStyle name="Normal 27 2 3" xfId="478" xr:uid="{00000000-0005-0000-0000-0000C4010000}"/>
    <cellStyle name="Normal 27 3" xfId="479" xr:uid="{00000000-0005-0000-0000-0000C5010000}"/>
    <cellStyle name="Normal 28" xfId="480" xr:uid="{00000000-0005-0000-0000-0000C6010000}"/>
    <cellStyle name="Normal 28 2" xfId="481" xr:uid="{00000000-0005-0000-0000-0000C7010000}"/>
    <cellStyle name="Normal 28 2 2" xfId="482" xr:uid="{00000000-0005-0000-0000-0000C8010000}"/>
    <cellStyle name="Normal 28 2 3" xfId="483" xr:uid="{00000000-0005-0000-0000-0000C9010000}"/>
    <cellStyle name="Normal 28 3" xfId="484" xr:uid="{00000000-0005-0000-0000-0000CA010000}"/>
    <cellStyle name="Normal 29" xfId="485" xr:uid="{00000000-0005-0000-0000-0000CB010000}"/>
    <cellStyle name="Normal 29 2" xfId="486" xr:uid="{00000000-0005-0000-0000-0000CC010000}"/>
    <cellStyle name="Normal 29 2 2" xfId="487" xr:uid="{00000000-0005-0000-0000-0000CD010000}"/>
    <cellStyle name="Normal 29 2 3" xfId="488" xr:uid="{00000000-0005-0000-0000-0000CE010000}"/>
    <cellStyle name="Normal 29 2 4" xfId="489" xr:uid="{00000000-0005-0000-0000-0000CF010000}"/>
    <cellStyle name="Normal 29 3" xfId="490" xr:uid="{00000000-0005-0000-0000-0000D0010000}"/>
    <cellStyle name="Normal 29 4" xfId="491" xr:uid="{00000000-0005-0000-0000-0000D1010000}"/>
    <cellStyle name="Normal 29 5" xfId="492" xr:uid="{00000000-0005-0000-0000-0000D2010000}"/>
    <cellStyle name="Normal 3" xfId="40" xr:uid="{00000000-0005-0000-0000-0000D3010000}"/>
    <cellStyle name="Normal 3 2" xfId="494" xr:uid="{00000000-0005-0000-0000-0000D4010000}"/>
    <cellStyle name="Normal 3 2 2" xfId="495" xr:uid="{00000000-0005-0000-0000-0000D5010000}"/>
    <cellStyle name="Normal 3 2 3" xfId="496" xr:uid="{00000000-0005-0000-0000-0000D6010000}"/>
    <cellStyle name="Normal 3 3" xfId="497" xr:uid="{00000000-0005-0000-0000-0000D7010000}"/>
    <cellStyle name="Normal 3 3 2" xfId="498" xr:uid="{00000000-0005-0000-0000-0000D8010000}"/>
    <cellStyle name="Normal 3 3 3" xfId="499" xr:uid="{00000000-0005-0000-0000-0000D9010000}"/>
    <cellStyle name="Normal 3 4" xfId="500" xr:uid="{00000000-0005-0000-0000-0000DA010000}"/>
    <cellStyle name="Normal 3 4 2" xfId="501" xr:uid="{00000000-0005-0000-0000-0000DB010000}"/>
    <cellStyle name="Normal 3 4 3" xfId="502" xr:uid="{00000000-0005-0000-0000-0000DC010000}"/>
    <cellStyle name="Normal 3 5" xfId="503" xr:uid="{00000000-0005-0000-0000-0000DD010000}"/>
    <cellStyle name="Normal 3 5 2" xfId="504" xr:uid="{00000000-0005-0000-0000-0000DE010000}"/>
    <cellStyle name="Normal 3 5 3" xfId="505" xr:uid="{00000000-0005-0000-0000-0000DF010000}"/>
    <cellStyle name="Normal 3 6" xfId="506" xr:uid="{00000000-0005-0000-0000-0000E0010000}"/>
    <cellStyle name="Normal 3 7" xfId="507" xr:uid="{00000000-0005-0000-0000-0000E1010000}"/>
    <cellStyle name="Normal 3 8" xfId="493" xr:uid="{00000000-0005-0000-0000-0000E2010000}"/>
    <cellStyle name="Normal 30" xfId="508" xr:uid="{00000000-0005-0000-0000-0000E3010000}"/>
    <cellStyle name="Normal 30 2" xfId="509" xr:uid="{00000000-0005-0000-0000-0000E4010000}"/>
    <cellStyle name="Normal 30 3" xfId="510" xr:uid="{00000000-0005-0000-0000-0000E5010000}"/>
    <cellStyle name="Normal 30 4" xfId="511" xr:uid="{00000000-0005-0000-0000-0000E6010000}"/>
    <cellStyle name="Normal 31" xfId="512" xr:uid="{00000000-0005-0000-0000-0000E7010000}"/>
    <cellStyle name="Normal 31 2" xfId="513" xr:uid="{00000000-0005-0000-0000-0000E8010000}"/>
    <cellStyle name="Normal 31 3" xfId="514" xr:uid="{00000000-0005-0000-0000-0000E9010000}"/>
    <cellStyle name="Normal 31 4" xfId="515" xr:uid="{00000000-0005-0000-0000-0000EA010000}"/>
    <cellStyle name="Normal 32" xfId="516" xr:uid="{00000000-0005-0000-0000-0000EB010000}"/>
    <cellStyle name="Normal 32 2" xfId="517" xr:uid="{00000000-0005-0000-0000-0000EC010000}"/>
    <cellStyle name="Normal 32 3" xfId="518" xr:uid="{00000000-0005-0000-0000-0000ED010000}"/>
    <cellStyle name="Normal 32 4" xfId="519" xr:uid="{00000000-0005-0000-0000-0000EE010000}"/>
    <cellStyle name="Normal 33" xfId="520" xr:uid="{00000000-0005-0000-0000-0000EF010000}"/>
    <cellStyle name="Normal 33 2" xfId="521" xr:uid="{00000000-0005-0000-0000-0000F0010000}"/>
    <cellStyle name="Normal 33 3" xfId="522" xr:uid="{00000000-0005-0000-0000-0000F1010000}"/>
    <cellStyle name="Normal 33 4" xfId="523" xr:uid="{00000000-0005-0000-0000-0000F2010000}"/>
    <cellStyle name="Normal 34" xfId="524" xr:uid="{00000000-0005-0000-0000-0000F3010000}"/>
    <cellStyle name="Normal 34 2" xfId="525" xr:uid="{00000000-0005-0000-0000-0000F4010000}"/>
    <cellStyle name="Normal 34 3" xfId="526" xr:uid="{00000000-0005-0000-0000-0000F5010000}"/>
    <cellStyle name="Normal 34 4" xfId="527" xr:uid="{00000000-0005-0000-0000-0000F6010000}"/>
    <cellStyle name="Normal 35" xfId="528" xr:uid="{00000000-0005-0000-0000-0000F7010000}"/>
    <cellStyle name="Normal 35 2" xfId="529" xr:uid="{00000000-0005-0000-0000-0000F8010000}"/>
    <cellStyle name="Normal 35 3" xfId="530" xr:uid="{00000000-0005-0000-0000-0000F9010000}"/>
    <cellStyle name="Normal 35 4" xfId="531" xr:uid="{00000000-0005-0000-0000-0000FA010000}"/>
    <cellStyle name="Normal 36" xfId="532" xr:uid="{00000000-0005-0000-0000-0000FB010000}"/>
    <cellStyle name="Normal 36 2" xfId="533" xr:uid="{00000000-0005-0000-0000-0000FC010000}"/>
    <cellStyle name="Normal 36 3" xfId="534" xr:uid="{00000000-0005-0000-0000-0000FD010000}"/>
    <cellStyle name="Normal 36 4" xfId="535" xr:uid="{00000000-0005-0000-0000-0000FE010000}"/>
    <cellStyle name="Normal 37" xfId="536" xr:uid="{00000000-0005-0000-0000-0000FF010000}"/>
    <cellStyle name="Normal 37 2" xfId="537" xr:uid="{00000000-0005-0000-0000-000000020000}"/>
    <cellStyle name="Normal 37 3" xfId="538" xr:uid="{00000000-0005-0000-0000-000001020000}"/>
    <cellStyle name="Normal 37 4" xfId="539" xr:uid="{00000000-0005-0000-0000-000002020000}"/>
    <cellStyle name="Normal 38" xfId="540" xr:uid="{00000000-0005-0000-0000-000003020000}"/>
    <cellStyle name="Normal 38 2" xfId="541" xr:uid="{00000000-0005-0000-0000-000004020000}"/>
    <cellStyle name="Normal 38 3" xfId="542" xr:uid="{00000000-0005-0000-0000-000005020000}"/>
    <cellStyle name="Normal 39" xfId="543" xr:uid="{00000000-0005-0000-0000-000006020000}"/>
    <cellStyle name="Normal 39 2" xfId="544" xr:uid="{00000000-0005-0000-0000-000007020000}"/>
    <cellStyle name="Normal 39 3" xfId="545" xr:uid="{00000000-0005-0000-0000-000008020000}"/>
    <cellStyle name="Normal 4" xfId="60" xr:uid="{00000000-0005-0000-0000-000009020000}"/>
    <cellStyle name="Normal 4 2" xfId="546" xr:uid="{00000000-0005-0000-0000-00000A020000}"/>
    <cellStyle name="Normal 4 2 2" xfId="41" xr:uid="{00000000-0005-0000-0000-00000B020000}"/>
    <cellStyle name="Normal 4 2_25.İL-EMOD-Öncelikli Yaşam" xfId="547" xr:uid="{00000000-0005-0000-0000-00000C020000}"/>
    <cellStyle name="Normal 4 3" xfId="548" xr:uid="{00000000-0005-0000-0000-00000D020000}"/>
    <cellStyle name="Normal 4 3 10" xfId="549" xr:uid="{00000000-0005-0000-0000-00000E020000}"/>
    <cellStyle name="Normal 4 3 10 2" xfId="550" xr:uid="{00000000-0005-0000-0000-00000F020000}"/>
    <cellStyle name="Normal 4 3 10 3" xfId="551" xr:uid="{00000000-0005-0000-0000-000010020000}"/>
    <cellStyle name="Normal 4 3 11" xfId="552" xr:uid="{00000000-0005-0000-0000-000011020000}"/>
    <cellStyle name="Normal 4 3 12" xfId="553" xr:uid="{00000000-0005-0000-0000-000012020000}"/>
    <cellStyle name="Normal 4 3 13" xfId="554" xr:uid="{00000000-0005-0000-0000-000013020000}"/>
    <cellStyle name="Normal 4 3 2" xfId="555" xr:uid="{00000000-0005-0000-0000-000014020000}"/>
    <cellStyle name="Normal 4 3 2 10" xfId="556" xr:uid="{00000000-0005-0000-0000-000015020000}"/>
    <cellStyle name="Normal 4 3 2 11" xfId="557" xr:uid="{00000000-0005-0000-0000-000016020000}"/>
    <cellStyle name="Normal 4 3 2 2" xfId="558" xr:uid="{00000000-0005-0000-0000-000017020000}"/>
    <cellStyle name="Normal 4 3 2 2 2" xfId="559" xr:uid="{00000000-0005-0000-0000-000018020000}"/>
    <cellStyle name="Normal 4 3 2 2 3" xfId="560" xr:uid="{00000000-0005-0000-0000-000019020000}"/>
    <cellStyle name="Normal 4 3 2 2 4" xfId="561" xr:uid="{00000000-0005-0000-0000-00001A020000}"/>
    <cellStyle name="Normal 4 3 2 3" xfId="562" xr:uid="{00000000-0005-0000-0000-00001B020000}"/>
    <cellStyle name="Normal 4 3 2 3 2" xfId="563" xr:uid="{00000000-0005-0000-0000-00001C020000}"/>
    <cellStyle name="Normal 4 3 2 3 3" xfId="564" xr:uid="{00000000-0005-0000-0000-00001D020000}"/>
    <cellStyle name="Normal 4 3 2 4" xfId="565" xr:uid="{00000000-0005-0000-0000-00001E020000}"/>
    <cellStyle name="Normal 4 3 2 4 2" xfId="566" xr:uid="{00000000-0005-0000-0000-00001F020000}"/>
    <cellStyle name="Normal 4 3 2 4 3" xfId="567" xr:uid="{00000000-0005-0000-0000-000020020000}"/>
    <cellStyle name="Normal 4 3 2 5" xfId="568" xr:uid="{00000000-0005-0000-0000-000021020000}"/>
    <cellStyle name="Normal 4 3 2 5 2" xfId="569" xr:uid="{00000000-0005-0000-0000-000022020000}"/>
    <cellStyle name="Normal 4 3 2 5 3" xfId="570" xr:uid="{00000000-0005-0000-0000-000023020000}"/>
    <cellStyle name="Normal 4 3 2 6" xfId="571" xr:uid="{00000000-0005-0000-0000-000024020000}"/>
    <cellStyle name="Normal 4 3 2 6 2" xfId="572" xr:uid="{00000000-0005-0000-0000-000025020000}"/>
    <cellStyle name="Normal 4 3 2 6 3" xfId="573" xr:uid="{00000000-0005-0000-0000-000026020000}"/>
    <cellStyle name="Normal 4 3 2 7" xfId="574" xr:uid="{00000000-0005-0000-0000-000027020000}"/>
    <cellStyle name="Normal 4 3 2 7 2" xfId="575" xr:uid="{00000000-0005-0000-0000-000028020000}"/>
    <cellStyle name="Normal 4 3 2 7 3" xfId="576" xr:uid="{00000000-0005-0000-0000-000029020000}"/>
    <cellStyle name="Normal 4 3 2 8" xfId="577" xr:uid="{00000000-0005-0000-0000-00002A020000}"/>
    <cellStyle name="Normal 4 3 2 8 2" xfId="578" xr:uid="{00000000-0005-0000-0000-00002B020000}"/>
    <cellStyle name="Normal 4 3 2 8 3" xfId="579" xr:uid="{00000000-0005-0000-0000-00002C020000}"/>
    <cellStyle name="Normal 4 3 2 9" xfId="580" xr:uid="{00000000-0005-0000-0000-00002D020000}"/>
    <cellStyle name="Normal 4 3 3" xfId="581" xr:uid="{00000000-0005-0000-0000-00002E020000}"/>
    <cellStyle name="Normal 4 3 3 2" xfId="582" xr:uid="{00000000-0005-0000-0000-00002F020000}"/>
    <cellStyle name="Normal 4 3 3 3" xfId="583" xr:uid="{00000000-0005-0000-0000-000030020000}"/>
    <cellStyle name="Normal 4 3 3 4" xfId="584" xr:uid="{00000000-0005-0000-0000-000031020000}"/>
    <cellStyle name="Normal 4 3 4" xfId="585" xr:uid="{00000000-0005-0000-0000-000032020000}"/>
    <cellStyle name="Normal 4 3 4 10" xfId="586" xr:uid="{00000000-0005-0000-0000-000033020000}"/>
    <cellStyle name="Normal 4 3 4 11" xfId="587" xr:uid="{00000000-0005-0000-0000-000034020000}"/>
    <cellStyle name="Normal 4 3 4 2" xfId="588" xr:uid="{00000000-0005-0000-0000-000035020000}"/>
    <cellStyle name="Normal 4 3 4 2 2" xfId="589" xr:uid="{00000000-0005-0000-0000-000036020000}"/>
    <cellStyle name="Normal 4 3 4 2 3" xfId="590" xr:uid="{00000000-0005-0000-0000-000037020000}"/>
    <cellStyle name="Normal 4 3 4 2 4" xfId="591" xr:uid="{00000000-0005-0000-0000-000038020000}"/>
    <cellStyle name="Normal 4 3 4 3" xfId="592" xr:uid="{00000000-0005-0000-0000-000039020000}"/>
    <cellStyle name="Normal 4 3 4 3 2" xfId="593" xr:uid="{00000000-0005-0000-0000-00003A020000}"/>
    <cellStyle name="Normal 4 3 4 3 3" xfId="594" xr:uid="{00000000-0005-0000-0000-00003B020000}"/>
    <cellStyle name="Normal 4 3 4 4" xfId="595" xr:uid="{00000000-0005-0000-0000-00003C020000}"/>
    <cellStyle name="Normal 4 3 4 4 2" xfId="596" xr:uid="{00000000-0005-0000-0000-00003D020000}"/>
    <cellStyle name="Normal 4 3 4 4 3" xfId="597" xr:uid="{00000000-0005-0000-0000-00003E020000}"/>
    <cellStyle name="Normal 4 3 4 5" xfId="598" xr:uid="{00000000-0005-0000-0000-00003F020000}"/>
    <cellStyle name="Normal 4 3 4 5 2" xfId="599" xr:uid="{00000000-0005-0000-0000-000040020000}"/>
    <cellStyle name="Normal 4 3 4 5 3" xfId="600" xr:uid="{00000000-0005-0000-0000-000041020000}"/>
    <cellStyle name="Normal 4 3 4 6" xfId="601" xr:uid="{00000000-0005-0000-0000-000042020000}"/>
    <cellStyle name="Normal 4 3 4 6 2" xfId="602" xr:uid="{00000000-0005-0000-0000-000043020000}"/>
    <cellStyle name="Normal 4 3 4 6 3" xfId="603" xr:uid="{00000000-0005-0000-0000-000044020000}"/>
    <cellStyle name="Normal 4 3 4 7" xfId="604" xr:uid="{00000000-0005-0000-0000-000045020000}"/>
    <cellStyle name="Normal 4 3 4 7 2" xfId="605" xr:uid="{00000000-0005-0000-0000-000046020000}"/>
    <cellStyle name="Normal 4 3 4 7 3" xfId="606" xr:uid="{00000000-0005-0000-0000-000047020000}"/>
    <cellStyle name="Normal 4 3 4 8" xfId="607" xr:uid="{00000000-0005-0000-0000-000048020000}"/>
    <cellStyle name="Normal 4 3 4 8 2" xfId="608" xr:uid="{00000000-0005-0000-0000-000049020000}"/>
    <cellStyle name="Normal 4 3 4 8 3" xfId="609" xr:uid="{00000000-0005-0000-0000-00004A020000}"/>
    <cellStyle name="Normal 4 3 4 9" xfId="610" xr:uid="{00000000-0005-0000-0000-00004B020000}"/>
    <cellStyle name="Normal 4 3 5" xfId="611" xr:uid="{00000000-0005-0000-0000-00004C020000}"/>
    <cellStyle name="Normal 4 3 5 2" xfId="612" xr:uid="{00000000-0005-0000-0000-00004D020000}"/>
    <cellStyle name="Normal 4 3 5 3" xfId="613" xr:uid="{00000000-0005-0000-0000-00004E020000}"/>
    <cellStyle name="Normal 4 3 5 4" xfId="614" xr:uid="{00000000-0005-0000-0000-00004F020000}"/>
    <cellStyle name="Normal 4 3 6" xfId="615" xr:uid="{00000000-0005-0000-0000-000050020000}"/>
    <cellStyle name="Normal 4 3 6 2" xfId="616" xr:uid="{00000000-0005-0000-0000-000051020000}"/>
    <cellStyle name="Normal 4 3 6 3" xfId="617" xr:uid="{00000000-0005-0000-0000-000052020000}"/>
    <cellStyle name="Normal 4 3 7" xfId="618" xr:uid="{00000000-0005-0000-0000-000053020000}"/>
    <cellStyle name="Normal 4 3 7 2" xfId="619" xr:uid="{00000000-0005-0000-0000-000054020000}"/>
    <cellStyle name="Normal 4 3 7 3" xfId="620" xr:uid="{00000000-0005-0000-0000-000055020000}"/>
    <cellStyle name="Normal 4 3 8" xfId="621" xr:uid="{00000000-0005-0000-0000-000056020000}"/>
    <cellStyle name="Normal 4 3 8 2" xfId="622" xr:uid="{00000000-0005-0000-0000-000057020000}"/>
    <cellStyle name="Normal 4 3 8 3" xfId="623" xr:uid="{00000000-0005-0000-0000-000058020000}"/>
    <cellStyle name="Normal 4 3 9" xfId="624" xr:uid="{00000000-0005-0000-0000-000059020000}"/>
    <cellStyle name="Normal 4 3 9 2" xfId="625" xr:uid="{00000000-0005-0000-0000-00005A020000}"/>
    <cellStyle name="Normal 4 3 9 3" xfId="626" xr:uid="{00000000-0005-0000-0000-00005B020000}"/>
    <cellStyle name="Normal 4 4" xfId="627" xr:uid="{00000000-0005-0000-0000-00005C020000}"/>
    <cellStyle name="Normal 4 5" xfId="628" xr:uid="{00000000-0005-0000-0000-00005D020000}"/>
    <cellStyle name="Normal 4_25.İL-EMOD-Öncelikli Yaşam" xfId="629" xr:uid="{00000000-0005-0000-0000-00005E020000}"/>
    <cellStyle name="Normal 40" xfId="630" xr:uid="{00000000-0005-0000-0000-00005F020000}"/>
    <cellStyle name="Normal 40 2" xfId="631" xr:uid="{00000000-0005-0000-0000-000060020000}"/>
    <cellStyle name="Normal 40 3" xfId="632" xr:uid="{00000000-0005-0000-0000-000061020000}"/>
    <cellStyle name="Normal 41" xfId="633" xr:uid="{00000000-0005-0000-0000-000062020000}"/>
    <cellStyle name="Normal 41 2" xfId="634" xr:uid="{00000000-0005-0000-0000-000063020000}"/>
    <cellStyle name="Normal 41 3" xfId="635" xr:uid="{00000000-0005-0000-0000-000064020000}"/>
    <cellStyle name="Normal 42" xfId="636" xr:uid="{00000000-0005-0000-0000-000065020000}"/>
    <cellStyle name="Normal 42 2" xfId="637" xr:uid="{00000000-0005-0000-0000-000066020000}"/>
    <cellStyle name="Normal 42 3" xfId="638" xr:uid="{00000000-0005-0000-0000-000067020000}"/>
    <cellStyle name="Normal 43" xfId="639" xr:uid="{00000000-0005-0000-0000-000068020000}"/>
    <cellStyle name="Normal 43 2" xfId="640" xr:uid="{00000000-0005-0000-0000-000069020000}"/>
    <cellStyle name="Normal 43 3" xfId="641" xr:uid="{00000000-0005-0000-0000-00006A020000}"/>
    <cellStyle name="Normal 44" xfId="642" xr:uid="{00000000-0005-0000-0000-00006B020000}"/>
    <cellStyle name="Normal 44 2" xfId="643" xr:uid="{00000000-0005-0000-0000-00006C020000}"/>
    <cellStyle name="Normal 44 3" xfId="644" xr:uid="{00000000-0005-0000-0000-00006D020000}"/>
    <cellStyle name="Normal 45" xfId="645" xr:uid="{00000000-0005-0000-0000-00006E020000}"/>
    <cellStyle name="Normal 45 2" xfId="646" xr:uid="{00000000-0005-0000-0000-00006F020000}"/>
    <cellStyle name="Normal 45 3" xfId="647" xr:uid="{00000000-0005-0000-0000-000070020000}"/>
    <cellStyle name="Normal 46" xfId="648" xr:uid="{00000000-0005-0000-0000-000071020000}"/>
    <cellStyle name="Normal 46 2" xfId="649" xr:uid="{00000000-0005-0000-0000-000072020000}"/>
    <cellStyle name="Normal 46 3" xfId="650" xr:uid="{00000000-0005-0000-0000-000073020000}"/>
    <cellStyle name="Normal 47" xfId="651" xr:uid="{00000000-0005-0000-0000-000074020000}"/>
    <cellStyle name="Normal 47 2" xfId="652" xr:uid="{00000000-0005-0000-0000-000075020000}"/>
    <cellStyle name="Normal 47 3" xfId="653" xr:uid="{00000000-0005-0000-0000-000076020000}"/>
    <cellStyle name="Normal 48" xfId="654" xr:uid="{00000000-0005-0000-0000-000077020000}"/>
    <cellStyle name="Normal 48 2" xfId="655" xr:uid="{00000000-0005-0000-0000-000078020000}"/>
    <cellStyle name="Normal 48 3" xfId="656" xr:uid="{00000000-0005-0000-0000-000079020000}"/>
    <cellStyle name="Normal 49" xfId="657" xr:uid="{00000000-0005-0000-0000-00007A020000}"/>
    <cellStyle name="Normal 49 2" xfId="658" xr:uid="{00000000-0005-0000-0000-00007B020000}"/>
    <cellStyle name="Normal 49 3" xfId="659" xr:uid="{00000000-0005-0000-0000-00007C020000}"/>
    <cellStyle name="Normal 5" xfId="72" xr:uid="{00000000-0005-0000-0000-00007D020000}"/>
    <cellStyle name="Normal 5 2" xfId="661" xr:uid="{00000000-0005-0000-0000-00007E020000}"/>
    <cellStyle name="Normal 5 3" xfId="662" xr:uid="{00000000-0005-0000-0000-00007F020000}"/>
    <cellStyle name="Normal 5 4" xfId="663" xr:uid="{00000000-0005-0000-0000-000080020000}"/>
    <cellStyle name="Normal 5 5" xfId="664" xr:uid="{00000000-0005-0000-0000-000081020000}"/>
    <cellStyle name="Normal 5 6" xfId="665" xr:uid="{00000000-0005-0000-0000-000082020000}"/>
    <cellStyle name="Normal 5 7" xfId="666" xr:uid="{00000000-0005-0000-0000-000083020000}"/>
    <cellStyle name="Normal 5 8" xfId="660" xr:uid="{00000000-0005-0000-0000-000084020000}"/>
    <cellStyle name="Normal 50" xfId="667" xr:uid="{00000000-0005-0000-0000-000085020000}"/>
    <cellStyle name="Normal 50 2" xfId="668" xr:uid="{00000000-0005-0000-0000-000086020000}"/>
    <cellStyle name="Normal 50 3" xfId="669" xr:uid="{00000000-0005-0000-0000-000087020000}"/>
    <cellStyle name="Normal 51" xfId="670" xr:uid="{00000000-0005-0000-0000-000088020000}"/>
    <cellStyle name="Normal 51 2" xfId="671" xr:uid="{00000000-0005-0000-0000-000089020000}"/>
    <cellStyle name="Normal 51 3" xfId="672" xr:uid="{00000000-0005-0000-0000-00008A020000}"/>
    <cellStyle name="Normal 52" xfId="673" xr:uid="{00000000-0005-0000-0000-00008B020000}"/>
    <cellStyle name="Normal 52 2" xfId="674" xr:uid="{00000000-0005-0000-0000-00008C020000}"/>
    <cellStyle name="Normal 52 3" xfId="675" xr:uid="{00000000-0005-0000-0000-00008D020000}"/>
    <cellStyle name="Normal 53" xfId="676" xr:uid="{00000000-0005-0000-0000-00008E020000}"/>
    <cellStyle name="Normal 53 2" xfId="677" xr:uid="{00000000-0005-0000-0000-00008F020000}"/>
    <cellStyle name="Normal 53 3" xfId="678" xr:uid="{00000000-0005-0000-0000-000090020000}"/>
    <cellStyle name="Normal 54" xfId="679" xr:uid="{00000000-0005-0000-0000-000091020000}"/>
    <cellStyle name="Normal 54 2" xfId="680" xr:uid="{00000000-0005-0000-0000-000092020000}"/>
    <cellStyle name="Normal 54 3" xfId="681" xr:uid="{00000000-0005-0000-0000-000093020000}"/>
    <cellStyle name="Normal 55" xfId="682" xr:uid="{00000000-0005-0000-0000-000094020000}"/>
    <cellStyle name="Normal 55 2" xfId="683" xr:uid="{00000000-0005-0000-0000-000095020000}"/>
    <cellStyle name="Normal 55 3" xfId="684" xr:uid="{00000000-0005-0000-0000-000096020000}"/>
    <cellStyle name="Normal 56" xfId="685" xr:uid="{00000000-0005-0000-0000-000097020000}"/>
    <cellStyle name="Normal 56 2" xfId="686" xr:uid="{00000000-0005-0000-0000-000098020000}"/>
    <cellStyle name="Normal 56 3" xfId="687" xr:uid="{00000000-0005-0000-0000-000099020000}"/>
    <cellStyle name="Normal 57" xfId="688" xr:uid="{00000000-0005-0000-0000-00009A020000}"/>
    <cellStyle name="Normal 57 2" xfId="689" xr:uid="{00000000-0005-0000-0000-00009B020000}"/>
    <cellStyle name="Normal 57 3" xfId="690" xr:uid="{00000000-0005-0000-0000-00009C020000}"/>
    <cellStyle name="Normal 58" xfId="691" xr:uid="{00000000-0005-0000-0000-00009D020000}"/>
    <cellStyle name="Normal 58 2" xfId="692" xr:uid="{00000000-0005-0000-0000-00009E020000}"/>
    <cellStyle name="Normal 58 3" xfId="693" xr:uid="{00000000-0005-0000-0000-00009F020000}"/>
    <cellStyle name="Normal 59" xfId="694" xr:uid="{00000000-0005-0000-0000-0000A0020000}"/>
    <cellStyle name="Normal 59 2" xfId="695" xr:uid="{00000000-0005-0000-0000-0000A1020000}"/>
    <cellStyle name="Normal 59 3" xfId="696" xr:uid="{00000000-0005-0000-0000-0000A2020000}"/>
    <cellStyle name="Normal 6" xfId="74" xr:uid="{00000000-0005-0000-0000-0000A3020000}"/>
    <cellStyle name="Normal 6 10" xfId="698" xr:uid="{00000000-0005-0000-0000-0000A4020000}"/>
    <cellStyle name="Normal 6 11" xfId="699" xr:uid="{00000000-0005-0000-0000-0000A5020000}"/>
    <cellStyle name="Normal 6 12" xfId="700" xr:uid="{00000000-0005-0000-0000-0000A6020000}"/>
    <cellStyle name="Normal 6 13" xfId="697" xr:uid="{00000000-0005-0000-0000-0000A7020000}"/>
    <cellStyle name="Normal 6 2" xfId="701" xr:uid="{00000000-0005-0000-0000-0000A8020000}"/>
    <cellStyle name="Normal 6 2 2" xfId="702" xr:uid="{00000000-0005-0000-0000-0000A9020000}"/>
    <cellStyle name="Normal 6 2 3" xfId="703" xr:uid="{00000000-0005-0000-0000-0000AA020000}"/>
    <cellStyle name="Normal 6 2 4" xfId="704" xr:uid="{00000000-0005-0000-0000-0000AB020000}"/>
    <cellStyle name="Normal 6 3" xfId="705" xr:uid="{00000000-0005-0000-0000-0000AC020000}"/>
    <cellStyle name="Normal 6 3 2" xfId="706" xr:uid="{00000000-0005-0000-0000-0000AD020000}"/>
    <cellStyle name="Normal 6 3 3" xfId="707" xr:uid="{00000000-0005-0000-0000-0000AE020000}"/>
    <cellStyle name="Normal 6 3 4" xfId="708" xr:uid="{00000000-0005-0000-0000-0000AF020000}"/>
    <cellStyle name="Normal 6 4" xfId="709" xr:uid="{00000000-0005-0000-0000-0000B0020000}"/>
    <cellStyle name="Normal 6 4 2" xfId="710" xr:uid="{00000000-0005-0000-0000-0000B1020000}"/>
    <cellStyle name="Normal 6 4 3" xfId="711" xr:uid="{00000000-0005-0000-0000-0000B2020000}"/>
    <cellStyle name="Normal 6 4 4" xfId="712" xr:uid="{00000000-0005-0000-0000-0000B3020000}"/>
    <cellStyle name="Normal 6 5" xfId="713" xr:uid="{00000000-0005-0000-0000-0000B4020000}"/>
    <cellStyle name="Normal 6 5 2" xfId="714" xr:uid="{00000000-0005-0000-0000-0000B5020000}"/>
    <cellStyle name="Normal 6 5 3" xfId="715" xr:uid="{00000000-0005-0000-0000-0000B6020000}"/>
    <cellStyle name="Normal 6 6" xfId="716" xr:uid="{00000000-0005-0000-0000-0000B7020000}"/>
    <cellStyle name="Normal 6 6 2" xfId="717" xr:uid="{00000000-0005-0000-0000-0000B8020000}"/>
    <cellStyle name="Normal 6 6 2 2" xfId="718" xr:uid="{00000000-0005-0000-0000-0000B9020000}"/>
    <cellStyle name="Normal 6 6 2 3" xfId="719" xr:uid="{00000000-0005-0000-0000-0000BA020000}"/>
    <cellStyle name="Normal 6 6 3" xfId="720" xr:uid="{00000000-0005-0000-0000-0000BB020000}"/>
    <cellStyle name="Normal 6 6 4" xfId="721" xr:uid="{00000000-0005-0000-0000-0000BC020000}"/>
    <cellStyle name="Normal 6 7" xfId="722" xr:uid="{00000000-0005-0000-0000-0000BD020000}"/>
    <cellStyle name="Normal 6 7 2" xfId="723" xr:uid="{00000000-0005-0000-0000-0000BE020000}"/>
    <cellStyle name="Normal 6 7 3" xfId="724" xr:uid="{00000000-0005-0000-0000-0000BF020000}"/>
    <cellStyle name="Normal 6 8" xfId="725" xr:uid="{00000000-0005-0000-0000-0000C0020000}"/>
    <cellStyle name="Normal 6 8 2" xfId="726" xr:uid="{00000000-0005-0000-0000-0000C1020000}"/>
    <cellStyle name="Normal 6 8 3" xfId="727" xr:uid="{00000000-0005-0000-0000-0000C2020000}"/>
    <cellStyle name="Normal 6 9" xfId="728" xr:uid="{00000000-0005-0000-0000-0000C3020000}"/>
    <cellStyle name="Normal 60" xfId="729" xr:uid="{00000000-0005-0000-0000-0000C4020000}"/>
    <cellStyle name="Normal 60 2" xfId="730" xr:uid="{00000000-0005-0000-0000-0000C5020000}"/>
    <cellStyle name="Normal 60 3" xfId="731" xr:uid="{00000000-0005-0000-0000-0000C6020000}"/>
    <cellStyle name="Normal 61" xfId="732" xr:uid="{00000000-0005-0000-0000-0000C7020000}"/>
    <cellStyle name="Normal 61 2" xfId="733" xr:uid="{00000000-0005-0000-0000-0000C8020000}"/>
    <cellStyle name="Normal 61 3" xfId="734" xr:uid="{00000000-0005-0000-0000-0000C9020000}"/>
    <cellStyle name="Normal 62" xfId="735" xr:uid="{00000000-0005-0000-0000-0000CA020000}"/>
    <cellStyle name="Normal 62 2" xfId="736" xr:uid="{00000000-0005-0000-0000-0000CB020000}"/>
    <cellStyle name="Normal 62 3" xfId="737" xr:uid="{00000000-0005-0000-0000-0000CC020000}"/>
    <cellStyle name="Normal 63" xfId="738" xr:uid="{00000000-0005-0000-0000-0000CD020000}"/>
    <cellStyle name="Normal 63 2" xfId="739" xr:uid="{00000000-0005-0000-0000-0000CE020000}"/>
    <cellStyle name="Normal 63 3" xfId="740" xr:uid="{00000000-0005-0000-0000-0000CF020000}"/>
    <cellStyle name="Normal 64" xfId="741" xr:uid="{00000000-0005-0000-0000-0000D0020000}"/>
    <cellStyle name="Normal 65" xfId="742" xr:uid="{00000000-0005-0000-0000-0000D1020000}"/>
    <cellStyle name="Normal 65 2" xfId="743" xr:uid="{00000000-0005-0000-0000-0000D2020000}"/>
    <cellStyle name="Normal 65 3" xfId="744" xr:uid="{00000000-0005-0000-0000-0000D3020000}"/>
    <cellStyle name="Normal 66" xfId="745" xr:uid="{00000000-0005-0000-0000-0000D4020000}"/>
    <cellStyle name="Normal 66 2" xfId="746" xr:uid="{00000000-0005-0000-0000-0000D5020000}"/>
    <cellStyle name="Normal 66 3" xfId="747" xr:uid="{00000000-0005-0000-0000-0000D6020000}"/>
    <cellStyle name="Normal 67" xfId="748" xr:uid="{00000000-0005-0000-0000-0000D7020000}"/>
    <cellStyle name="Normal 67 2" xfId="749" xr:uid="{00000000-0005-0000-0000-0000D8020000}"/>
    <cellStyle name="Normal 67 3" xfId="750" xr:uid="{00000000-0005-0000-0000-0000D9020000}"/>
    <cellStyle name="Normal 68" xfId="751" xr:uid="{00000000-0005-0000-0000-0000DA020000}"/>
    <cellStyle name="Normal 68 2" xfId="752" xr:uid="{00000000-0005-0000-0000-0000DB020000}"/>
    <cellStyle name="Normal 68 3" xfId="753" xr:uid="{00000000-0005-0000-0000-0000DC020000}"/>
    <cellStyle name="Normal 69" xfId="754" xr:uid="{00000000-0005-0000-0000-0000DD020000}"/>
    <cellStyle name="Normal 69 2" xfId="755" xr:uid="{00000000-0005-0000-0000-0000DE020000}"/>
    <cellStyle name="Normal 69 3" xfId="756" xr:uid="{00000000-0005-0000-0000-0000DF020000}"/>
    <cellStyle name="Normal 7" xfId="757" xr:uid="{00000000-0005-0000-0000-0000E0020000}"/>
    <cellStyle name="Normal 7 2" xfId="758" xr:uid="{00000000-0005-0000-0000-0000E1020000}"/>
    <cellStyle name="Normal 70" xfId="759" xr:uid="{00000000-0005-0000-0000-0000E2020000}"/>
    <cellStyle name="Normal 70 2" xfId="760" xr:uid="{00000000-0005-0000-0000-0000E3020000}"/>
    <cellStyle name="Normal 70 3" xfId="761" xr:uid="{00000000-0005-0000-0000-0000E4020000}"/>
    <cellStyle name="Normal 71" xfId="762" xr:uid="{00000000-0005-0000-0000-0000E5020000}"/>
    <cellStyle name="Normal 71 2" xfId="763" xr:uid="{00000000-0005-0000-0000-0000E6020000}"/>
    <cellStyle name="Normal 71 3" xfId="764" xr:uid="{00000000-0005-0000-0000-0000E7020000}"/>
    <cellStyle name="Normal 72" xfId="765" xr:uid="{00000000-0005-0000-0000-0000E8020000}"/>
    <cellStyle name="Normal 72 2" xfId="766" xr:uid="{00000000-0005-0000-0000-0000E9020000}"/>
    <cellStyle name="Normal 72 3" xfId="767" xr:uid="{00000000-0005-0000-0000-0000EA020000}"/>
    <cellStyle name="Normal 73" xfId="768" xr:uid="{00000000-0005-0000-0000-0000EB020000}"/>
    <cellStyle name="Normal 73 2" xfId="769" xr:uid="{00000000-0005-0000-0000-0000EC020000}"/>
    <cellStyle name="Normal 73 3" xfId="770" xr:uid="{00000000-0005-0000-0000-0000ED020000}"/>
    <cellStyle name="Normal 74" xfId="771" xr:uid="{00000000-0005-0000-0000-0000EE020000}"/>
    <cellStyle name="Normal 74 2" xfId="772" xr:uid="{00000000-0005-0000-0000-0000EF020000}"/>
    <cellStyle name="Normal 74 3" xfId="773" xr:uid="{00000000-0005-0000-0000-0000F0020000}"/>
    <cellStyle name="Normal 75" xfId="774" xr:uid="{00000000-0005-0000-0000-0000F1020000}"/>
    <cellStyle name="Normal 75 2" xfId="775" xr:uid="{00000000-0005-0000-0000-0000F2020000}"/>
    <cellStyle name="Normal 75 3" xfId="776" xr:uid="{00000000-0005-0000-0000-0000F3020000}"/>
    <cellStyle name="Normal 76" xfId="777" xr:uid="{00000000-0005-0000-0000-0000F4020000}"/>
    <cellStyle name="Normal 76 2" xfId="778" xr:uid="{00000000-0005-0000-0000-0000F5020000}"/>
    <cellStyle name="Normal 76 3" xfId="779" xr:uid="{00000000-0005-0000-0000-0000F6020000}"/>
    <cellStyle name="Normal 77" xfId="780" xr:uid="{00000000-0005-0000-0000-0000F7020000}"/>
    <cellStyle name="Normal 77 2" xfId="781" xr:uid="{00000000-0005-0000-0000-0000F8020000}"/>
    <cellStyle name="Normal 77 3" xfId="782" xr:uid="{00000000-0005-0000-0000-0000F9020000}"/>
    <cellStyle name="Normal 78" xfId="783" xr:uid="{00000000-0005-0000-0000-0000FA020000}"/>
    <cellStyle name="Normal 78 2" xfId="784" xr:uid="{00000000-0005-0000-0000-0000FB020000}"/>
    <cellStyle name="Normal 78 3" xfId="785" xr:uid="{00000000-0005-0000-0000-0000FC020000}"/>
    <cellStyle name="Normal 79" xfId="786" xr:uid="{00000000-0005-0000-0000-0000FD020000}"/>
    <cellStyle name="Normal 79 2" xfId="787" xr:uid="{00000000-0005-0000-0000-0000FE020000}"/>
    <cellStyle name="Normal 79 3" xfId="788" xr:uid="{00000000-0005-0000-0000-0000FF020000}"/>
    <cellStyle name="Normal 8" xfId="789" xr:uid="{00000000-0005-0000-0000-000000030000}"/>
    <cellStyle name="Normal 8 2" xfId="790" xr:uid="{00000000-0005-0000-0000-000001030000}"/>
    <cellStyle name="Normal 80" xfId="791" xr:uid="{00000000-0005-0000-0000-000002030000}"/>
    <cellStyle name="Normal 80 2" xfId="792" xr:uid="{00000000-0005-0000-0000-000003030000}"/>
    <cellStyle name="Normal 80 3" xfId="793" xr:uid="{00000000-0005-0000-0000-000004030000}"/>
    <cellStyle name="Normal 81" xfId="794" xr:uid="{00000000-0005-0000-0000-000005030000}"/>
    <cellStyle name="Normal 81 2" xfId="795" xr:uid="{00000000-0005-0000-0000-000006030000}"/>
    <cellStyle name="Normal 81 3" xfId="796" xr:uid="{00000000-0005-0000-0000-000007030000}"/>
    <cellStyle name="Normal 82" xfId="797" xr:uid="{00000000-0005-0000-0000-000008030000}"/>
    <cellStyle name="Normal 82 2" xfId="798" xr:uid="{00000000-0005-0000-0000-000009030000}"/>
    <cellStyle name="Normal 82 3" xfId="799" xr:uid="{00000000-0005-0000-0000-00000A030000}"/>
    <cellStyle name="Normal 83" xfId="800" xr:uid="{00000000-0005-0000-0000-00000B030000}"/>
    <cellStyle name="Normal 83 2" xfId="801" xr:uid="{00000000-0005-0000-0000-00000C030000}"/>
    <cellStyle name="Normal 83 3" xfId="802" xr:uid="{00000000-0005-0000-0000-00000D030000}"/>
    <cellStyle name="Normal 84" xfId="803" xr:uid="{00000000-0005-0000-0000-00000E030000}"/>
    <cellStyle name="Normal 84 2" xfId="804" xr:uid="{00000000-0005-0000-0000-00000F030000}"/>
    <cellStyle name="Normal 84 3" xfId="805" xr:uid="{00000000-0005-0000-0000-000010030000}"/>
    <cellStyle name="Normal 85" xfId="806" xr:uid="{00000000-0005-0000-0000-000011030000}"/>
    <cellStyle name="Normal 85 2" xfId="807" xr:uid="{00000000-0005-0000-0000-000012030000}"/>
    <cellStyle name="Normal 85 3" xfId="808" xr:uid="{00000000-0005-0000-0000-000013030000}"/>
    <cellStyle name="Normal 86" xfId="809" xr:uid="{00000000-0005-0000-0000-000014030000}"/>
    <cellStyle name="Normal 86 2" xfId="810" xr:uid="{00000000-0005-0000-0000-000015030000}"/>
    <cellStyle name="Normal 86 3" xfId="811" xr:uid="{00000000-0005-0000-0000-000016030000}"/>
    <cellStyle name="Normal 87" xfId="812" xr:uid="{00000000-0005-0000-0000-000017030000}"/>
    <cellStyle name="Normal 87 2" xfId="813" xr:uid="{00000000-0005-0000-0000-000018030000}"/>
    <cellStyle name="Normal 87 3" xfId="814" xr:uid="{00000000-0005-0000-0000-000019030000}"/>
    <cellStyle name="Normal 88" xfId="815" xr:uid="{00000000-0005-0000-0000-00001A030000}"/>
    <cellStyle name="Normal 88 2" xfId="816" xr:uid="{00000000-0005-0000-0000-00001B030000}"/>
    <cellStyle name="Normal 88 3" xfId="817" xr:uid="{00000000-0005-0000-0000-00001C030000}"/>
    <cellStyle name="Normal 89" xfId="818" xr:uid="{00000000-0005-0000-0000-00001D030000}"/>
    <cellStyle name="Normal 89 2" xfId="819" xr:uid="{00000000-0005-0000-0000-00001E030000}"/>
    <cellStyle name="Normal 89 3" xfId="820" xr:uid="{00000000-0005-0000-0000-00001F030000}"/>
    <cellStyle name="Normal 9" xfId="821" xr:uid="{00000000-0005-0000-0000-000020030000}"/>
    <cellStyle name="Normal 9 2" xfId="822" xr:uid="{00000000-0005-0000-0000-000021030000}"/>
    <cellStyle name="Normal 9 2 2" xfId="823" xr:uid="{00000000-0005-0000-0000-000022030000}"/>
    <cellStyle name="Normal 9 2 3" xfId="824" xr:uid="{00000000-0005-0000-0000-000023030000}"/>
    <cellStyle name="Normal 9 3" xfId="825" xr:uid="{00000000-0005-0000-0000-000024030000}"/>
    <cellStyle name="Normal 9 4" xfId="826" xr:uid="{00000000-0005-0000-0000-000025030000}"/>
    <cellStyle name="Normal 90" xfId="827" xr:uid="{00000000-0005-0000-0000-000026030000}"/>
    <cellStyle name="Normal 90 2" xfId="828" xr:uid="{00000000-0005-0000-0000-000027030000}"/>
    <cellStyle name="Normal 90 3" xfId="829" xr:uid="{00000000-0005-0000-0000-000028030000}"/>
    <cellStyle name="Normal 91" xfId="830" xr:uid="{00000000-0005-0000-0000-000029030000}"/>
    <cellStyle name="Normal 91 2" xfId="831" xr:uid="{00000000-0005-0000-0000-00002A030000}"/>
    <cellStyle name="Normal 91 3" xfId="832" xr:uid="{00000000-0005-0000-0000-00002B030000}"/>
    <cellStyle name="Normal 92" xfId="833" xr:uid="{00000000-0005-0000-0000-00002C030000}"/>
    <cellStyle name="Normal 92 2" xfId="834" xr:uid="{00000000-0005-0000-0000-00002D030000}"/>
    <cellStyle name="Normal 92 3" xfId="835" xr:uid="{00000000-0005-0000-0000-00002E030000}"/>
    <cellStyle name="Normal 93" xfId="836" xr:uid="{00000000-0005-0000-0000-00002F030000}"/>
    <cellStyle name="Normal 93 2" xfId="837" xr:uid="{00000000-0005-0000-0000-000030030000}"/>
    <cellStyle name="Normal 93 3" xfId="838" xr:uid="{00000000-0005-0000-0000-000031030000}"/>
    <cellStyle name="Normal 94" xfId="839" xr:uid="{00000000-0005-0000-0000-000032030000}"/>
    <cellStyle name="Normal 94 2" xfId="840" xr:uid="{00000000-0005-0000-0000-000033030000}"/>
    <cellStyle name="Normal 94 3" xfId="841" xr:uid="{00000000-0005-0000-0000-000034030000}"/>
    <cellStyle name="Normal 95" xfId="842" xr:uid="{00000000-0005-0000-0000-000035030000}"/>
    <cellStyle name="Normal 95 2" xfId="843" xr:uid="{00000000-0005-0000-0000-000036030000}"/>
    <cellStyle name="Normal 95 3" xfId="844" xr:uid="{00000000-0005-0000-0000-000037030000}"/>
    <cellStyle name="Normal 96" xfId="845" xr:uid="{00000000-0005-0000-0000-000038030000}"/>
    <cellStyle name="Normal 96 2" xfId="846" xr:uid="{00000000-0005-0000-0000-000039030000}"/>
    <cellStyle name="Normal 96 3" xfId="847" xr:uid="{00000000-0005-0000-0000-00003A030000}"/>
    <cellStyle name="Normal 97" xfId="848" xr:uid="{00000000-0005-0000-0000-00003B030000}"/>
    <cellStyle name="Normal 97 2" xfId="849" xr:uid="{00000000-0005-0000-0000-00003C030000}"/>
    <cellStyle name="Normal 97 3" xfId="850" xr:uid="{00000000-0005-0000-0000-00003D030000}"/>
    <cellStyle name="Normal 98" xfId="851" xr:uid="{00000000-0005-0000-0000-00003E030000}"/>
    <cellStyle name="Normal 98 2" xfId="852" xr:uid="{00000000-0005-0000-0000-00003F030000}"/>
    <cellStyle name="Normal 98 3" xfId="853" xr:uid="{00000000-0005-0000-0000-000040030000}"/>
    <cellStyle name="Normal 99" xfId="854" xr:uid="{00000000-0005-0000-0000-000041030000}"/>
    <cellStyle name="Normal_2009 NİSAN SİGORTALI (1 kısım)" xfId="42" xr:uid="{00000000-0005-0000-0000-000042030000}"/>
    <cellStyle name="Normal_2010 ist yıl 4-b 1479" xfId="43" xr:uid="{00000000-0005-0000-0000-000043030000}"/>
    <cellStyle name="Normal_2010 ist yıl 4-b 2926" xfId="44" xr:uid="{00000000-0005-0000-0000-000044030000}"/>
    <cellStyle name="Normal_8-Agustos bulten2007(Son Hali)2" xfId="45" xr:uid="{00000000-0005-0000-0000-000045030000}"/>
    <cellStyle name="Normal_Ekim Bülteni 2006" xfId="46" xr:uid="{00000000-0005-0000-0000-000046030000}"/>
    <cellStyle name="Normal_Ekim Bülteni 2006 2" xfId="61" xr:uid="{00000000-0005-0000-0000-000047030000}"/>
    <cellStyle name="Normal_İLYAS BEY için kapsam 26 temmuz 2010" xfId="76" xr:uid="{00000000-0005-0000-0000-000048030000}"/>
    <cellStyle name="Normal_MYÖ2 2" xfId="70" xr:uid="{00000000-0005-0000-0000-000049030000}"/>
    <cellStyle name="Normal_nufus" xfId="47" xr:uid="{00000000-0005-0000-0000-00004A030000}"/>
    <cellStyle name="Normal_oyaaaa" xfId="65" xr:uid="{00000000-0005-0000-0000-00004B030000}"/>
    <cellStyle name="Normal_Sayfa2" xfId="64" xr:uid="{00000000-0005-0000-0000-00004C030000}"/>
    <cellStyle name="Normal_TABLO714 02 2012" xfId="63" xr:uid="{00000000-0005-0000-0000-00004D030000}"/>
    <cellStyle name="Not 2" xfId="48" xr:uid="{00000000-0005-0000-0000-00004E030000}"/>
    <cellStyle name="Not 3" xfId="856" xr:uid="{00000000-0005-0000-0000-00004F030000}"/>
    <cellStyle name="Not 3 2" xfId="857" xr:uid="{00000000-0005-0000-0000-000050030000}"/>
    <cellStyle name="Not 3_25.İL-EMOD-Öncelikli Yaşam" xfId="858" xr:uid="{00000000-0005-0000-0000-000051030000}"/>
    <cellStyle name="Not 4" xfId="859" xr:uid="{00000000-0005-0000-0000-000052030000}"/>
    <cellStyle name="Nötr" xfId="81" builtinId="28" customBuiltin="1"/>
    <cellStyle name="Nötr 2" xfId="49" xr:uid="{00000000-0005-0000-0000-000054030000}"/>
    <cellStyle name="Nötr 3" xfId="860" xr:uid="{00000000-0005-0000-0000-000055030000}"/>
    <cellStyle name="Nötr 4" xfId="861" xr:uid="{00000000-0005-0000-0000-000056030000}"/>
    <cellStyle name="Stil 1" xfId="862" xr:uid="{00000000-0005-0000-0000-000057030000}"/>
    <cellStyle name="Toplam 2" xfId="50" xr:uid="{00000000-0005-0000-0000-000058030000}"/>
    <cellStyle name="Toplam 2 2" xfId="864" xr:uid="{00000000-0005-0000-0000-000059030000}"/>
    <cellStyle name="Toplam 3" xfId="865" xr:uid="{00000000-0005-0000-0000-00005A030000}"/>
    <cellStyle name="Toplam 4" xfId="866" xr:uid="{00000000-0005-0000-0000-00005B030000}"/>
    <cellStyle name="Toplam 5" xfId="863" xr:uid="{00000000-0005-0000-0000-00005C030000}"/>
    <cellStyle name="Uyarı Metni" xfId="84" builtinId="11" customBuiltin="1"/>
    <cellStyle name="Uyarı Metni 2" xfId="51" xr:uid="{00000000-0005-0000-0000-00005E030000}"/>
    <cellStyle name="Uyarı Metni 3" xfId="867" xr:uid="{00000000-0005-0000-0000-00005F030000}"/>
    <cellStyle name="Uyarı Metni 4" xfId="868" xr:uid="{00000000-0005-0000-0000-000060030000}"/>
    <cellStyle name="Virgül" xfId="52" builtinId="3"/>
    <cellStyle name="Virgül 2" xfId="53" xr:uid="{00000000-0005-0000-0000-000062030000}"/>
    <cellStyle name="Virgül 2 2" xfId="69" xr:uid="{00000000-0005-0000-0000-000063030000}"/>
    <cellStyle name="Virgül 3" xfId="73" xr:uid="{00000000-0005-0000-0000-000064030000}"/>
    <cellStyle name="Virgül 3 2" xfId="869" xr:uid="{00000000-0005-0000-0000-000065030000}"/>
    <cellStyle name="Virgül 3 3" xfId="93" xr:uid="{00000000-0005-0000-0000-000066030000}"/>
    <cellStyle name="Virgül 4" xfId="870" xr:uid="{00000000-0005-0000-0000-000067030000}"/>
    <cellStyle name="Virgül 4 2" xfId="871" xr:uid="{00000000-0005-0000-0000-000068030000}"/>
    <cellStyle name="Virgül 5" xfId="872" xr:uid="{00000000-0005-0000-0000-000069030000}"/>
    <cellStyle name="Virgül 6" xfId="873" xr:uid="{00000000-0005-0000-0000-00006A030000}"/>
    <cellStyle name="Virgül 6 2" xfId="874" xr:uid="{00000000-0005-0000-0000-00006B030000}"/>
    <cellStyle name="Virgül 7" xfId="875" xr:uid="{00000000-0005-0000-0000-00006C030000}"/>
    <cellStyle name="Vurgu1 2" xfId="54" xr:uid="{00000000-0005-0000-0000-00006D030000}"/>
    <cellStyle name="Vurgu1 2 2" xfId="877" xr:uid="{00000000-0005-0000-0000-00006E030000}"/>
    <cellStyle name="Vurgu1 3" xfId="878" xr:uid="{00000000-0005-0000-0000-00006F030000}"/>
    <cellStyle name="Vurgu1 4" xfId="879" xr:uid="{00000000-0005-0000-0000-000070030000}"/>
    <cellStyle name="Vurgu1 5" xfId="876" xr:uid="{00000000-0005-0000-0000-000071030000}"/>
    <cellStyle name="Vurgu2" xfId="86" builtinId="33" customBuiltin="1"/>
    <cellStyle name="Vurgu2 2" xfId="55" xr:uid="{00000000-0005-0000-0000-000073030000}"/>
    <cellStyle name="Vurgu2 3" xfId="880" xr:uid="{00000000-0005-0000-0000-000074030000}"/>
    <cellStyle name="Vurgu2 4" xfId="881" xr:uid="{00000000-0005-0000-0000-000075030000}"/>
    <cellStyle name="Vurgu3" xfId="89" builtinId="37" customBuiltin="1"/>
    <cellStyle name="Vurgu3 2" xfId="56" xr:uid="{00000000-0005-0000-0000-000077030000}"/>
    <cellStyle name="Vurgu3 3" xfId="882" xr:uid="{00000000-0005-0000-0000-000078030000}"/>
    <cellStyle name="Vurgu3 4" xfId="883" xr:uid="{00000000-0005-0000-0000-000079030000}"/>
    <cellStyle name="Vurgu4 2" xfId="57" xr:uid="{00000000-0005-0000-0000-00007A030000}"/>
    <cellStyle name="Vurgu4 2 2" xfId="885" xr:uid="{00000000-0005-0000-0000-00007B030000}"/>
    <cellStyle name="Vurgu4 3" xfId="886" xr:uid="{00000000-0005-0000-0000-00007C030000}"/>
    <cellStyle name="Vurgu4 4" xfId="887" xr:uid="{00000000-0005-0000-0000-00007D030000}"/>
    <cellStyle name="Vurgu4 5" xfId="884" xr:uid="{00000000-0005-0000-0000-00007E030000}"/>
    <cellStyle name="Vurgu5" xfId="90" builtinId="45" customBuiltin="1"/>
    <cellStyle name="Vurgu5 2" xfId="58" xr:uid="{00000000-0005-0000-0000-000080030000}"/>
    <cellStyle name="Vurgu5 3" xfId="889" xr:uid="{00000000-0005-0000-0000-000081030000}"/>
    <cellStyle name="Vurgu5 4" xfId="890" xr:uid="{00000000-0005-0000-0000-000082030000}"/>
    <cellStyle name="Vurgu6" xfId="92" builtinId="49" customBuiltin="1"/>
    <cellStyle name="Vurgu6 2" xfId="59" xr:uid="{00000000-0005-0000-0000-000084030000}"/>
    <cellStyle name="Vurgu6 3" xfId="891" xr:uid="{00000000-0005-0000-0000-000085030000}"/>
    <cellStyle name="Vurgu6 4" xfId="892" xr:uid="{00000000-0005-0000-0000-000086030000}"/>
    <cellStyle name="Yüzde 2" xfId="68" xr:uid="{00000000-0005-0000-0000-000087030000}"/>
    <cellStyle name="Yüzde 2 2" xfId="893" xr:uid="{00000000-0005-0000-0000-000088030000}"/>
    <cellStyle name="Yüzde 2 3" xfId="894" xr:uid="{00000000-0005-0000-0000-000089030000}"/>
    <cellStyle name="Yüzde 3" xfId="895" xr:uid="{00000000-0005-0000-0000-00008A030000}"/>
    <cellStyle name="Yüzde 4" xfId="896" xr:uid="{00000000-0005-0000-0000-00008B030000}"/>
    <cellStyle name="Yüzde 4 2" xfId="897" xr:uid="{00000000-0005-0000-0000-00008C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2F1ED"/>
      <color rgb="FFDCE6F1"/>
      <color rgb="FF1F497D"/>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tr-TR">
                <a:solidFill>
                  <a:sysClr val="windowText" lastClr="000000"/>
                </a:solidFill>
              </a:rPr>
              <a:t>Sosyal Güvenlik Kapsamı (4/a, 4/b, 4/c)</a:t>
            </a:r>
          </a:p>
          <a:p>
            <a:pPr>
              <a:defRPr>
                <a:solidFill>
                  <a:sysClr val="windowText" lastClr="000000"/>
                </a:solidFill>
              </a:defRPr>
            </a:pPr>
            <a:r>
              <a:rPr lang="tr-TR" sz="1400" b="0">
                <a:solidFill>
                  <a:sysClr val="windowText" lastClr="000000"/>
                </a:solidFill>
              </a:rPr>
              <a:t>Social Security Coverage (4/a,</a:t>
            </a:r>
            <a:r>
              <a:rPr lang="tr-TR" sz="1400" b="0" baseline="0">
                <a:solidFill>
                  <a:sysClr val="windowText" lastClr="000000"/>
                </a:solidFill>
              </a:rPr>
              <a:t> 4b, 4/c)</a:t>
            </a:r>
            <a:endParaRPr lang="tr-TR" sz="1400" b="0">
              <a:solidFill>
                <a:sysClr val="windowText" lastClr="000000"/>
              </a:solidFill>
            </a:endParaRPr>
          </a:p>
        </c:rich>
      </c:tx>
      <c:layout>
        <c:manualLayout>
          <c:xMode val="edge"/>
          <c:yMode val="edge"/>
          <c:x val="0.38968680524287025"/>
          <c:y val="1.8861541944113588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tr-TR"/>
        </a:p>
      </c:txPr>
    </c:title>
    <c:autoTitleDeleted val="0"/>
    <c:plotArea>
      <c:layout>
        <c:manualLayout>
          <c:layoutTarget val="inner"/>
          <c:xMode val="edge"/>
          <c:yMode val="edge"/>
          <c:x val="0.10885837546168799"/>
          <c:y val="0.12203398166117162"/>
          <c:w val="0.86457177766572268"/>
          <c:h val="0.73898305084745763"/>
        </c:manualLayout>
      </c:layout>
      <c:lineChart>
        <c:grouping val="standard"/>
        <c:varyColors val="0"/>
        <c:ser>
          <c:idx val="0"/>
          <c:order val="0"/>
          <c:tx>
            <c:strRef>
              <c:f>'GRAFİK-1.1'!$K$8</c:f>
              <c:strCache>
                <c:ptCount val="1"/>
                <c:pt idx="0">
                  <c:v>Aktif - Active Insured</c:v>
                </c:pt>
              </c:strCache>
            </c:strRef>
          </c:tx>
          <c:spPr>
            <a:ln w="22225" cap="rnd">
              <a:solidFill>
                <a:srgbClr val="FFFF00"/>
              </a:solidFill>
              <a:round/>
            </a:ln>
            <a:effectLst/>
          </c:spPr>
          <c:marker>
            <c:symbol val="none"/>
          </c:marker>
          <c:dLbls>
            <c:dLbl>
              <c:idx val="0"/>
              <c:layout>
                <c:manualLayout>
                  <c:x val="-3.9303862950741099E-2"/>
                  <c:y val="-1.82803505494016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EC-4401-8397-2587097CA896}"/>
                </c:ext>
              </c:extLst>
            </c:dLbl>
            <c:dLbl>
              <c:idx val="1"/>
              <c:delete val="1"/>
              <c:extLst>
                <c:ext xmlns:c15="http://schemas.microsoft.com/office/drawing/2012/chart" uri="{CE6537A1-D6FC-4f65-9D91-7224C49458BB}"/>
                <c:ext xmlns:c16="http://schemas.microsoft.com/office/drawing/2014/chart" uri="{C3380CC4-5D6E-409C-BE32-E72D297353CC}">
                  <c16:uniqueId val="{00000001-B8EC-4401-8397-2587097CA896}"/>
                </c:ext>
              </c:extLst>
            </c:dLbl>
            <c:dLbl>
              <c:idx val="2"/>
              <c:layout>
                <c:manualLayout>
                  <c:x val="-4.1954781585911718E-2"/>
                  <c:y val="-3.11652653587792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EC-4401-8397-2587097CA896}"/>
                </c:ext>
              </c:extLst>
            </c:dLbl>
            <c:dLbl>
              <c:idx val="3"/>
              <c:delete val="1"/>
              <c:extLst>
                <c:ext xmlns:c15="http://schemas.microsoft.com/office/drawing/2012/chart" uri="{CE6537A1-D6FC-4f65-9D91-7224C49458BB}"/>
                <c:ext xmlns:c16="http://schemas.microsoft.com/office/drawing/2014/chart" uri="{C3380CC4-5D6E-409C-BE32-E72D297353CC}">
                  <c16:uniqueId val="{00000003-B8EC-4401-8397-2587097CA896}"/>
                </c:ext>
              </c:extLst>
            </c:dLbl>
            <c:dLbl>
              <c:idx val="4"/>
              <c:layout>
                <c:manualLayout>
                  <c:x val="-4.9439152864512628E-2"/>
                  <c:y val="-2.61338728413101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EC-4401-8397-2587097CA896}"/>
                </c:ext>
              </c:extLst>
            </c:dLbl>
            <c:dLbl>
              <c:idx val="5"/>
              <c:delete val="1"/>
              <c:extLst>
                <c:ext xmlns:c15="http://schemas.microsoft.com/office/drawing/2012/chart" uri="{CE6537A1-D6FC-4f65-9D91-7224C49458BB}"/>
                <c:ext xmlns:c16="http://schemas.microsoft.com/office/drawing/2014/chart" uri="{C3380CC4-5D6E-409C-BE32-E72D297353CC}">
                  <c16:uniqueId val="{00000005-B8EC-4401-8397-2587097CA896}"/>
                </c:ext>
              </c:extLst>
            </c:dLbl>
            <c:dLbl>
              <c:idx val="6"/>
              <c:layout>
                <c:manualLayout>
                  <c:x val="-4.6538582677165354E-2"/>
                  <c:y val="-2.2602172085059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EC-4401-8397-2587097CA896}"/>
                </c:ext>
              </c:extLst>
            </c:dLbl>
            <c:dLbl>
              <c:idx val="7"/>
              <c:delete val="1"/>
              <c:extLst>
                <c:ext xmlns:c15="http://schemas.microsoft.com/office/drawing/2012/chart" uri="{CE6537A1-D6FC-4f65-9D91-7224C49458BB}"/>
                <c:ext xmlns:c16="http://schemas.microsoft.com/office/drawing/2014/chart" uri="{C3380CC4-5D6E-409C-BE32-E72D297353CC}">
                  <c16:uniqueId val="{00000007-B8EC-4401-8397-2587097CA896}"/>
                </c:ext>
              </c:extLst>
            </c:dLbl>
            <c:dLbl>
              <c:idx val="8"/>
              <c:layout>
                <c:manualLayout>
                  <c:x val="-1.5850665218571716E-2"/>
                  <c:y val="-2.902605422247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EC-4401-8397-2587097CA896}"/>
                </c:ext>
              </c:extLst>
            </c:dLbl>
            <c:dLbl>
              <c:idx val="9"/>
              <c:delete val="1"/>
              <c:extLst>
                <c:ext xmlns:c15="http://schemas.microsoft.com/office/drawing/2012/chart" uri="{CE6537A1-D6FC-4f65-9D91-7224C49458BB}"/>
                <c:ext xmlns:c16="http://schemas.microsoft.com/office/drawing/2014/chart" uri="{C3380CC4-5D6E-409C-BE32-E72D297353CC}">
                  <c16:uniqueId val="{00000009-B8EC-4401-8397-2587097CA896}"/>
                </c:ext>
              </c:extLst>
            </c:dLbl>
            <c:dLbl>
              <c:idx val="10"/>
              <c:layout>
                <c:manualLayout>
                  <c:x val="-7.2012550155368506E-3"/>
                  <c:y val="1.9795254311863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EC-4401-8397-2587097CA896}"/>
                </c:ext>
              </c:extLst>
            </c:dLbl>
            <c:dLbl>
              <c:idx val="11"/>
              <c:layout>
                <c:manualLayout>
                  <c:x val="-4.8694896636537399E-3"/>
                  <c:y val="-2.7031210008882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EC-4401-8397-2587097CA896}"/>
                </c:ext>
              </c:extLst>
            </c:dLbl>
            <c:dLbl>
              <c:idx val="12"/>
              <c:layout>
                <c:manualLayout>
                  <c:x val="2.051807990192681E-3"/>
                  <c:y val="2.5493945188017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EC-4401-8397-2587097CA896}"/>
                </c:ext>
              </c:extLst>
            </c:dLbl>
            <c:dLbl>
              <c:idx val="13"/>
              <c:layout>
                <c:manualLayout>
                  <c:x val="-2.051807990192681E-3"/>
                  <c:y val="1.0197578075207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EC-4401-8397-2587097CA896}"/>
                </c:ext>
              </c:extLst>
            </c:dLbl>
            <c:dLbl>
              <c:idx val="14"/>
              <c:layout>
                <c:manualLayout>
                  <c:x val="-9.2331359558672152E-3"/>
                  <c:y val="-1.1819755800123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8EC-4401-8397-2587097CA896}"/>
                </c:ext>
              </c:extLst>
            </c:dLbl>
            <c:dLbl>
              <c:idx val="15"/>
              <c:layout>
                <c:manualLayout>
                  <c:x val="-1.2310847941156236E-2"/>
                  <c:y val="1.7845761631612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8EC-4401-8397-2587097CA896}"/>
                </c:ext>
              </c:extLst>
            </c:dLbl>
            <c:dLbl>
              <c:idx val="16"/>
              <c:layout>
                <c:manualLayout>
                  <c:x val="-5.1295199754817023E-3"/>
                  <c:y val="-2.8043339706819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8EC-4401-8397-2587097CA89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'GRAFİK-1.1'!$J$9:$J$26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'GRAFİK-1.1'!$K$9:$K$26</c:f>
              <c:numCache>
                <c:formatCode>#,##0</c:formatCode>
                <c:ptCount val="18"/>
                <c:pt idx="0">
                  <c:v>15041268</c:v>
                </c:pt>
                <c:pt idx="1">
                  <c:v>15096728</c:v>
                </c:pt>
                <c:pt idx="2">
                  <c:v>16196304</c:v>
                </c:pt>
                <c:pt idx="3">
                  <c:v>17374631</c:v>
                </c:pt>
                <c:pt idx="4">
                  <c:v>18352859</c:v>
                </c:pt>
                <c:pt idx="5">
                  <c:v>18886989</c:v>
                </c:pt>
                <c:pt idx="6">
                  <c:v>19821822</c:v>
                </c:pt>
                <c:pt idx="7">
                  <c:v>20773227</c:v>
                </c:pt>
                <c:pt idx="8">
                  <c:v>21131838</c:v>
                </c:pt>
                <c:pt idx="9">
                  <c:v>22280463</c:v>
                </c:pt>
                <c:pt idx="10">
                  <c:v>22072840</c:v>
                </c:pt>
                <c:pt idx="11">
                  <c:v>22000964</c:v>
                </c:pt>
                <c:pt idx="12">
                  <c:v>23344547</c:v>
                </c:pt>
                <c:pt idx="13">
                  <c:v>24745149</c:v>
                </c:pt>
                <c:pt idx="14">
                  <c:v>26344234</c:v>
                </c:pt>
                <c:pt idx="15">
                  <c:v>25358022</c:v>
                </c:pt>
                <c:pt idx="16">
                  <c:v>25625750</c:v>
                </c:pt>
                <c:pt idx="17">
                  <c:v>26328559</c:v>
                </c:pt>
              </c:numCache>
            </c:numRef>
          </c:val>
          <c:smooth val="0"/>
          <c:extLst>
            <c:ext xmlns:c16="http://schemas.microsoft.com/office/drawing/2014/chart" uri="{C3380CC4-5D6E-409C-BE32-E72D297353CC}">
              <c16:uniqueId val="{00000011-B8EC-4401-8397-2587097CA896}"/>
            </c:ext>
          </c:extLst>
        </c:ser>
        <c:ser>
          <c:idx val="1"/>
          <c:order val="1"/>
          <c:tx>
            <c:strRef>
              <c:f>'GRAFİK-1.1'!$L$8</c:f>
              <c:strCache>
                <c:ptCount val="1"/>
                <c:pt idx="0">
                  <c:v>Pasif (Aylık/Gelir Alanlar) - Pensioners</c:v>
                </c:pt>
              </c:strCache>
            </c:strRef>
          </c:tx>
          <c:spPr>
            <a:ln w="22225" cap="rnd">
              <a:solidFill>
                <a:srgbClr val="92D050"/>
              </a:solidFill>
              <a:round/>
            </a:ln>
            <a:effectLst/>
          </c:spPr>
          <c:marker>
            <c:symbol val="none"/>
          </c:marker>
          <c:dLbls>
            <c:dLbl>
              <c:idx val="0"/>
              <c:layout>
                <c:manualLayout>
                  <c:x val="-3.6191800162910667E-2"/>
                  <c:y val="2.15055986010045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8EC-4401-8397-2587097CA896}"/>
                </c:ext>
              </c:extLst>
            </c:dLbl>
            <c:dLbl>
              <c:idx val="1"/>
              <c:delete val="1"/>
              <c:extLst>
                <c:ext xmlns:c15="http://schemas.microsoft.com/office/drawing/2012/chart" uri="{CE6537A1-D6FC-4f65-9D91-7224C49458BB}"/>
                <c:ext xmlns:c16="http://schemas.microsoft.com/office/drawing/2014/chart" uri="{C3380CC4-5D6E-409C-BE32-E72D297353CC}">
                  <c16:uniqueId val="{00000013-B8EC-4401-8397-2587097CA896}"/>
                </c:ext>
              </c:extLst>
            </c:dLbl>
            <c:dLbl>
              <c:idx val="2"/>
              <c:layout>
                <c:manualLayout>
                  <c:x val="-3.848938365462938E-2"/>
                  <c:y val="1.8256683369484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8EC-4401-8397-2587097CA896}"/>
                </c:ext>
              </c:extLst>
            </c:dLbl>
            <c:dLbl>
              <c:idx val="3"/>
              <c:delete val="1"/>
              <c:extLst>
                <c:ext xmlns:c15="http://schemas.microsoft.com/office/drawing/2012/chart" uri="{CE6537A1-D6FC-4f65-9D91-7224C49458BB}"/>
                <c:ext xmlns:c16="http://schemas.microsoft.com/office/drawing/2014/chart" uri="{C3380CC4-5D6E-409C-BE32-E72D297353CC}">
                  <c16:uniqueId val="{00000015-B8EC-4401-8397-2587097CA896}"/>
                </c:ext>
              </c:extLst>
            </c:dLbl>
            <c:dLbl>
              <c:idx val="4"/>
              <c:layout>
                <c:manualLayout>
                  <c:x val="-4.0456431535269656E-2"/>
                  <c:y val="1.39589839405668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8EC-4401-8397-2587097CA896}"/>
                </c:ext>
              </c:extLst>
            </c:dLbl>
            <c:dLbl>
              <c:idx val="5"/>
              <c:delete val="1"/>
              <c:extLst>
                <c:ext xmlns:c15="http://schemas.microsoft.com/office/drawing/2012/chart" uri="{CE6537A1-D6FC-4f65-9D91-7224C49458BB}"/>
                <c:ext xmlns:c16="http://schemas.microsoft.com/office/drawing/2014/chart" uri="{C3380CC4-5D6E-409C-BE32-E72D297353CC}">
                  <c16:uniqueId val="{00000017-B8EC-4401-8397-2587097CA896}"/>
                </c:ext>
              </c:extLst>
            </c:dLbl>
            <c:dLbl>
              <c:idx val="6"/>
              <c:layout>
                <c:manualLayout>
                  <c:x val="-3.8958081484627677E-2"/>
                  <c:y val="1.6620312291472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8EC-4401-8397-2587097CA896}"/>
                </c:ext>
              </c:extLst>
            </c:dLbl>
            <c:dLbl>
              <c:idx val="7"/>
              <c:delete val="1"/>
              <c:extLst>
                <c:ext xmlns:c15="http://schemas.microsoft.com/office/drawing/2012/chart" uri="{CE6537A1-D6FC-4f65-9D91-7224C49458BB}"/>
                <c:ext xmlns:c16="http://schemas.microsoft.com/office/drawing/2014/chart" uri="{C3380CC4-5D6E-409C-BE32-E72D297353CC}">
                  <c16:uniqueId val="{00000019-B8EC-4401-8397-2587097CA896}"/>
                </c:ext>
              </c:extLst>
            </c:dLbl>
            <c:dLbl>
              <c:idx val="8"/>
              <c:layout>
                <c:manualLayout>
                  <c:x val="-3.0234288895706111E-2"/>
                  <c:y val="2.607863433301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8EC-4401-8397-2587097CA896}"/>
                </c:ext>
              </c:extLst>
            </c:dLbl>
            <c:dLbl>
              <c:idx val="9"/>
              <c:delete val="1"/>
              <c:extLst>
                <c:ext xmlns:c15="http://schemas.microsoft.com/office/drawing/2012/chart" uri="{CE6537A1-D6FC-4f65-9D91-7224C49458BB}"/>
                <c:ext xmlns:c16="http://schemas.microsoft.com/office/drawing/2014/chart" uri="{C3380CC4-5D6E-409C-BE32-E72D297353CC}">
                  <c16:uniqueId val="{0000001B-B8EC-4401-8397-2587097CA896}"/>
                </c:ext>
              </c:extLst>
            </c:dLbl>
            <c:dLbl>
              <c:idx val="10"/>
              <c:layout>
                <c:manualLayout>
                  <c:x val="-1.3622592253297573E-2"/>
                  <c:y val="3.8651302078100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8EC-4401-8397-2587097CA896}"/>
                </c:ext>
              </c:extLst>
            </c:dLbl>
            <c:dLbl>
              <c:idx val="11"/>
              <c:layout>
                <c:manualLayout>
                  <c:x val="-7.6585254429403218E-4"/>
                  <c:y val="1.3730901844681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8EC-4401-8397-2587097CA896}"/>
                </c:ext>
              </c:extLst>
            </c:dLbl>
            <c:dLbl>
              <c:idx val="12"/>
              <c:layout>
                <c:manualLayout>
                  <c:x val="1.0259039950963405E-3"/>
                  <c:y val="2.29445506692159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8EC-4401-8397-2587097CA896}"/>
                </c:ext>
              </c:extLst>
            </c:dLbl>
            <c:dLbl>
              <c:idx val="13"/>
              <c:layout>
                <c:manualLayout>
                  <c:x val="4.103615980385362E-3"/>
                  <c:y val="1.52963671128106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8EC-4401-8397-2587097CA896}"/>
                </c:ext>
              </c:extLst>
            </c:dLbl>
            <c:dLbl>
              <c:idx val="14"/>
              <c:layout>
                <c:manualLayout>
                  <c:x val="-1.0259039950963555E-2"/>
                  <c:y val="-2.5451589105855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8EC-4401-8397-2587097CA896}"/>
                </c:ext>
              </c:extLst>
            </c:dLbl>
            <c:dLbl>
              <c:idx val="15"/>
              <c:layout>
                <c:manualLayout>
                  <c:x val="-1.0259039950963405E-3"/>
                  <c:y val="2.4314197818962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8EC-4401-8397-2587097CA89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'GRAFİK-1.1'!$J$9:$J$26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'GRAFİK-1.1'!$L$9:$L$26</c:f>
              <c:numCache>
                <c:formatCode>#,##0</c:formatCode>
                <c:ptCount val="18"/>
                <c:pt idx="0">
                  <c:v>8746704</c:v>
                </c:pt>
                <c:pt idx="1">
                  <c:v>9173780</c:v>
                </c:pt>
                <c:pt idx="2">
                  <c:v>9518704</c:v>
                </c:pt>
                <c:pt idx="3">
                  <c:v>10015071</c:v>
                </c:pt>
                <c:pt idx="4">
                  <c:v>10382732</c:v>
                </c:pt>
                <c:pt idx="5">
                  <c:v>10595966</c:v>
                </c:pt>
                <c:pt idx="6">
                  <c:v>10921001</c:v>
                </c:pt>
                <c:pt idx="7">
                  <c:v>11384263</c:v>
                </c:pt>
                <c:pt idx="8">
                  <c:v>11755365</c:v>
                </c:pt>
                <c:pt idx="9">
                  <c:v>12154140</c:v>
                </c:pt>
                <c:pt idx="10">
                  <c:v>12613151</c:v>
                </c:pt>
                <c:pt idx="11">
                  <c:v>12977719</c:v>
                </c:pt>
                <c:pt idx="12">
                  <c:v>13264220</c:v>
                </c:pt>
                <c:pt idx="13">
                  <c:v>13644030</c:v>
                </c:pt>
                <c:pt idx="14">
                  <c:v>13933020</c:v>
                </c:pt>
                <c:pt idx="15">
                  <c:v>16030256</c:v>
                </c:pt>
                <c:pt idx="16">
                  <c:v>16677617</c:v>
                </c:pt>
                <c:pt idx="17">
                  <c:v>17015688</c:v>
                </c:pt>
              </c:numCache>
            </c:numRef>
          </c:val>
          <c:smooth val="0"/>
          <c:extLst>
            <c:ext xmlns:c16="http://schemas.microsoft.com/office/drawing/2014/chart" uri="{C3380CC4-5D6E-409C-BE32-E72D297353CC}">
              <c16:uniqueId val="{00000022-B8EC-4401-8397-2587097CA896}"/>
            </c:ext>
          </c:extLst>
        </c:ser>
        <c:ser>
          <c:idx val="2"/>
          <c:order val="2"/>
          <c:tx>
            <c:strRef>
              <c:f>'GRAFİK-1.1'!$M$8</c:f>
              <c:strCache>
                <c:ptCount val="1"/>
                <c:pt idx="0">
                  <c:v>Bağımlı - Dependent</c:v>
                </c:pt>
              </c:strCache>
            </c:strRef>
          </c:tx>
          <c:spPr>
            <a:ln w="22225" cap="rnd">
              <a:solidFill>
                <a:srgbClr val="FFC000"/>
              </a:solidFill>
              <a:round/>
            </a:ln>
            <a:effectLst/>
          </c:spPr>
          <c:marker>
            <c:symbol val="none"/>
          </c:marker>
          <c:dLbls>
            <c:dLbl>
              <c:idx val="0"/>
              <c:layout>
                <c:manualLayout>
                  <c:x val="-4.3430355688297582E-2"/>
                  <c:y val="-2.74303740876513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401-8397-2587097CA896}"/>
                </c:ext>
              </c:extLst>
            </c:dLbl>
            <c:dLbl>
              <c:idx val="1"/>
              <c:delete val="1"/>
              <c:extLst>
                <c:ext xmlns:c15="http://schemas.microsoft.com/office/drawing/2012/chart" uri="{CE6537A1-D6FC-4f65-9D91-7224C49458BB}"/>
                <c:ext xmlns:c16="http://schemas.microsoft.com/office/drawing/2014/chart" uri="{C3380CC4-5D6E-409C-BE32-E72D297353CC}">
                  <c16:uniqueId val="{00000024-B8EC-4401-8397-2587097CA896}"/>
                </c:ext>
              </c:extLst>
            </c:dLbl>
            <c:dLbl>
              <c:idx val="2"/>
              <c:layout>
                <c:manualLayout>
                  <c:x val="-4.8497963616616888E-2"/>
                  <c:y val="-3.16286789069261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401-8397-2587097CA896}"/>
                </c:ext>
              </c:extLst>
            </c:dLbl>
            <c:dLbl>
              <c:idx val="3"/>
              <c:delete val="1"/>
              <c:extLst>
                <c:ext xmlns:c15="http://schemas.microsoft.com/office/drawing/2012/chart" uri="{CE6537A1-D6FC-4f65-9D91-7224C49458BB}"/>
                <c:ext xmlns:c16="http://schemas.microsoft.com/office/drawing/2014/chart" uri="{C3380CC4-5D6E-409C-BE32-E72D297353CC}">
                  <c16:uniqueId val="{00000026-B8EC-4401-8397-2587097CA896}"/>
                </c:ext>
              </c:extLst>
            </c:dLbl>
            <c:dLbl>
              <c:idx val="4"/>
              <c:layout>
                <c:manualLayout>
                  <c:x val="-4.9758240564756993E-2"/>
                  <c:y val="-3.4568080303248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401-8397-2587097CA896}"/>
                </c:ext>
              </c:extLst>
            </c:dLbl>
            <c:dLbl>
              <c:idx val="5"/>
              <c:delete val="1"/>
              <c:extLst>
                <c:ext xmlns:c15="http://schemas.microsoft.com/office/drawing/2012/chart" uri="{CE6537A1-D6FC-4f65-9D91-7224C49458BB}"/>
                <c:ext xmlns:c16="http://schemas.microsoft.com/office/drawing/2014/chart" uri="{C3380CC4-5D6E-409C-BE32-E72D297353CC}">
                  <c16:uniqueId val="{00000028-B8EC-4401-8397-2587097CA896}"/>
                </c:ext>
              </c:extLst>
            </c:dLbl>
            <c:dLbl>
              <c:idx val="6"/>
              <c:layout>
                <c:manualLayout>
                  <c:x val="-4.585468368178116E-2"/>
                  <c:y val="-2.2012901933650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401-8397-2587097CA896}"/>
                </c:ext>
              </c:extLst>
            </c:dLbl>
            <c:dLbl>
              <c:idx val="7"/>
              <c:delete val="1"/>
              <c:extLst>
                <c:ext xmlns:c15="http://schemas.microsoft.com/office/drawing/2012/chart" uri="{CE6537A1-D6FC-4f65-9D91-7224C49458BB}"/>
                <c:ext xmlns:c16="http://schemas.microsoft.com/office/drawing/2014/chart" uri="{C3380CC4-5D6E-409C-BE32-E72D297353CC}">
                  <c16:uniqueId val="{0000002A-B8EC-4401-8397-2587097CA896}"/>
                </c:ext>
              </c:extLst>
            </c:dLbl>
            <c:dLbl>
              <c:idx val="8"/>
              <c:layout>
                <c:manualLayout>
                  <c:x val="-3.6052652509345424E-2"/>
                  <c:y val="-3.2671083015103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401-8397-2587097CA896}"/>
                </c:ext>
              </c:extLst>
            </c:dLbl>
            <c:dLbl>
              <c:idx val="9"/>
              <c:delete val="1"/>
              <c:extLst>
                <c:ext xmlns:c15="http://schemas.microsoft.com/office/drawing/2012/chart" uri="{CE6537A1-D6FC-4f65-9D91-7224C49458BB}"/>
                <c:ext xmlns:c16="http://schemas.microsoft.com/office/drawing/2014/chart" uri="{C3380CC4-5D6E-409C-BE32-E72D297353CC}">
                  <c16:uniqueId val="{0000002C-B8EC-4401-8397-2587097CA896}"/>
                </c:ext>
              </c:extLst>
            </c:dLbl>
            <c:dLbl>
              <c:idx val="10"/>
              <c:layout>
                <c:manualLayout>
                  <c:x val="-9.9088593353144541E-3"/>
                  <c:y val="-2.64038983654767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401-8397-2587097CA896}"/>
                </c:ext>
              </c:extLst>
            </c:dLbl>
            <c:dLbl>
              <c:idx val="11"/>
              <c:layout>
                <c:manualLayout>
                  <c:x val="-4.6702057931102227E-3"/>
                  <c:y val="-2.3174598395085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401-8397-2587097CA896}"/>
                </c:ext>
              </c:extLst>
            </c:dLbl>
            <c:dLbl>
              <c:idx val="12"/>
              <c:layout>
                <c:manualLayout>
                  <c:x val="0"/>
                  <c:y val="-5.35372848948374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401-8397-2587097CA896}"/>
                </c:ext>
              </c:extLst>
            </c:dLbl>
            <c:dLbl>
              <c:idx val="13"/>
              <c:layout>
                <c:manualLayout>
                  <c:x val="0"/>
                  <c:y val="-2.2944550669216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401-8397-2587097CA896}"/>
                </c:ext>
              </c:extLst>
            </c:dLbl>
            <c:dLbl>
              <c:idx val="14"/>
              <c:layout>
                <c:manualLayout>
                  <c:x val="-9.2331359558672152E-3"/>
                  <c:y val="1.30842153335039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401-8397-2587097CA896}"/>
                </c:ext>
              </c:extLst>
            </c:dLbl>
            <c:dLbl>
              <c:idx val="15"/>
              <c:layout>
                <c:manualLayout>
                  <c:x val="-6.1554239705780426E-3"/>
                  <c:y val="1.82881919874737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401-8397-2587097CA896}"/>
                </c:ext>
              </c:extLst>
            </c:dLbl>
            <c:dLbl>
              <c:idx val="16"/>
              <c:layout>
                <c:manualLayout>
                  <c:x val="-3.0777119852890213E-3"/>
                  <c:y val="-2.2944550669216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401-8397-2587097CA89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'GRAFİK-1.1'!$J$9:$J$26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'GRAFİK-1.1'!$M$9:$M$26</c:f>
              <c:numCache>
                <c:formatCode>#,##0</c:formatCode>
                <c:ptCount val="18"/>
                <c:pt idx="0">
                  <c:v>33227265</c:v>
                </c:pt>
                <c:pt idx="1">
                  <c:v>33989891</c:v>
                </c:pt>
                <c:pt idx="2">
                  <c:v>35470436</c:v>
                </c:pt>
                <c:pt idx="3">
                  <c:v>36348316</c:v>
                </c:pt>
                <c:pt idx="4">
                  <c:v>33807725</c:v>
                </c:pt>
                <c:pt idx="5">
                  <c:v>32939205</c:v>
                </c:pt>
                <c:pt idx="6">
                  <c:v>33940086</c:v>
                </c:pt>
                <c:pt idx="7">
                  <c:v>34786174</c:v>
                </c:pt>
                <c:pt idx="8">
                  <c:v>34933242</c:v>
                </c:pt>
                <c:pt idx="9">
                  <c:v>35522020</c:v>
                </c:pt>
                <c:pt idx="10">
                  <c:v>35096530</c:v>
                </c:pt>
                <c:pt idx="11">
                  <c:v>35305977</c:v>
                </c:pt>
                <c:pt idx="12">
                  <c:v>35556141</c:v>
                </c:pt>
                <c:pt idx="13">
                  <c:v>35305338</c:v>
                </c:pt>
                <c:pt idx="14">
                  <c:v>34813357</c:v>
                </c:pt>
                <c:pt idx="15">
                  <c:v>34033308</c:v>
                </c:pt>
                <c:pt idx="16">
                  <c:v>34068963</c:v>
                </c:pt>
                <c:pt idx="17">
                  <c:v>33881824</c:v>
                </c:pt>
              </c:numCache>
            </c:numRef>
          </c:val>
          <c:smooth val="0"/>
          <c:extLst>
            <c:ext xmlns:c16="http://schemas.microsoft.com/office/drawing/2014/chart" uri="{C3380CC4-5D6E-409C-BE32-E72D297353CC}">
              <c16:uniqueId val="{00000034-B8EC-4401-8397-2587097CA896}"/>
            </c:ext>
          </c:extLst>
        </c:ser>
        <c:ser>
          <c:idx val="3"/>
          <c:order val="3"/>
          <c:tx>
            <c:strRef>
              <c:f>'GRAFİK-1.1'!$N$8</c:f>
              <c:strCache>
                <c:ptCount val="1"/>
                <c:pt idx="0">
                  <c:v>Sosyal Güvenlik Kapsamı - Social Security Coverage</c:v>
                </c:pt>
              </c:strCache>
            </c:strRef>
          </c:tx>
          <c:spPr>
            <a:ln w="22225" cap="rnd">
              <a:solidFill>
                <a:srgbClr val="FF0000"/>
              </a:solidFill>
              <a:round/>
            </a:ln>
            <a:effectLst/>
          </c:spPr>
          <c:marker>
            <c:symbol val="none"/>
          </c:marker>
          <c:dLbls>
            <c:dLbl>
              <c:idx val="0"/>
              <c:layout>
                <c:manualLayout>
                  <c:x val="-3.8266518552400854E-2"/>
                  <c:y val="1.9027714755994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8EC-4401-8397-2587097CA896}"/>
                </c:ext>
              </c:extLst>
            </c:dLbl>
            <c:dLbl>
              <c:idx val="1"/>
              <c:delete val="1"/>
              <c:extLst>
                <c:ext xmlns:c15="http://schemas.microsoft.com/office/drawing/2012/chart" uri="{CE6537A1-D6FC-4f65-9D91-7224C49458BB}"/>
                <c:ext xmlns:c16="http://schemas.microsoft.com/office/drawing/2014/chart" uri="{C3380CC4-5D6E-409C-BE32-E72D297353CC}">
                  <c16:uniqueId val="{00000036-B8EC-4401-8397-2587097CA896}"/>
                </c:ext>
              </c:extLst>
            </c:dLbl>
            <c:dLbl>
              <c:idx val="2"/>
              <c:layout>
                <c:manualLayout>
                  <c:x val="-4.1954781585911718E-2"/>
                  <c:y val="2.8796120823880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B8EC-4401-8397-2587097CA896}"/>
                </c:ext>
              </c:extLst>
            </c:dLbl>
            <c:dLbl>
              <c:idx val="3"/>
              <c:delete val="1"/>
              <c:extLst>
                <c:ext xmlns:c15="http://schemas.microsoft.com/office/drawing/2012/chart" uri="{CE6537A1-D6FC-4f65-9D91-7224C49458BB}"/>
                <c:ext xmlns:c16="http://schemas.microsoft.com/office/drawing/2014/chart" uri="{C3380CC4-5D6E-409C-BE32-E72D297353CC}">
                  <c16:uniqueId val="{00000038-B8EC-4401-8397-2587097CA896}"/>
                </c:ext>
              </c:extLst>
            </c:dLbl>
            <c:dLbl>
              <c:idx val="4"/>
              <c:layout>
                <c:manualLayout>
                  <c:x val="-4.6680497925311211E-2"/>
                  <c:y val="2.3910138351350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B8EC-4401-8397-2587097CA896}"/>
                </c:ext>
              </c:extLst>
            </c:dLbl>
            <c:dLbl>
              <c:idx val="5"/>
              <c:delete val="1"/>
              <c:extLst>
                <c:ext xmlns:c15="http://schemas.microsoft.com/office/drawing/2012/chart" uri="{CE6537A1-D6FC-4f65-9D91-7224C49458BB}"/>
                <c:ext xmlns:c16="http://schemas.microsoft.com/office/drawing/2014/chart" uri="{C3380CC4-5D6E-409C-BE32-E72D297353CC}">
                  <c16:uniqueId val="{0000003A-B8EC-4401-8397-2587097CA896}"/>
                </c:ext>
              </c:extLst>
            </c:dLbl>
            <c:dLbl>
              <c:idx val="6"/>
              <c:layout>
                <c:manualLayout>
                  <c:x val="-3.7920737086287404E-2"/>
                  <c:y val="2.3065260910182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B8EC-4401-8397-2587097CA896}"/>
                </c:ext>
              </c:extLst>
            </c:dLbl>
            <c:dLbl>
              <c:idx val="7"/>
              <c:delete val="1"/>
              <c:extLst>
                <c:ext xmlns:c15="http://schemas.microsoft.com/office/drawing/2012/chart" uri="{CE6537A1-D6FC-4f65-9D91-7224C49458BB}"/>
                <c:ext xmlns:c16="http://schemas.microsoft.com/office/drawing/2014/chart" uri="{C3380CC4-5D6E-409C-BE32-E72D297353CC}">
                  <c16:uniqueId val="{0000003C-B8EC-4401-8397-2587097CA896}"/>
                </c:ext>
              </c:extLst>
            </c:dLbl>
            <c:dLbl>
              <c:idx val="8"/>
              <c:layout>
                <c:manualLayout>
                  <c:x val="-1.8609285908226889E-2"/>
                  <c:y val="1.61150329462064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B8EC-4401-8397-2587097CA896}"/>
                </c:ext>
              </c:extLst>
            </c:dLbl>
            <c:dLbl>
              <c:idx val="9"/>
              <c:delete val="1"/>
              <c:extLst>
                <c:ext xmlns:c15="http://schemas.microsoft.com/office/drawing/2012/chart" uri="{CE6537A1-D6FC-4f65-9D91-7224C49458BB}"/>
                <c:ext xmlns:c16="http://schemas.microsoft.com/office/drawing/2014/chart" uri="{C3380CC4-5D6E-409C-BE32-E72D297353CC}">
                  <c16:uniqueId val="{0000003E-B8EC-4401-8397-2587097CA896}"/>
                </c:ext>
              </c:extLst>
            </c:dLbl>
            <c:dLbl>
              <c:idx val="10"/>
              <c:layout>
                <c:manualLayout>
                  <c:x val="-4.9486995943690973E-3"/>
                  <c:y val="2.62217198883754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B8EC-4401-8397-2587097CA896}"/>
                </c:ext>
              </c:extLst>
            </c:dLbl>
            <c:dLbl>
              <c:idx val="11"/>
              <c:layout>
                <c:manualLayout>
                  <c:x val="0"/>
                  <c:y val="2.036697257514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B8EC-4401-8397-2587097CA896}"/>
                </c:ext>
              </c:extLst>
            </c:dLbl>
            <c:dLbl>
              <c:idx val="12"/>
              <c:layout>
                <c:manualLayout>
                  <c:x val="0"/>
                  <c:y val="1.0197578075207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B8EC-4401-8397-2587097CA896}"/>
                </c:ext>
              </c:extLst>
            </c:dLbl>
            <c:dLbl>
              <c:idx val="13"/>
              <c:layout>
                <c:manualLayout>
                  <c:x val="1.02590399509619E-3"/>
                  <c:y val="2.2944550669216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B8EC-4401-8397-2587097CA896}"/>
                </c:ext>
              </c:extLst>
            </c:dLbl>
            <c:dLbl>
              <c:idx val="14"/>
              <c:layout>
                <c:manualLayout>
                  <c:x val="-6.1554239705780426E-3"/>
                  <c:y val="-2.2944550669216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B8EC-4401-8397-2587097CA896}"/>
                </c:ext>
              </c:extLst>
            </c:dLbl>
            <c:dLbl>
              <c:idx val="15"/>
              <c:layout>
                <c:manualLayout>
                  <c:x val="-3.0777119852891718E-3"/>
                  <c:y val="-3.059273422562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B8EC-4401-8397-2587097CA896}"/>
                </c:ext>
              </c:extLst>
            </c:dLbl>
            <c:dLbl>
              <c:idx val="16"/>
              <c:layout>
                <c:manualLayout>
                  <c:x val="-2.051807990192681E-3"/>
                  <c:y val="-3.3142128744423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B8EC-4401-8397-2587097CA89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'GRAFİK-1.1'!$J$9:$J$26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'GRAFİK-1.1'!$N$9:$N$26</c:f>
              <c:numCache>
                <c:formatCode>#,##0</c:formatCode>
                <c:ptCount val="18"/>
                <c:pt idx="0">
                  <c:v>57338454</c:v>
                </c:pt>
                <c:pt idx="1">
                  <c:v>58591604</c:v>
                </c:pt>
                <c:pt idx="2">
                  <c:v>61526547</c:v>
                </c:pt>
                <c:pt idx="3">
                  <c:v>64088909</c:v>
                </c:pt>
                <c:pt idx="4">
                  <c:v>62899356</c:v>
                </c:pt>
                <c:pt idx="5">
                  <c:v>62789365</c:v>
                </c:pt>
                <c:pt idx="6">
                  <c:v>65060709</c:v>
                </c:pt>
                <c:pt idx="7">
                  <c:v>67330236</c:v>
                </c:pt>
                <c:pt idx="8">
                  <c:v>68212646</c:v>
                </c:pt>
                <c:pt idx="9">
                  <c:v>70363479</c:v>
                </c:pt>
                <c:pt idx="10">
                  <c:v>70196504</c:v>
                </c:pt>
                <c:pt idx="11">
                  <c:v>70704680</c:v>
                </c:pt>
                <c:pt idx="12">
                  <c:v>72593383</c:v>
                </c:pt>
                <c:pt idx="13">
                  <c:v>74126902</c:v>
                </c:pt>
                <c:pt idx="14">
                  <c:v>75529600</c:v>
                </c:pt>
                <c:pt idx="15">
                  <c:v>75878808</c:v>
                </c:pt>
                <c:pt idx="16">
                  <c:v>76840436</c:v>
                </c:pt>
                <c:pt idx="17">
                  <c:v>77701187</c:v>
                </c:pt>
              </c:numCache>
            </c:numRef>
          </c:val>
          <c:smooth val="0"/>
          <c:extLst>
            <c:ext xmlns:c16="http://schemas.microsoft.com/office/drawing/2014/chart" uri="{C3380CC4-5D6E-409C-BE32-E72D297353CC}">
              <c16:uniqueId val="{00000046-B8EC-4401-8397-2587097CA896}"/>
            </c:ext>
          </c:extLst>
        </c:ser>
        <c:dLbls>
          <c:showLegendKey val="0"/>
          <c:showVal val="0"/>
          <c:showCatName val="0"/>
          <c:showSerName val="0"/>
          <c:showPercent val="0"/>
          <c:showBubbleSize val="0"/>
        </c:dLbls>
        <c:smooth val="0"/>
        <c:axId val="125209312"/>
        <c:axId val="125218016"/>
      </c:lineChart>
      <c:catAx>
        <c:axId val="12520931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1" i="0" u="none" strike="noStrike" kern="1200" cap="none" spc="0" normalizeH="0" baseline="0">
                <a:solidFill>
                  <a:schemeClr val="dk1">
                    <a:lumMod val="65000"/>
                    <a:lumOff val="35000"/>
                  </a:schemeClr>
                </a:solidFill>
                <a:latin typeface="+mn-lt"/>
                <a:ea typeface="+mn-ea"/>
                <a:cs typeface="+mn-cs"/>
              </a:defRPr>
            </a:pPr>
            <a:endParaRPr lang="tr-TR"/>
          </a:p>
        </c:txPr>
        <c:crossAx val="125218016"/>
        <c:crosses val="autoZero"/>
        <c:auto val="1"/>
        <c:lblAlgn val="ctr"/>
        <c:lblOffset val="100"/>
        <c:tickLblSkip val="1"/>
        <c:tickMarkSkip val="1"/>
        <c:noMultiLvlLbl val="0"/>
      </c:catAx>
      <c:valAx>
        <c:axId val="125218016"/>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tr-TR"/>
                  <a:t>Kişi Sayısı    Number of Person</a:t>
                </a:r>
              </a:p>
            </c:rich>
          </c:tx>
          <c:layout>
            <c:manualLayout>
              <c:xMode val="edge"/>
              <c:yMode val="edge"/>
              <c:x val="1.1410760650088739E-2"/>
              <c:y val="0.332203319763073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tr-TR"/>
            </a:p>
          </c:txPr>
        </c:title>
        <c:numFmt formatCode="#,##0" sourceLinked="1"/>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chemeClr val="dk1">
                    <a:lumMod val="65000"/>
                    <a:lumOff val="35000"/>
                  </a:schemeClr>
                </a:solidFill>
                <a:latin typeface="+mn-lt"/>
                <a:ea typeface="+mn-ea"/>
                <a:cs typeface="+mn-cs"/>
              </a:defRPr>
            </a:pPr>
            <a:endParaRPr lang="tr-TR"/>
          </a:p>
        </c:txPr>
        <c:crossAx val="125209312"/>
        <c:crosses val="autoZero"/>
        <c:crossBetween val="between"/>
        <c:majorUnit val="5000000"/>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7.9312161286319072E-2"/>
          <c:y val="0.91655172008260122"/>
          <c:w val="0.87173177783600164"/>
          <c:h val="7.8922286011809978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tr-TR"/>
        </a:p>
      </c:txPr>
    </c:legend>
    <c:plotVisOnly val="1"/>
    <c:dispBlanksAs val="gap"/>
    <c:showDLblsOverMax val="0"/>
  </c:chart>
  <c:spPr>
    <a:solidFill>
      <a:schemeClr val="bg2"/>
    </a:solidFill>
    <a:ln w="9525" cap="flat" cmpd="sng" algn="ctr">
      <a:solidFill>
        <a:schemeClr val="dk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Tur"/>
                <a:ea typeface="Arial Tur"/>
                <a:cs typeface="Arial Tur"/>
              </a:defRPr>
            </a:pPr>
            <a:r>
              <a:rPr lang="tr-TR"/>
              <a:t>4/a Kapsamındaki Sigortalı Sayıları</a:t>
            </a:r>
          </a:p>
        </c:rich>
      </c:tx>
      <c:overlay val="0"/>
      <c:spPr>
        <a:noFill/>
        <a:ln w="25400">
          <a:noFill/>
        </a:ln>
      </c:spPr>
    </c:title>
    <c:autoTitleDeleted val="0"/>
    <c:plotArea>
      <c:layout/>
      <c:barChart>
        <c:barDir val="col"/>
        <c:grouping val="clustered"/>
        <c:varyColors val="0"/>
        <c:ser>
          <c:idx val="0"/>
          <c:order val="0"/>
          <c:tx>
            <c:v>Aktif</c:v>
          </c:tx>
          <c:spPr>
            <a:solidFill>
              <a:srgbClr val="8080FF"/>
            </a:solidFill>
            <a:ln w="12700">
              <a:solidFill>
                <a:srgbClr val="000000"/>
              </a:solidFill>
              <a:prstDash val="solid"/>
            </a:ln>
          </c:spPr>
          <c:invertIfNegative val="0"/>
          <c:cat>
            <c:numLit>
              <c:formatCode>General</c:formatCode>
              <c:ptCount val="3"/>
              <c:pt idx="0">
                <c:v>2008</c:v>
              </c:pt>
              <c:pt idx="1">
                <c:v>0</c:v>
              </c:pt>
              <c:pt idx="2">
                <c:v>0</c:v>
              </c:pt>
            </c:numLit>
          </c:cat>
          <c:val>
            <c:numRef>
              <c:f>'TABLO-1.1.2'!#REF!</c:f>
              <c:numCache>
                <c:formatCode>General</c:formatCode>
                <c:ptCount val="1"/>
                <c:pt idx="0">
                  <c:v>1</c:v>
                </c:pt>
              </c:numCache>
            </c:numRef>
          </c:val>
          <c:extLst>
            <c:ext xmlns:c16="http://schemas.microsoft.com/office/drawing/2014/chart" uri="{C3380CC4-5D6E-409C-BE32-E72D297353CC}">
              <c16:uniqueId val="{00000000-C8B9-45CB-A698-1D689F95B0FB}"/>
            </c:ext>
          </c:extLst>
        </c:ser>
        <c:ser>
          <c:idx val="1"/>
          <c:order val="1"/>
          <c:tx>
            <c:v>Pasif</c:v>
          </c:tx>
          <c:spPr>
            <a:solidFill>
              <a:srgbClr val="802060"/>
            </a:solidFill>
            <a:ln w="12700">
              <a:solidFill>
                <a:srgbClr val="000000"/>
              </a:solidFill>
              <a:prstDash val="solid"/>
            </a:ln>
          </c:spPr>
          <c:invertIfNegative val="0"/>
          <c:cat>
            <c:numLit>
              <c:formatCode>General</c:formatCode>
              <c:ptCount val="3"/>
              <c:pt idx="0">
                <c:v>2008</c:v>
              </c:pt>
              <c:pt idx="1">
                <c:v>0</c:v>
              </c:pt>
              <c:pt idx="2">
                <c:v>0</c:v>
              </c:pt>
            </c:numLit>
          </c:cat>
          <c:val>
            <c:numRef>
              <c:f>'TABLO-1.1.2'!#REF!</c:f>
              <c:numCache>
                <c:formatCode>General</c:formatCode>
                <c:ptCount val="1"/>
                <c:pt idx="0">
                  <c:v>1</c:v>
                </c:pt>
              </c:numCache>
            </c:numRef>
          </c:val>
          <c:extLst>
            <c:ext xmlns:c16="http://schemas.microsoft.com/office/drawing/2014/chart" uri="{C3380CC4-5D6E-409C-BE32-E72D297353CC}">
              <c16:uniqueId val="{00000001-C8B9-45CB-A698-1D689F95B0FB}"/>
            </c:ext>
          </c:extLst>
        </c:ser>
        <c:ser>
          <c:idx val="2"/>
          <c:order val="2"/>
          <c:tx>
            <c:v>Bağımlılar</c:v>
          </c:tx>
          <c:spPr>
            <a:solidFill>
              <a:srgbClr val="FFFFC0"/>
            </a:solidFill>
            <a:ln w="12700">
              <a:solidFill>
                <a:srgbClr val="000000"/>
              </a:solidFill>
              <a:prstDash val="solid"/>
            </a:ln>
          </c:spPr>
          <c:invertIfNegative val="0"/>
          <c:cat>
            <c:numLit>
              <c:formatCode>General</c:formatCode>
              <c:ptCount val="3"/>
              <c:pt idx="0">
                <c:v>2008</c:v>
              </c:pt>
              <c:pt idx="1">
                <c:v>0</c:v>
              </c:pt>
              <c:pt idx="2">
                <c:v>0</c:v>
              </c:pt>
            </c:numLit>
          </c:cat>
          <c:val>
            <c:numRef>
              <c:f>'TABLO-1.1.2'!#REF!</c:f>
              <c:numCache>
                <c:formatCode>General</c:formatCode>
                <c:ptCount val="1"/>
                <c:pt idx="0">
                  <c:v>1</c:v>
                </c:pt>
              </c:numCache>
            </c:numRef>
          </c:val>
          <c:extLst>
            <c:ext xmlns:c16="http://schemas.microsoft.com/office/drawing/2014/chart" uri="{C3380CC4-5D6E-409C-BE32-E72D297353CC}">
              <c16:uniqueId val="{00000002-C8B9-45CB-A698-1D689F95B0FB}"/>
            </c:ext>
          </c:extLst>
        </c:ser>
        <c:dLbls>
          <c:showLegendKey val="0"/>
          <c:showVal val="0"/>
          <c:showCatName val="0"/>
          <c:showSerName val="0"/>
          <c:showPercent val="0"/>
          <c:showBubbleSize val="0"/>
        </c:dLbls>
        <c:gapWidth val="150"/>
        <c:axId val="125197888"/>
        <c:axId val="125195712"/>
      </c:barChart>
      <c:catAx>
        <c:axId val="125197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Tur"/>
                <a:ea typeface="Arial Tur"/>
                <a:cs typeface="Arial Tur"/>
              </a:defRPr>
            </a:pPr>
            <a:endParaRPr lang="tr-TR"/>
          </a:p>
        </c:txPr>
        <c:crossAx val="125195712"/>
        <c:crosses val="autoZero"/>
        <c:auto val="1"/>
        <c:lblAlgn val="ctr"/>
        <c:lblOffset val="100"/>
        <c:tickLblSkip val="1"/>
        <c:tickMarkSkip val="1"/>
        <c:noMultiLvlLbl val="0"/>
      </c:catAx>
      <c:valAx>
        <c:axId val="1251957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Tur"/>
                <a:ea typeface="Arial Tur"/>
                <a:cs typeface="Arial Tur"/>
              </a:defRPr>
            </a:pPr>
            <a:endParaRPr lang="tr-TR"/>
          </a:p>
        </c:txPr>
        <c:crossAx val="12519788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Arial Tur"/>
              <a:ea typeface="Arial Tur"/>
              <a:cs typeface="Arial Tur"/>
            </a:defRPr>
          </a:pPr>
          <a:endParaRPr lang="tr-TR"/>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Tur"/>
          <a:ea typeface="Arial Tur"/>
          <a:cs typeface="Arial Tur"/>
        </a:defRPr>
      </a:pPr>
      <a:endParaRPr lang="tr-TR"/>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tr-TR">
                <a:solidFill>
                  <a:sysClr val="windowText" lastClr="000000"/>
                </a:solidFill>
              </a:rPr>
              <a:t>Sosyal Güvenlik Kapsamı (4/a) </a:t>
            </a:r>
          </a:p>
          <a:p>
            <a:pPr>
              <a:defRPr>
                <a:solidFill>
                  <a:sysClr val="windowText" lastClr="000000"/>
                </a:solidFill>
              </a:defRPr>
            </a:pPr>
            <a:r>
              <a:rPr lang="tr-TR" sz="1400" b="0">
                <a:solidFill>
                  <a:sysClr val="windowText" lastClr="000000"/>
                </a:solidFill>
              </a:rPr>
              <a:t>Social Security Coverage (4/a)</a:t>
            </a:r>
          </a:p>
        </c:rich>
      </c:tx>
      <c:layout>
        <c:manualLayout>
          <c:xMode val="edge"/>
          <c:yMode val="edge"/>
          <c:x val="0.31104248737484447"/>
          <c:y val="1.331168178420176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tr-TR"/>
        </a:p>
      </c:txPr>
    </c:title>
    <c:autoTitleDeleted val="0"/>
    <c:plotArea>
      <c:layout>
        <c:manualLayout>
          <c:layoutTarget val="inner"/>
          <c:xMode val="edge"/>
          <c:yMode val="edge"/>
          <c:x val="0.12393613330025163"/>
          <c:y val="0.10327784576627404"/>
          <c:w val="0.84601617391089423"/>
          <c:h val="0.74456402936402277"/>
        </c:manualLayout>
      </c:layout>
      <c:lineChart>
        <c:grouping val="standard"/>
        <c:varyColors val="0"/>
        <c:ser>
          <c:idx val="0"/>
          <c:order val="0"/>
          <c:tx>
            <c:strRef>
              <c:f>'GRAFİK-1.2'!$K$9</c:f>
              <c:strCache>
                <c:ptCount val="1"/>
                <c:pt idx="0">
                  <c:v>Aktif - Active Insured</c:v>
                </c:pt>
              </c:strCache>
            </c:strRef>
          </c:tx>
          <c:spPr>
            <a:ln w="22225" cap="rnd">
              <a:solidFill>
                <a:srgbClr val="FFFF00"/>
              </a:solidFill>
              <a:round/>
            </a:ln>
            <a:effectLst/>
          </c:spPr>
          <c:marker>
            <c:symbol val="none"/>
          </c:marker>
          <c:dLbls>
            <c:dLbl>
              <c:idx val="0"/>
              <c:layout>
                <c:manualLayout>
                  <c:x val="-3.4923928077455049E-2"/>
                  <c:y val="-2.8015125227990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D1-429E-9C78-B95F6F43F698}"/>
                </c:ext>
              </c:extLst>
            </c:dLbl>
            <c:dLbl>
              <c:idx val="1"/>
              <c:layout>
                <c:manualLayout>
                  <c:x val="-2.5353132922854037E-2"/>
                  <c:y val="2.4721123343417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D1-429E-9C78-B95F6F43F698}"/>
                </c:ext>
              </c:extLst>
            </c:dLbl>
            <c:dLbl>
              <c:idx val="2"/>
              <c:layout>
                <c:manualLayout>
                  <c:x val="-3.4578146611341627E-2"/>
                  <c:y val="2.0547533253258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D1-429E-9C78-B95F6F43F698}"/>
                </c:ext>
              </c:extLst>
            </c:dLbl>
            <c:dLbl>
              <c:idx val="4"/>
              <c:layout>
                <c:manualLayout>
                  <c:x val="-3.4232365145228177E-2"/>
                  <c:y val="2.19881667333956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D1-429E-9C78-B95F6F43F698}"/>
                </c:ext>
              </c:extLst>
            </c:dLbl>
            <c:dLbl>
              <c:idx val="5"/>
              <c:layout>
                <c:manualLayout>
                  <c:x val="-2.5353132922854127E-2"/>
                  <c:y val="2.966534801210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D1-429E-9C78-B95F6F43F698}"/>
                </c:ext>
              </c:extLst>
            </c:dLbl>
            <c:dLbl>
              <c:idx val="6"/>
              <c:layout>
                <c:manualLayout>
                  <c:x val="9.5490146310477444E-4"/>
                  <c:y val="-1.1792170489324467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dk1">
                          <a:lumMod val="75000"/>
                          <a:lumOff val="25000"/>
                        </a:schemeClr>
                      </a:solidFill>
                      <a:latin typeface="+mn-lt"/>
                      <a:ea typeface="+mn-ea"/>
                      <a:cs typeface="+mn-cs"/>
                    </a:defRPr>
                  </a:pPr>
                  <a:endParaRPr lang="tr-TR"/>
                </a:p>
              </c:txPr>
              <c:dLblPos val="r"/>
              <c:showLegendKey val="0"/>
              <c:showVal val="1"/>
              <c:showCatName val="0"/>
              <c:showSerName val="0"/>
              <c:showPercent val="0"/>
              <c:showBubbleSize val="0"/>
              <c:extLst>
                <c:ext xmlns:c15="http://schemas.microsoft.com/office/drawing/2012/chart" uri="{CE6537A1-D6FC-4f65-9D91-7224C49458BB}">
                  <c15:layout>
                    <c:manualLayout>
                      <c:w val="5.8282070952648472E-2"/>
                      <c:h val="4.992440591928806E-2"/>
                    </c:manualLayout>
                  </c15:layout>
                </c:ext>
                <c:ext xmlns:c16="http://schemas.microsoft.com/office/drawing/2014/chart" uri="{C3380CC4-5D6E-409C-BE32-E72D297353CC}">
                  <c16:uniqueId val="{00000006-54D1-429E-9C78-B95F6F43F698}"/>
                </c:ext>
              </c:extLst>
            </c:dLbl>
            <c:dLbl>
              <c:idx val="7"/>
              <c:layout>
                <c:manualLayout>
                  <c:x val="-7.243752263672582E-3"/>
                  <c:y val="-2.966534801210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0-48F0-9BFB-E8DDDC2AA5A5}"/>
                </c:ext>
              </c:extLst>
            </c:dLbl>
            <c:dLbl>
              <c:idx val="8"/>
              <c:layout>
                <c:manualLayout>
                  <c:x val="-2.0342015379189518E-2"/>
                  <c:y val="-2.5685831117353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D1-429E-9C78-B95F6F43F698}"/>
                </c:ext>
              </c:extLst>
            </c:dLbl>
            <c:dLbl>
              <c:idx val="9"/>
              <c:layout>
                <c:manualLayout>
                  <c:x val="-7.2437522636727598E-3"/>
                  <c:y val="-3.95537973494673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D1-429E-9C78-B95F6F43F698}"/>
                </c:ext>
              </c:extLst>
            </c:dLbl>
            <c:dLbl>
              <c:idx val="10"/>
              <c:layout>
                <c:manualLayout>
                  <c:x val="-4.2464358742553054E-2"/>
                  <c:y val="3.8990661838975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D1-429E-9C78-B95F6F43F698}"/>
                </c:ext>
              </c:extLst>
            </c:dLbl>
            <c:dLbl>
              <c:idx val="11"/>
              <c:layout>
                <c:manualLayout>
                  <c:x val="-3.8013823969215092E-2"/>
                  <c:y val="2.4721123343417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82-4D36-A6F6-2EB63D4B1C0F}"/>
                </c:ext>
              </c:extLst>
            </c:dLbl>
            <c:dLbl>
              <c:idx val="12"/>
              <c:layout>
                <c:manualLayout>
                  <c:x val="-3.259688518652671E-2"/>
                  <c:y val="3.460947535352666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extLst>
                <c:ext xmlns:c15="http://schemas.microsoft.com/office/drawing/2012/chart" uri="{CE6537A1-D6FC-4f65-9D91-7224C49458BB}">
                  <c15:layout>
                    <c:manualLayout>
                      <c:w val="5.5595798623687069E-2"/>
                      <c:h val="3.0147507244554388E-2"/>
                    </c:manualLayout>
                  </c15:layout>
                </c:ext>
                <c:ext xmlns:c16="http://schemas.microsoft.com/office/drawing/2014/chart" uri="{C3380CC4-5D6E-409C-BE32-E72D297353CC}">
                  <c16:uniqueId val="{00000000-9E5B-4AAD-8F51-FD35B34E917F}"/>
                </c:ext>
              </c:extLst>
            </c:dLbl>
            <c:dLbl>
              <c:idx val="13"/>
              <c:layout>
                <c:manualLayout>
                  <c:x val="-3.0182301098635848E-2"/>
                  <c:y val="3.460957268078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2-4537-AF9D-0F4DFEDD08D6}"/>
                </c:ext>
              </c:extLst>
            </c:dLbl>
            <c:dLbl>
              <c:idx val="14"/>
              <c:layout>
                <c:manualLayout>
                  <c:x val="-1.8109380659181634E-2"/>
                  <c:y val="-1.730478634039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5B-4AAD-8F51-FD35B34E917F}"/>
                </c:ext>
              </c:extLst>
            </c:dLbl>
            <c:dLbl>
              <c:idx val="15"/>
              <c:layout>
                <c:manualLayout>
                  <c:x val="-2.4145840878908608E-3"/>
                  <c:y val="-1.7304786340391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19-4941-BA9C-80F808F11843}"/>
                </c:ext>
              </c:extLst>
            </c:dLbl>
            <c:dLbl>
              <c:idx val="16"/>
              <c:layout>
                <c:manualLayout>
                  <c:x val="0"/>
                  <c:y val="-6.427492069288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19-4941-BA9C-80F808F11843}"/>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'GRAFİK-1.2'!$J$10:$J$19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'GRAFİK-1.2'!$K$10:$K$19</c:f>
              <c:numCache>
                <c:formatCode>#,##0</c:formatCode>
                <c:ptCount val="10"/>
                <c:pt idx="0">
                  <c:v>15355158</c:v>
                </c:pt>
                <c:pt idx="1">
                  <c:v>16369073</c:v>
                </c:pt>
                <c:pt idx="2">
                  <c:v>16054759</c:v>
                </c:pt>
                <c:pt idx="3">
                  <c:v>16010002</c:v>
                </c:pt>
                <c:pt idx="4">
                  <c:v>17358140</c:v>
                </c:pt>
                <c:pt idx="5">
                  <c:v>18399864</c:v>
                </c:pt>
                <c:pt idx="6" formatCode="_-* #,##0\ _T_L_-;\-* #,##0\ _T_L_-;_-* &quot;-&quot;??\ _T_L_-;_-@_-">
                  <c:v>19814531</c:v>
                </c:pt>
                <c:pt idx="7" formatCode="_-* #,##0\ _T_L_-;\-* #,##0\ _T_L_-;_-* &quot;-&quot;??\ _T_L_-;_-@_-">
                  <c:v>18613745</c:v>
                </c:pt>
                <c:pt idx="8" formatCode="_-* #,##0\ _T_L_-;\-* #,##0\ _T_L_-;_-* &quot;-&quot;??\ _T_L_-;_-@_-">
                  <c:v>18899291</c:v>
                </c:pt>
                <c:pt idx="9" formatCode="_-* #,##0\ _T_L_-;\-* #,##0\ _T_L_-;_-* &quot;-&quot;??\ _T_L_-;_-@_-">
                  <c:v>19416389</c:v>
                </c:pt>
              </c:numCache>
            </c:numRef>
          </c:val>
          <c:smooth val="0"/>
          <c:extLst>
            <c:ext xmlns:c16="http://schemas.microsoft.com/office/drawing/2014/chart" uri="{C3380CC4-5D6E-409C-BE32-E72D297353CC}">
              <c16:uniqueId val="{0000000B-54D1-429E-9C78-B95F6F43F698}"/>
            </c:ext>
          </c:extLst>
        </c:ser>
        <c:ser>
          <c:idx val="1"/>
          <c:order val="1"/>
          <c:tx>
            <c:strRef>
              <c:f>'GRAFİK-1.2'!$L$9</c:f>
              <c:strCache>
                <c:ptCount val="1"/>
                <c:pt idx="0">
                  <c:v>Pasif (Aylık/Gelir Alanlar) - Pensioners</c:v>
                </c:pt>
              </c:strCache>
            </c:strRef>
          </c:tx>
          <c:spPr>
            <a:ln w="22225" cap="rnd">
              <a:solidFill>
                <a:srgbClr val="00B050"/>
              </a:solidFill>
              <a:round/>
            </a:ln>
            <a:effectLst/>
          </c:spPr>
          <c:marker>
            <c:symbol val="none"/>
          </c:marker>
          <c:dLbls>
            <c:dLbl>
              <c:idx val="0"/>
              <c:layout>
                <c:manualLayout>
                  <c:x val="-3.5961272475795295E-2"/>
                  <c:y val="1.43180746474487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D1-429E-9C78-B95F6F43F698}"/>
                </c:ext>
              </c:extLst>
            </c:dLbl>
            <c:dLbl>
              <c:idx val="1"/>
              <c:layout>
                <c:manualLayout>
                  <c:x val="-2.7767717010744899E-2"/>
                  <c:y val="-1.97768986747336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D1-429E-9C78-B95F6F43F698}"/>
                </c:ext>
              </c:extLst>
            </c:dLbl>
            <c:dLbl>
              <c:idx val="2"/>
              <c:layout>
                <c:manualLayout>
                  <c:x val="-3.5615491009681872E-2"/>
                  <c:y val="1.699203701232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D1-429E-9C78-B95F6F43F698}"/>
                </c:ext>
              </c:extLst>
            </c:dLbl>
            <c:dLbl>
              <c:idx val="3"/>
              <c:layout>
                <c:manualLayout>
                  <c:x val="-1.2072920439454392E-2"/>
                  <c:y val="-2.22490110090753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4D1-429E-9C78-B95F6F43F698}"/>
                </c:ext>
              </c:extLst>
            </c:dLbl>
            <c:dLbl>
              <c:idx val="4"/>
              <c:layout>
                <c:manualLayout>
                  <c:x val="-3.4232365145228177E-2"/>
                  <c:y val="1.76196450020019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4D1-429E-9C78-B95F6F43F698}"/>
                </c:ext>
              </c:extLst>
            </c:dLbl>
            <c:dLbl>
              <c:idx val="5"/>
              <c:layout>
                <c:manualLayout>
                  <c:x val="-4.1047929494144632E-2"/>
                  <c:y val="-2.2248913681818212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extLst>
                <c:ext xmlns:c15="http://schemas.microsoft.com/office/drawing/2012/chart" uri="{CE6537A1-D6FC-4f65-9D91-7224C49458BB}">
                  <c15:layout>
                    <c:manualLayout>
                      <c:w val="5.0223349028129902E-2"/>
                      <c:h val="4.0035956581921224E-2"/>
                    </c:manualLayout>
                  </c15:layout>
                </c:ext>
                <c:ext xmlns:c16="http://schemas.microsoft.com/office/drawing/2014/chart" uri="{C3380CC4-5D6E-409C-BE32-E72D297353CC}">
                  <c16:uniqueId val="{00000000-F340-48F0-9BFB-E8DDDC2AA5A5}"/>
                </c:ext>
              </c:extLst>
            </c:dLbl>
            <c:dLbl>
              <c:idx val="6"/>
              <c:layout>
                <c:manualLayout>
                  <c:x val="-3.3886583679114783E-2"/>
                  <c:y val="1.7717336180435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4D1-429E-9C78-B95F6F43F698}"/>
                </c:ext>
              </c:extLst>
            </c:dLbl>
            <c:dLbl>
              <c:idx val="7"/>
              <c:layout>
                <c:manualLayout>
                  <c:x val="-4.3462513582035407E-2"/>
                  <c:y val="-2.22490110090753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40-48F0-9BFB-E8DDDC2AA5A5}"/>
                </c:ext>
              </c:extLst>
            </c:dLbl>
            <c:dLbl>
              <c:idx val="8"/>
              <c:layout>
                <c:manualLayout>
                  <c:x val="-3.2020351652859602E-2"/>
                  <c:y val="3.633300642343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4D1-429E-9C78-B95F6F43F698}"/>
                </c:ext>
              </c:extLst>
            </c:dLbl>
            <c:dLbl>
              <c:idx val="10"/>
              <c:layout>
                <c:manualLayout>
                  <c:x val="-1.6736401673640166E-2"/>
                  <c:y val="3.4083999230138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4D1-429E-9C78-B95F6F43F698}"/>
                </c:ext>
              </c:extLst>
            </c:dLbl>
            <c:dLbl>
              <c:idx val="11"/>
              <c:delete val="1"/>
              <c:extLst>
                <c:ext xmlns:c15="http://schemas.microsoft.com/office/drawing/2012/chart" uri="{CE6537A1-D6FC-4f65-9D91-7224C49458BB}"/>
                <c:ext xmlns:c16="http://schemas.microsoft.com/office/drawing/2014/chart" uri="{C3380CC4-5D6E-409C-BE32-E72D297353CC}">
                  <c16:uniqueId val="{00000002-6C82-4D36-A6F6-2EB63D4B1C0F}"/>
                </c:ext>
              </c:extLst>
            </c:dLbl>
            <c:dLbl>
              <c:idx val="12"/>
              <c:layout>
                <c:manualLayout>
                  <c:x val="-1.8109380659181457E-2"/>
                  <c:y val="3.2137460346442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5B-4AAD-8F51-FD35B34E917F}"/>
                </c:ext>
              </c:extLst>
            </c:dLbl>
            <c:dLbl>
              <c:idx val="13"/>
              <c:layout>
                <c:manualLayout>
                  <c:x val="-4.8291681757815447E-3"/>
                  <c:y val="1.7304786340391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5B-4AAD-8F51-FD35B34E917F}"/>
                </c:ext>
              </c:extLst>
            </c:dLbl>
            <c:dLbl>
              <c:idx val="15"/>
              <c:layout>
                <c:manualLayout>
                  <c:x val="0"/>
                  <c:y val="2.2249011009075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1B-4913-8E5D-DAF782BC4A5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'GRAFİK-1.2'!$J$10:$J$19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'GRAFİK-1.2'!$L$10:$L$19</c:f>
              <c:numCache>
                <c:formatCode>#,##0</c:formatCode>
                <c:ptCount val="10"/>
                <c:pt idx="0">
                  <c:v>7144301</c:v>
                </c:pt>
                <c:pt idx="1">
                  <c:v>7434132</c:v>
                </c:pt>
                <c:pt idx="2">
                  <c:v>7736004</c:v>
                </c:pt>
                <c:pt idx="3">
                  <c:v>8025769</c:v>
                </c:pt>
                <c:pt idx="4">
                  <c:v>8265828</c:v>
                </c:pt>
                <c:pt idx="5">
                  <c:v>8547805</c:v>
                </c:pt>
                <c:pt idx="6" formatCode="_-* #,##0\ _T_L_-;\-* #,##0\ _T_L_-;_-* &quot;-&quot;??\ _T_L_-;_-@_-">
                  <c:v>8814482</c:v>
                </c:pt>
                <c:pt idx="7" formatCode="_-* #,##0\ _T_L_-;\-* #,##0\ _T_L_-;_-* &quot;-&quot;??\ _T_L_-;_-@_-">
                  <c:v>10685554</c:v>
                </c:pt>
                <c:pt idx="8" formatCode="_-* #,##0\ _T_L_-;\-* #,##0\ _T_L_-;_-* &quot;-&quot;??\ _T_L_-;_-@_-">
                  <c:v>11243480</c:v>
                </c:pt>
                <c:pt idx="9" formatCode="_-* #,##0\ _T_L_-;\-* #,##0\ _T_L_-;_-* &quot;-&quot;??\ _T_L_-;_-@_-">
                  <c:v>11539615</c:v>
                </c:pt>
              </c:numCache>
            </c:numRef>
          </c:val>
          <c:smooth val="0"/>
          <c:extLst>
            <c:ext xmlns:c16="http://schemas.microsoft.com/office/drawing/2014/chart" uri="{C3380CC4-5D6E-409C-BE32-E72D297353CC}">
              <c16:uniqueId val="{00000017-54D1-429E-9C78-B95F6F43F698}"/>
            </c:ext>
          </c:extLst>
        </c:ser>
        <c:ser>
          <c:idx val="2"/>
          <c:order val="2"/>
          <c:tx>
            <c:strRef>
              <c:f>'GRAFİK-1.2'!$N$9</c:f>
              <c:strCache>
                <c:ptCount val="1"/>
                <c:pt idx="0">
                  <c:v>Bağımlı - Dependent</c:v>
                </c:pt>
              </c:strCache>
            </c:strRef>
          </c:tx>
          <c:spPr>
            <a:ln w="22225" cap="rnd">
              <a:solidFill>
                <a:srgbClr val="FFC000"/>
              </a:solidFill>
              <a:round/>
            </a:ln>
            <a:effectLst/>
          </c:spPr>
          <c:marker>
            <c:symbol val="none"/>
          </c:marker>
          <c:dLbls>
            <c:dLbl>
              <c:idx val="0"/>
              <c:layout>
                <c:manualLayout>
                  <c:x val="-3.1132069193994721E-2"/>
                  <c:y val="-3.23435994773137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4D1-429E-9C78-B95F6F43F698}"/>
                </c:ext>
              </c:extLst>
            </c:dLbl>
            <c:dLbl>
              <c:idx val="1"/>
              <c:layout>
                <c:manualLayout>
                  <c:x val="-3.6218761318362915E-2"/>
                  <c:y val="-2.966534801210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4D1-429E-9C78-B95F6F43F698}"/>
                </c:ext>
              </c:extLst>
            </c:dLbl>
            <c:dLbl>
              <c:idx val="2"/>
              <c:layout>
                <c:manualLayout>
                  <c:x val="-4.080221300138312E-2"/>
                  <c:y val="-2.10746029627652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4D1-429E-9C78-B95F6F43F698}"/>
                </c:ext>
              </c:extLst>
            </c:dLbl>
            <c:dLbl>
              <c:idx val="3"/>
              <c:layout>
                <c:manualLayout>
                  <c:x val="-3.259688518652662E-2"/>
                  <c:y val="-3.2137460346442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4D1-429E-9C78-B95F6F43F698}"/>
                </c:ext>
              </c:extLst>
            </c:dLbl>
            <c:dLbl>
              <c:idx val="4"/>
              <c:layout>
                <c:manualLayout>
                  <c:x val="-4.6145743915295627E-2"/>
                  <c:y val="-2.9659703031179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4D1-429E-9C78-B95F6F43F698}"/>
                </c:ext>
              </c:extLst>
            </c:dLbl>
            <c:dLbl>
              <c:idx val="5"/>
              <c:layout>
                <c:manualLayout>
                  <c:x val="-2.4145840878908698E-2"/>
                  <c:y val="-4.9442246686834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4D1-429E-9C78-B95F6F43F698}"/>
                </c:ext>
              </c:extLst>
            </c:dLbl>
            <c:dLbl>
              <c:idx val="6"/>
              <c:layout>
                <c:manualLayout>
                  <c:x val="-4.5956379682890958E-2"/>
                  <c:y val="2.14723394961601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4D1-429E-9C78-B95F6F43F698}"/>
                </c:ext>
              </c:extLst>
            </c:dLbl>
            <c:dLbl>
              <c:idx val="7"/>
              <c:layout>
                <c:manualLayout>
                  <c:x val="-2.0523964747072316E-2"/>
                  <c:y val="2.7193235677758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4D1-429E-9C78-B95F6F43F698}"/>
                </c:ext>
              </c:extLst>
            </c:dLbl>
            <c:dLbl>
              <c:idx val="8"/>
              <c:layout>
                <c:manualLayout>
                  <c:x val="-2.5811428587724977E-2"/>
                  <c:y val="2.34313425302400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4D1-429E-9C78-B95F6F43F698}"/>
                </c:ext>
              </c:extLst>
            </c:dLbl>
            <c:dLbl>
              <c:idx val="10"/>
              <c:layout>
                <c:manualLayout>
                  <c:x val="-3.6802729430642972E-2"/>
                  <c:y val="-3.6593686147236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4D1-429E-9C78-B95F6F43F698}"/>
                </c:ext>
              </c:extLst>
            </c:dLbl>
            <c:dLbl>
              <c:idx val="11"/>
              <c:layout>
                <c:manualLayout>
                  <c:x val="-1.9461547748400428E-2"/>
                  <c:y val="-1.6554003877907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F-4A4D-A6B8-A005B74BCA58}"/>
                </c:ext>
              </c:extLst>
            </c:dLbl>
            <c:dLbl>
              <c:idx val="12"/>
              <c:layout>
                <c:manualLayout>
                  <c:x val="-2.8975009054690328E-2"/>
                  <c:y val="-5.9330696024201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F2-424E-B037-B6DB0A9C5002}"/>
                </c:ext>
              </c:extLst>
            </c:dLbl>
            <c:dLbl>
              <c:idx val="13"/>
              <c:layout>
                <c:manualLayout>
                  <c:x val="-1.8109380659181457E-2"/>
                  <c:y val="-2.47211233434171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2-4537-AF9D-0F4DFEDD08D6}"/>
                </c:ext>
              </c:extLst>
            </c:dLbl>
            <c:dLbl>
              <c:idx val="14"/>
              <c:layout>
                <c:manualLayout>
                  <c:x val="-2.8975009054690418E-2"/>
                  <c:y val="3.95537973494673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EF-4BE3-A25A-17F330D36CEB}"/>
                </c:ext>
              </c:extLst>
            </c:dLbl>
            <c:dLbl>
              <c:idx val="15"/>
              <c:layout>
                <c:manualLayout>
                  <c:x val="-2.4145840878908608E-3"/>
                  <c:y val="1.7304786340391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1B-4913-8E5D-DAF782BC4A54}"/>
                </c:ext>
              </c:extLst>
            </c:dLbl>
            <c:dLbl>
              <c:idx val="16"/>
              <c:layout>
                <c:manualLayout>
                  <c:x val="0"/>
                  <c:y val="-1.730478634039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06-4161-B8A3-1F5812EE1A96}"/>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numRef>
              <c:f>'GRAFİK-1.2'!$J$10:$J$19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'GRAFİK-1.2'!$N$10:$N$19</c:f>
              <c:numCache>
                <c:formatCode>#,##0</c:formatCode>
                <c:ptCount val="10"/>
                <c:pt idx="0">
                  <c:v>19438157</c:v>
                </c:pt>
                <c:pt idx="1">
                  <c:v>19572127</c:v>
                </c:pt>
                <c:pt idx="2">
                  <c:v>18507169</c:v>
                </c:pt>
                <c:pt idx="3">
                  <c:v>18685973</c:v>
                </c:pt>
                <c:pt idx="4">
                  <c:v>18952335</c:v>
                </c:pt>
                <c:pt idx="5">
                  <c:v>18544929</c:v>
                </c:pt>
                <c:pt idx="6" formatCode="_-* #,##0\ _T_L_-;\-* #,##0\ _T_L_-;_-* &quot;-&quot;??\ _T_L_-;_-@_-">
                  <c:v>17684401</c:v>
                </c:pt>
                <c:pt idx="7" formatCode="_-* #,##0\ _T_L_-;\-* #,##0\ _T_L_-;_-* &quot;-&quot;??\ _T_L_-;_-@_-">
                  <c:v>16510402</c:v>
                </c:pt>
                <c:pt idx="8" formatCode="_-* #,##0\ _T_L_-;\-* #,##0\ _T_L_-;_-* &quot;-&quot;??\ _T_L_-;_-@_-">
                  <c:v>16535331</c:v>
                </c:pt>
                <c:pt idx="9" formatCode="_-* #,##0\ _T_L_-;\-* #,##0\ _T_L_-;_-* &quot;-&quot;??\ _T_L_-;_-@_-">
                  <c:v>16657891</c:v>
                </c:pt>
              </c:numCache>
            </c:numRef>
          </c:val>
          <c:smooth val="0"/>
          <c:extLst>
            <c:ext xmlns:c16="http://schemas.microsoft.com/office/drawing/2014/chart" uri="{C3380CC4-5D6E-409C-BE32-E72D297353CC}">
              <c16:uniqueId val="{00000023-54D1-429E-9C78-B95F6F43F698}"/>
            </c:ext>
          </c:extLst>
        </c:ser>
        <c:ser>
          <c:idx val="3"/>
          <c:order val="3"/>
          <c:tx>
            <c:strRef>
              <c:f>'GRAFİK-1.2'!$O$9</c:f>
              <c:strCache>
                <c:ptCount val="1"/>
                <c:pt idx="0">
                  <c:v>Sosyal Güvenlik Kapsamı - Social Security Coverage</c:v>
                </c:pt>
              </c:strCache>
            </c:strRef>
          </c:tx>
          <c:spPr>
            <a:ln w="22225" cap="rnd">
              <a:solidFill>
                <a:srgbClr val="FF0000"/>
              </a:solidFill>
              <a:round/>
            </a:ln>
            <a:effectLst/>
          </c:spPr>
          <c:marker>
            <c:symbol val="none"/>
          </c:marker>
          <c:dLbls>
            <c:dLbl>
              <c:idx val="0"/>
              <c:layout>
                <c:manualLayout>
                  <c:x val="-3.9073305670816023E-2"/>
                  <c:y val="2.47301036522976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4D1-429E-9C78-B95F6F43F698}"/>
                </c:ext>
              </c:extLst>
            </c:dLbl>
            <c:dLbl>
              <c:idx val="1"/>
              <c:layout>
                <c:manualLayout>
                  <c:x val="-1.5694796571290595E-2"/>
                  <c:y val="-1.73047863403919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4D1-429E-9C78-B95F6F43F698}"/>
                </c:ext>
              </c:extLst>
            </c:dLbl>
            <c:dLbl>
              <c:idx val="2"/>
              <c:layout>
                <c:manualLayout>
                  <c:x val="-3.4578146611341648E-2"/>
                  <c:y val="1.75949108056408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4D1-429E-9C78-B95F6F43F698}"/>
                </c:ext>
              </c:extLst>
            </c:dLbl>
            <c:dLbl>
              <c:idx val="3"/>
              <c:layout>
                <c:manualLayout>
                  <c:x val="-1.5694796571290595E-2"/>
                  <c:y val="4.2025909683809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4D1-429E-9C78-B95F6F43F698}"/>
                </c:ext>
              </c:extLst>
            </c:dLbl>
            <c:dLbl>
              <c:idx val="4"/>
              <c:layout>
                <c:manualLayout>
                  <c:x val="-4.1493775933609971E-2"/>
                  <c:y val="-2.3448196094132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4D1-429E-9C78-B95F6F43F698}"/>
                </c:ext>
              </c:extLst>
            </c:dLbl>
            <c:dLbl>
              <c:idx val="5"/>
              <c:layout>
                <c:manualLayout>
                  <c:x val="-2.6560424966799469E-2"/>
                  <c:y val="2.7193235677758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4D1-429E-9C78-B95F6F43F698}"/>
                </c:ext>
              </c:extLst>
            </c:dLbl>
            <c:dLbl>
              <c:idx val="6"/>
              <c:layout>
                <c:manualLayout>
                  <c:x val="-4.6289003529731094E-2"/>
                  <c:y val="-2.47203015951277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4D1-429E-9C78-B95F6F43F698}"/>
                </c:ext>
              </c:extLst>
            </c:dLbl>
            <c:dLbl>
              <c:idx val="7"/>
              <c:layout>
                <c:manualLayout>
                  <c:x val="-3.6218761318362915E-2"/>
                  <c:y val="4.2025909683809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4D1-429E-9C78-B95F6F43F698}"/>
                </c:ext>
              </c:extLst>
            </c:dLbl>
            <c:dLbl>
              <c:idx val="8"/>
              <c:layout>
                <c:manualLayout>
                  <c:x val="-2.3100624490904154E-2"/>
                  <c:y val="-2.4106441398090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4D1-429E-9C78-B95F6F43F698}"/>
                </c:ext>
              </c:extLst>
            </c:dLbl>
            <c:dLbl>
              <c:idx val="9"/>
              <c:layout>
                <c:manualLayout>
                  <c:x val="-1.9316672703127064E-2"/>
                  <c:y val="-2.96653480121005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4D1-429E-9C78-B95F6F43F698}"/>
                </c:ext>
              </c:extLst>
            </c:dLbl>
            <c:dLbl>
              <c:idx val="10"/>
              <c:layout>
                <c:manualLayout>
                  <c:x val="-2.6499302649930164E-2"/>
                  <c:y val="-2.67802851093946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4D1-429E-9C78-B95F6F43F698}"/>
                </c:ext>
              </c:extLst>
            </c:dLbl>
            <c:dLbl>
              <c:idx val="11"/>
              <c:layout>
                <c:manualLayout>
                  <c:x val="-1.2072920439454304E-3"/>
                  <c:y val="2.22490110090753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82-4D36-A6F6-2EB63D4B1C0F}"/>
                </c:ext>
              </c:extLst>
            </c:dLbl>
            <c:dLbl>
              <c:idx val="12"/>
              <c:layout>
                <c:manualLayout>
                  <c:x val="-4.8291681757818101E-3"/>
                  <c:y val="-2.4721123343417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1B-4913-8E5D-DAF782BC4A54}"/>
                </c:ext>
              </c:extLst>
            </c:dLbl>
            <c:dLbl>
              <c:idx val="13"/>
              <c:layout>
                <c:manualLayout>
                  <c:x val="0"/>
                  <c:y val="-2.966534801210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2-4537-AF9D-0F4DFEDD08D6}"/>
                </c:ext>
              </c:extLst>
            </c:dLbl>
            <c:dLbl>
              <c:idx val="14"/>
              <c:layout>
                <c:manualLayout>
                  <c:x val="-3.621876131836291E-3"/>
                  <c:y val="3.21374603464421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1B-4913-8E5D-DAF782BC4A5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'GRAFİK-1.2'!$J$10:$J$19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'GRAFİK-1.2'!$O$10:$O$19</c:f>
              <c:numCache>
                <c:formatCode>#,##0</c:formatCode>
                <c:ptCount val="10"/>
                <c:pt idx="0">
                  <c:v>41937616</c:v>
                </c:pt>
                <c:pt idx="1">
                  <c:v>43375332</c:v>
                </c:pt>
                <c:pt idx="2">
                  <c:v>42297932</c:v>
                </c:pt>
                <c:pt idx="3">
                  <c:v>42721744</c:v>
                </c:pt>
                <c:pt idx="4">
                  <c:v>44576303</c:v>
                </c:pt>
                <c:pt idx="5">
                  <c:v>45492598</c:v>
                </c:pt>
                <c:pt idx="6" formatCode="_-* #,##0\ _T_L_-;\-* #,##0\ _T_L_-;_-* &quot;-&quot;??\ _T_L_-;_-@_-">
                  <c:v>46313414</c:v>
                </c:pt>
                <c:pt idx="7" formatCode="_-* #,##0\ _T_L_-;\-* #,##0\ _T_L_-;_-* &quot;-&quot;??\ _T_L_-;_-@_-">
                  <c:v>45809701</c:v>
                </c:pt>
                <c:pt idx="8" formatCode="_-* #,##0\ _T_L_-;\-* #,##0\ _T_L_-;_-* &quot;-&quot;??\ _T_L_-;_-@_-">
                  <c:v>46678102</c:v>
                </c:pt>
                <c:pt idx="9" formatCode="_-* #,##0\ _T_L_-;\-* #,##0\ _T_L_-;_-* &quot;-&quot;??\ _T_L_-;_-@_-">
                  <c:v>47613895</c:v>
                </c:pt>
              </c:numCache>
            </c:numRef>
          </c:val>
          <c:smooth val="0"/>
          <c:extLst>
            <c:ext xmlns:c16="http://schemas.microsoft.com/office/drawing/2014/chart" uri="{C3380CC4-5D6E-409C-BE32-E72D297353CC}">
              <c16:uniqueId val="{0000002F-54D1-429E-9C78-B95F6F43F698}"/>
            </c:ext>
          </c:extLst>
        </c:ser>
        <c:dLbls>
          <c:showLegendKey val="0"/>
          <c:showVal val="0"/>
          <c:showCatName val="0"/>
          <c:showSerName val="0"/>
          <c:showPercent val="0"/>
          <c:showBubbleSize val="0"/>
        </c:dLbls>
        <c:smooth val="0"/>
        <c:axId val="125214208"/>
        <c:axId val="125215840"/>
      </c:lineChart>
      <c:catAx>
        <c:axId val="12521420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1" i="0" u="none" strike="noStrike" kern="1200" cap="none" spc="0" normalizeH="0" baseline="0">
                <a:solidFill>
                  <a:schemeClr val="dk1">
                    <a:lumMod val="65000"/>
                    <a:lumOff val="35000"/>
                  </a:schemeClr>
                </a:solidFill>
                <a:latin typeface="+mn-lt"/>
                <a:ea typeface="+mn-ea"/>
                <a:cs typeface="+mn-cs"/>
              </a:defRPr>
            </a:pPr>
            <a:endParaRPr lang="tr-TR"/>
          </a:p>
        </c:txPr>
        <c:crossAx val="125215840"/>
        <c:crosses val="autoZero"/>
        <c:auto val="1"/>
        <c:lblAlgn val="ctr"/>
        <c:lblOffset val="100"/>
        <c:tickLblSkip val="1"/>
        <c:tickMarkSkip val="1"/>
        <c:noMultiLvlLbl val="0"/>
      </c:catAx>
      <c:valAx>
        <c:axId val="125215840"/>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tr-TR"/>
                  <a:t>Kişi Sayısı    Number of Person</a:t>
                </a:r>
              </a:p>
            </c:rich>
          </c:tx>
          <c:layout>
            <c:manualLayout>
              <c:xMode val="edge"/>
              <c:yMode val="edge"/>
              <c:x val="1.0373398933613541E-2"/>
              <c:y val="0.3372881135461394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tr-TR"/>
            </a:p>
          </c:txPr>
        </c:title>
        <c:numFmt formatCode="#,##0" sourceLinked="1"/>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chemeClr val="dk1">
                    <a:lumMod val="65000"/>
                    <a:lumOff val="35000"/>
                  </a:schemeClr>
                </a:solidFill>
                <a:latin typeface="+mn-lt"/>
                <a:ea typeface="+mn-ea"/>
                <a:cs typeface="+mn-cs"/>
              </a:defRPr>
            </a:pPr>
            <a:endParaRPr lang="tr-TR"/>
          </a:p>
        </c:txPr>
        <c:crossAx val="12521420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tr-TR"/>
        </a:p>
      </c:txPr>
    </c:legend>
    <c:plotVisOnly val="1"/>
    <c:dispBlanksAs val="span"/>
    <c:showDLblsOverMax val="0"/>
  </c:chart>
  <c:spPr>
    <a:solidFill>
      <a:schemeClr val="bg2"/>
    </a:solidFill>
    <a:ln w="9525" cap="flat" cmpd="sng" algn="ctr">
      <a:solidFill>
        <a:schemeClr val="dk1">
          <a:lumMod val="15000"/>
          <a:lumOff val="85000"/>
        </a:schemeClr>
      </a:solidFill>
      <a:round/>
    </a:ln>
    <a:effectLst/>
  </c:spPr>
  <c:txPr>
    <a:bodyPr/>
    <a:lstStyle/>
    <a:p>
      <a:pPr>
        <a:defRPr/>
      </a:pPr>
      <a:endParaRPr lang="tr-TR"/>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tr-TR">
                <a:solidFill>
                  <a:sysClr val="windowText" lastClr="000000"/>
                </a:solidFill>
              </a:rPr>
              <a:t>Sosyal Güvenlik Kapsamı (4/b)  </a:t>
            </a:r>
          </a:p>
          <a:p>
            <a:pPr>
              <a:defRPr>
                <a:solidFill>
                  <a:sysClr val="windowText" lastClr="000000"/>
                </a:solidFill>
              </a:defRPr>
            </a:pPr>
            <a:r>
              <a:rPr lang="tr-TR" sz="1400" b="0">
                <a:solidFill>
                  <a:sysClr val="windowText" lastClr="000000"/>
                </a:solidFill>
              </a:rPr>
              <a:t>Social Security Coverage (4/b)</a:t>
            </a:r>
          </a:p>
        </c:rich>
      </c:tx>
      <c:layout>
        <c:manualLayout>
          <c:xMode val="edge"/>
          <c:yMode val="edge"/>
          <c:x val="0.31031091087366991"/>
          <c:y val="4.0224255222509581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tr-TR"/>
        </a:p>
      </c:txPr>
    </c:title>
    <c:autoTitleDeleted val="0"/>
    <c:plotArea>
      <c:layout>
        <c:manualLayout>
          <c:layoutTarget val="inner"/>
          <c:xMode val="edge"/>
          <c:yMode val="edge"/>
          <c:x val="0.12548705627908111"/>
          <c:y val="0.16420946448858073"/>
          <c:w val="0.84811549448495316"/>
          <c:h val="0.66145118269952563"/>
        </c:manualLayout>
      </c:layout>
      <c:lineChart>
        <c:grouping val="standard"/>
        <c:varyColors val="0"/>
        <c:ser>
          <c:idx val="0"/>
          <c:order val="0"/>
          <c:tx>
            <c:strRef>
              <c:f>'GRAFİK-1.3'!$K$10</c:f>
              <c:strCache>
                <c:ptCount val="1"/>
                <c:pt idx="0">
                  <c:v>Aktif - Active Insured</c:v>
                </c:pt>
              </c:strCache>
            </c:strRef>
          </c:tx>
          <c:spPr>
            <a:ln w="22225" cap="rnd">
              <a:solidFill>
                <a:srgbClr val="FFFF00"/>
              </a:solidFill>
              <a:round/>
            </a:ln>
            <a:effectLst/>
          </c:spPr>
          <c:marker>
            <c:symbol val="none"/>
          </c:marker>
          <c:dLbls>
            <c:dLbl>
              <c:idx val="1"/>
              <c:layout>
                <c:manualLayout>
                  <c:x val="-2.3294937447590213E-2"/>
                  <c:y val="-2.7363184079602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C5-4ED3-B2B4-080A41EA3946}"/>
                </c:ext>
              </c:extLst>
            </c:dLbl>
            <c:dLbl>
              <c:idx val="3"/>
              <c:layout>
                <c:manualLayout>
                  <c:x val="-1.9412447872991845E-2"/>
                  <c:y val="-4.4776119402985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C5-4ED3-B2B4-080A41EA3946}"/>
                </c:ext>
              </c:extLst>
            </c:dLbl>
            <c:dLbl>
              <c:idx val="5"/>
              <c:layout>
                <c:manualLayout>
                  <c:x val="-2.4589100639123E-2"/>
                  <c:y val="-4.228855721393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C5-4ED3-B2B4-080A41EA3946}"/>
                </c:ext>
              </c:extLst>
            </c:dLbl>
            <c:dLbl>
              <c:idx val="7"/>
              <c:layout>
                <c:manualLayout>
                  <c:x val="-1.423579510686078E-2"/>
                  <c:y val="-2.6119402985074626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extLst>
                <c:ext xmlns:c15="http://schemas.microsoft.com/office/drawing/2012/chart" uri="{CE6537A1-D6FC-4f65-9D91-7224C49458BB}">
                  <c15:layout>
                    <c:manualLayout>
                      <c:w val="5.3837188767764048E-2"/>
                      <c:h val="3.2823481020096371E-2"/>
                    </c:manualLayout>
                  </c15:layout>
                </c:ext>
                <c:ext xmlns:c16="http://schemas.microsoft.com/office/drawing/2014/chart" uri="{C3380CC4-5D6E-409C-BE32-E72D297353CC}">
                  <c16:uniqueId val="{00000003-17C5-4ED3-B2B4-080A41EA3946}"/>
                </c:ext>
              </c:extLst>
            </c:dLbl>
            <c:dLbl>
              <c:idx val="9"/>
              <c:layout>
                <c:manualLayout>
                  <c:x val="-1.6824121489926264E-2"/>
                  <c:y val="-2.4875621890547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C5-4ED3-B2B4-080A41EA3946}"/>
                </c:ext>
              </c:extLst>
            </c:dLbl>
            <c:dLbl>
              <c:idx val="14"/>
              <c:layout>
                <c:manualLayout>
                  <c:x val="-3.6624818320377943E-2"/>
                  <c:y val="-3.87997022760214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444-48C3-A547-0716AF80860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dk1">
                        <a:lumMod val="75000"/>
                        <a:lumOff val="25000"/>
                      </a:schemeClr>
                    </a:solidFill>
                    <a:latin typeface="+mn-lt"/>
                    <a:ea typeface="+mn-ea"/>
                    <a:cs typeface="+mn-cs"/>
                  </a:defRPr>
                </a:pPr>
                <a:endParaRPr lang="tr-T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'GRAFİK-1.3'!$J$11:$J$20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'GRAFİK-1.3'!$K$11:$K$20</c:f>
              <c:numCache>
                <c:formatCode>#,##0</c:formatCode>
                <c:ptCount val="10"/>
                <c:pt idx="0">
                  <c:v>2794132</c:v>
                </c:pt>
                <c:pt idx="1">
                  <c:v>2923994</c:v>
                </c:pt>
                <c:pt idx="2">
                  <c:v>2984780</c:v>
                </c:pt>
                <c:pt idx="3">
                  <c:v>2888154</c:v>
                </c:pt>
                <c:pt idx="4">
                  <c:v>2845310</c:v>
                </c:pt>
                <c:pt idx="5">
                  <c:v>3156745</c:v>
                </c:pt>
                <c:pt idx="6">
                  <c:v>3252606</c:v>
                </c:pt>
                <c:pt idx="7">
                  <c:v>3100834</c:v>
                </c:pt>
                <c:pt idx="8">
                  <c:v>3066874</c:v>
                </c:pt>
                <c:pt idx="9">
                  <c:v>3236936</c:v>
                </c:pt>
              </c:numCache>
            </c:numRef>
          </c:val>
          <c:smooth val="0"/>
          <c:extLst>
            <c:ext xmlns:c16="http://schemas.microsoft.com/office/drawing/2014/chart" uri="{C3380CC4-5D6E-409C-BE32-E72D297353CC}">
              <c16:uniqueId val="{0000000B-B44A-4F9C-9F91-C6C13E5AF876}"/>
            </c:ext>
          </c:extLst>
        </c:ser>
        <c:ser>
          <c:idx val="1"/>
          <c:order val="1"/>
          <c:tx>
            <c:strRef>
              <c:f>'GRAFİK-1.3'!$L$10</c:f>
              <c:strCache>
                <c:ptCount val="1"/>
                <c:pt idx="0">
                  <c:v>Pasif (Aylık/Gelir Alanlar) - Pensioners</c:v>
                </c:pt>
              </c:strCache>
            </c:strRef>
          </c:tx>
          <c:spPr>
            <a:ln w="22225" cap="rnd">
              <a:solidFill>
                <a:srgbClr val="92D050"/>
              </a:solidFill>
              <a:round/>
            </a:ln>
            <a:effectLst/>
          </c:spPr>
          <c:marker>
            <c:symbol val="none"/>
          </c:marker>
          <c:dLbls>
            <c:dLbl>
              <c:idx val="1"/>
              <c:layout>
                <c:manualLayout>
                  <c:x val="-9.0591423407295271E-3"/>
                  <c:y val="2.4875621890547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C5-4ED3-B2B4-080A41EA3946}"/>
                </c:ext>
              </c:extLst>
            </c:dLbl>
            <c:dLbl>
              <c:idx val="3"/>
              <c:layout>
                <c:manualLayout>
                  <c:x val="-2.0706611064524632E-2"/>
                  <c:y val="2.2388059701492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C5-4ED3-B2B4-080A41EA3946}"/>
                </c:ext>
              </c:extLst>
            </c:dLbl>
            <c:dLbl>
              <c:idx val="5"/>
              <c:layout>
                <c:manualLayout>
                  <c:x val="0"/>
                  <c:y val="1.990049751243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C5-4ED3-B2B4-080A41EA3946}"/>
                </c:ext>
              </c:extLst>
            </c:dLbl>
            <c:dLbl>
              <c:idx val="7"/>
              <c:layout>
                <c:manualLayout>
                  <c:x val="-2.32949374475904E-2"/>
                  <c:y val="2.2388059701492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C5-4ED3-B2B4-080A41EA3946}"/>
                </c:ext>
              </c:extLst>
            </c:dLbl>
            <c:dLbl>
              <c:idx val="9"/>
              <c:layout>
                <c:manualLayout>
                  <c:x val="-1.5529958298393475E-2"/>
                  <c:y val="3.7313432835820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C5-4ED3-B2B4-080A41EA3946}"/>
                </c:ext>
              </c:extLst>
            </c:dLbl>
            <c:dLbl>
              <c:idx val="10"/>
              <c:layout>
                <c:manualLayout>
                  <c:x val="-4.0507307894976405E-2"/>
                  <c:y val="2.88496493908409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44-48C3-A547-0716AF808604}"/>
                </c:ext>
              </c:extLst>
            </c:dLbl>
            <c:dLbl>
              <c:idx val="12"/>
              <c:layout>
                <c:manualLayout>
                  <c:x val="-3.4036491937312459E-2"/>
                  <c:y val="3.87998981470599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444-48C3-A547-0716AF808604}"/>
                </c:ext>
              </c:extLst>
            </c:dLbl>
            <c:dLbl>
              <c:idx val="13"/>
              <c:layout>
                <c:manualLayout>
                  <c:x val="-3.4036491937312459E-2"/>
                  <c:y val="1.88994006346221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44-48C3-A547-0716AF808604}"/>
                </c:ext>
              </c:extLst>
            </c:dLbl>
            <c:dLbl>
              <c:idx val="14"/>
              <c:layout>
                <c:manualLayout>
                  <c:x val="-3.5330655128845152E-2"/>
                  <c:y val="4.37750225251694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44-48C3-A547-0716AF808604}"/>
                </c:ext>
              </c:extLst>
            </c:dLbl>
            <c:dLbl>
              <c:idx val="15"/>
              <c:layout>
                <c:manualLayout>
                  <c:x val="-3.4036491937312369E-2"/>
                  <c:y val="2.1386962823676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44-48C3-A547-0716AF808604}"/>
                </c:ext>
              </c:extLst>
            </c:dLbl>
            <c:dLbl>
              <c:idx val="16"/>
              <c:layout>
                <c:manualLayout>
                  <c:x val="-3.4036491937312369E-2"/>
                  <c:y val="4.3775022525169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44-48C3-A547-0716AF80860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dk1">
                        <a:lumMod val="75000"/>
                        <a:lumOff val="25000"/>
                      </a:schemeClr>
                    </a:solidFill>
                    <a:latin typeface="+mn-lt"/>
                    <a:ea typeface="+mn-ea"/>
                    <a:cs typeface="+mn-cs"/>
                  </a:defRPr>
                </a:pPr>
                <a:endParaRPr lang="tr-T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'GRAFİK-1.3'!$J$11:$J$20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'GRAFİK-1.3'!$L$11:$L$20</c:f>
              <c:numCache>
                <c:formatCode>#,##0</c:formatCode>
                <c:ptCount val="10"/>
                <c:pt idx="0">
                  <c:v>2559823</c:v>
                </c:pt>
                <c:pt idx="1">
                  <c:v>2585362</c:v>
                </c:pt>
                <c:pt idx="2">
                  <c:v>2652722</c:v>
                </c:pt>
                <c:pt idx="3">
                  <c:v>2671576</c:v>
                </c:pt>
                <c:pt idx="4">
                  <c:v>2670280</c:v>
                </c:pt>
                <c:pt idx="5">
                  <c:v>2714690</c:v>
                </c:pt>
                <c:pt idx="6">
                  <c:v>2718417</c:v>
                </c:pt>
                <c:pt idx="7">
                  <c:v>2861770</c:v>
                </c:pt>
                <c:pt idx="8">
                  <c:v>2910922</c:v>
                </c:pt>
                <c:pt idx="9">
                  <c:v>2919782</c:v>
                </c:pt>
              </c:numCache>
            </c:numRef>
          </c:val>
          <c:smooth val="0"/>
          <c:extLst>
            <c:ext xmlns:c16="http://schemas.microsoft.com/office/drawing/2014/chart" uri="{C3380CC4-5D6E-409C-BE32-E72D297353CC}">
              <c16:uniqueId val="{00000017-B44A-4F9C-9F91-C6C13E5AF876}"/>
            </c:ext>
          </c:extLst>
        </c:ser>
        <c:ser>
          <c:idx val="2"/>
          <c:order val="2"/>
          <c:tx>
            <c:strRef>
              <c:f>'GRAFİK-1.3'!$M$10</c:f>
              <c:strCache>
                <c:ptCount val="1"/>
                <c:pt idx="0">
                  <c:v>Bağımlı- Dependents</c:v>
                </c:pt>
              </c:strCache>
            </c:strRef>
          </c:tx>
          <c:spPr>
            <a:ln w="22225" cap="rnd">
              <a:solidFill>
                <a:srgbClr val="FFC000"/>
              </a:solidFill>
              <a:round/>
            </a:ln>
            <a:effectLst/>
          </c:spPr>
          <c:marker>
            <c:symbol val="none"/>
          </c:marker>
          <c:dLbls>
            <c:dLbl>
              <c:idx val="0"/>
              <c:layout>
                <c:manualLayout>
                  <c:x val="-3.7229174154060615E-2"/>
                  <c:y val="2.160985808977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44A-4F9C-9F91-C6C13E5AF876}"/>
                </c:ext>
              </c:extLst>
            </c:dLbl>
            <c:dLbl>
              <c:idx val="2"/>
              <c:layout>
                <c:manualLayout>
                  <c:x val="-3.7805403992550717E-2"/>
                  <c:y val="2.513172294141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44A-4F9C-9F91-C6C13E5AF876}"/>
                </c:ext>
              </c:extLst>
            </c:dLbl>
            <c:dLbl>
              <c:idx val="4"/>
              <c:layout>
                <c:manualLayout>
                  <c:x val="-3.9419087136929411E-2"/>
                  <c:y val="2.1203434316473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44A-4F9C-9F91-C6C13E5AF876}"/>
                </c:ext>
              </c:extLst>
            </c:dLbl>
            <c:dLbl>
              <c:idx val="6"/>
              <c:layout>
                <c:manualLayout>
                  <c:x val="-2.8584637501225228E-2"/>
                  <c:y val="2.1803816895769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44A-4F9C-9F91-C6C13E5AF876}"/>
                </c:ext>
              </c:extLst>
            </c:dLbl>
            <c:dLbl>
              <c:idx val="7"/>
              <c:layout>
                <c:manualLayout>
                  <c:x val="-2.2000774256057516E-2"/>
                  <c:y val="-2.736318407960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44A-4F9C-9F91-C6C13E5AF876}"/>
                </c:ext>
              </c:extLst>
            </c:dLbl>
            <c:dLbl>
              <c:idx val="8"/>
              <c:layout>
                <c:manualLayout>
                  <c:x val="-1.627939142461966E-2"/>
                  <c:y val="2.5356643978824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44A-4F9C-9F91-C6C13E5AF876}"/>
                </c:ext>
              </c:extLst>
            </c:dLbl>
            <c:dLbl>
              <c:idx val="10"/>
              <c:layout>
                <c:manualLayout>
                  <c:x val="-3.3036012687493677E-2"/>
                  <c:y val="-2.41984317129784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44A-4F9C-9F91-C6C13E5AF876}"/>
                </c:ext>
              </c:extLst>
            </c:dLbl>
            <c:dLbl>
              <c:idx val="11"/>
              <c:layout>
                <c:manualLayout>
                  <c:x val="-2.0304930551722743E-2"/>
                  <c:y val="1.5800205501695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19-47AF-957E-713BC47968C2}"/>
                </c:ext>
              </c:extLst>
            </c:dLbl>
            <c:dLbl>
              <c:idx val="12"/>
              <c:layout>
                <c:manualLayout>
                  <c:x val="-1.2941631915328845E-3"/>
                  <c:y val="-2.985074626865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44-48C3-A547-0716AF808604}"/>
                </c:ext>
              </c:extLst>
            </c:dLbl>
            <c:dLbl>
              <c:idx val="13"/>
              <c:layout>
                <c:manualLayout>
                  <c:x val="-2.588326383065484E-3"/>
                  <c:y val="1.74129353233830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44-48C3-A547-0716AF808604}"/>
                </c:ext>
              </c:extLst>
            </c:dLbl>
            <c:dLbl>
              <c:idx val="14"/>
              <c:layout>
                <c:manualLayout>
                  <c:x val="-2.5883263830657689E-3"/>
                  <c:y val="-2.238805970149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C4-4E7E-A425-00A0536B566D}"/>
                </c:ext>
              </c:extLst>
            </c:dLbl>
            <c:dLbl>
              <c:idx val="15"/>
              <c:layout>
                <c:manualLayout>
                  <c:x val="-2.588326383065579E-3"/>
                  <c:y val="9.95024875621890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C4-4E7E-A425-00A0536B566D}"/>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'GRAFİK-1.3'!$J$11:$J$20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'GRAFİK-1.3'!$M$11:$M$20</c:f>
              <c:numCache>
                <c:formatCode>#,##0</c:formatCode>
                <c:ptCount val="10"/>
                <c:pt idx="0">
                  <c:v>9008655</c:v>
                </c:pt>
                <c:pt idx="1">
                  <c:v>9375821</c:v>
                </c:pt>
                <c:pt idx="2">
                  <c:v>9872300</c:v>
                </c:pt>
                <c:pt idx="3">
                  <c:v>9742341</c:v>
                </c:pt>
                <c:pt idx="4">
                  <c:v>9656246</c:v>
                </c:pt>
                <c:pt idx="5">
                  <c:v>9706009</c:v>
                </c:pt>
                <c:pt idx="6">
                  <c:v>9920116</c:v>
                </c:pt>
                <c:pt idx="7">
                  <c:v>9764966</c:v>
                </c:pt>
                <c:pt idx="8">
                  <c:v>9740379</c:v>
                </c:pt>
                <c:pt idx="9">
                  <c:v>10079949</c:v>
                </c:pt>
              </c:numCache>
            </c:numRef>
          </c:val>
          <c:smooth val="0"/>
          <c:extLst>
            <c:ext xmlns:c16="http://schemas.microsoft.com/office/drawing/2014/chart" uri="{C3380CC4-5D6E-409C-BE32-E72D297353CC}">
              <c16:uniqueId val="{00000023-B44A-4F9C-9F91-C6C13E5AF876}"/>
            </c:ext>
          </c:extLst>
        </c:ser>
        <c:ser>
          <c:idx val="3"/>
          <c:order val="3"/>
          <c:tx>
            <c:strRef>
              <c:f>'GRAFİK-1.3'!$N$10</c:f>
              <c:strCache>
                <c:ptCount val="1"/>
                <c:pt idx="0">
                  <c:v>Sosyal Güvenlik Kapsamı - Social Security Coverage</c:v>
                </c:pt>
              </c:strCache>
            </c:strRef>
          </c:tx>
          <c:spPr>
            <a:ln w="22225" cap="rnd">
              <a:solidFill>
                <a:srgbClr val="FF0000"/>
              </a:solidFill>
              <a:round/>
            </a:ln>
            <a:effectLst/>
          </c:spPr>
          <c:marker>
            <c:symbol val="none"/>
          </c:marker>
          <c:dLbls>
            <c:dLbl>
              <c:idx val="0"/>
              <c:layout>
                <c:manualLayout>
                  <c:x val="-4.3453271789302202E-2"/>
                  <c:y val="-2.0348797324032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44A-4F9C-9F91-C6C13E5AF876}"/>
                </c:ext>
              </c:extLst>
            </c:dLbl>
            <c:dLbl>
              <c:idx val="2"/>
              <c:layout>
                <c:manualLayout>
                  <c:x val="-3.7805403992550737E-2"/>
                  <c:y val="-2.04080252680279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44A-4F9C-9F91-C6C13E5AF876}"/>
                </c:ext>
              </c:extLst>
            </c:dLbl>
            <c:dLbl>
              <c:idx val="3"/>
              <c:layout>
                <c:manualLayout>
                  <c:x val="0"/>
                  <c:y val="2.98507462686566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44A-4F9C-9F91-C6C13E5AF876}"/>
                </c:ext>
              </c:extLst>
            </c:dLbl>
            <c:dLbl>
              <c:idx val="4"/>
              <c:layout>
                <c:manualLayout>
                  <c:x val="-3.5269709543568402E-2"/>
                  <c:y val="-2.35490902620223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44A-4F9C-9F91-C6C13E5AF876}"/>
                </c:ext>
              </c:extLst>
            </c:dLbl>
            <c:dLbl>
              <c:idx val="5"/>
              <c:layout>
                <c:manualLayout>
                  <c:x val="-5.176652766131158E-3"/>
                  <c:y val="-2.985074626865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44A-4F9C-9F91-C6C13E5AF876}"/>
                </c:ext>
              </c:extLst>
            </c:dLbl>
            <c:dLbl>
              <c:idx val="6"/>
              <c:layout>
                <c:manualLayout>
                  <c:x val="-4.7233994026608744E-2"/>
                  <c:y val="2.56967758708217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44A-4F9C-9F91-C6C13E5AF876}"/>
                </c:ext>
              </c:extLst>
            </c:dLbl>
            <c:dLbl>
              <c:idx val="7"/>
              <c:layout>
                <c:manualLayout>
                  <c:x val="-2.32949374475904E-2"/>
                  <c:y val="-4.4776119402985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44A-4F9C-9F91-C6C13E5AF876}"/>
                </c:ext>
              </c:extLst>
            </c:dLbl>
            <c:dLbl>
              <c:idx val="8"/>
              <c:layout>
                <c:manualLayout>
                  <c:x val="-5.6934566185762731E-2"/>
                  <c:y val="3.25674688478536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44A-4F9C-9F91-C6C13E5AF876}"/>
                </c:ext>
              </c:extLst>
            </c:dLbl>
            <c:dLbl>
              <c:idx val="10"/>
              <c:layout>
                <c:manualLayout>
                  <c:x val="-3.5678893702493171E-2"/>
                  <c:y val="-1.9358745370382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44A-4F9C-9F91-C6C13E5AF876}"/>
                </c:ext>
              </c:extLst>
            </c:dLbl>
            <c:dLbl>
              <c:idx val="11"/>
              <c:layout>
                <c:manualLayout>
                  <c:x val="-2.6919852556559348E-2"/>
                  <c:y val="2.0355102670989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19-47AF-957E-713BC47968C2}"/>
                </c:ext>
              </c:extLst>
            </c:dLbl>
            <c:dLbl>
              <c:idx val="14"/>
              <c:layout>
                <c:manualLayout>
                  <c:x val="-3.8824895745983687E-3"/>
                  <c:y val="-2.2388059701492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C4-4E7E-A425-00A0536B566D}"/>
                </c:ext>
              </c:extLst>
            </c:dLbl>
            <c:dLbl>
              <c:idx val="15"/>
              <c:layout>
                <c:manualLayout>
                  <c:x val="-3.8824895745983687E-3"/>
                  <c:y val="3.7313432835820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44-48C3-A547-0716AF80860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dk1">
                        <a:lumMod val="75000"/>
                        <a:lumOff val="25000"/>
                      </a:schemeClr>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'GRAFİK-1.3'!$J$11:$J$20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'GRAFİK-1.3'!$N$11:$N$20</c:f>
              <c:numCache>
                <c:formatCode>#,##0</c:formatCode>
                <c:ptCount val="10"/>
                <c:pt idx="0">
                  <c:v>14362610</c:v>
                </c:pt>
                <c:pt idx="1">
                  <c:v>14885177</c:v>
                </c:pt>
                <c:pt idx="2">
                  <c:v>15509802</c:v>
                </c:pt>
                <c:pt idx="3">
                  <c:v>15302071</c:v>
                </c:pt>
                <c:pt idx="4">
                  <c:v>15171836</c:v>
                </c:pt>
                <c:pt idx="5">
                  <c:v>15577444</c:v>
                </c:pt>
                <c:pt idx="6">
                  <c:v>15891139</c:v>
                </c:pt>
                <c:pt idx="7">
                  <c:v>15727570</c:v>
                </c:pt>
                <c:pt idx="8">
                  <c:v>15718175</c:v>
                </c:pt>
                <c:pt idx="9">
                  <c:v>16236667</c:v>
                </c:pt>
              </c:numCache>
            </c:numRef>
          </c:val>
          <c:smooth val="0"/>
          <c:extLst>
            <c:ext xmlns:c16="http://schemas.microsoft.com/office/drawing/2014/chart" uri="{C3380CC4-5D6E-409C-BE32-E72D297353CC}">
              <c16:uniqueId val="{0000002F-B44A-4F9C-9F91-C6C13E5AF876}"/>
            </c:ext>
          </c:extLst>
        </c:ser>
        <c:dLbls>
          <c:showLegendKey val="0"/>
          <c:showVal val="0"/>
          <c:showCatName val="0"/>
          <c:showSerName val="0"/>
          <c:showPercent val="0"/>
          <c:showBubbleSize val="0"/>
        </c:dLbls>
        <c:smooth val="0"/>
        <c:axId val="125193536"/>
        <c:axId val="125216384"/>
      </c:lineChart>
      <c:catAx>
        <c:axId val="125193536"/>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1" i="0" u="none" strike="noStrike" kern="1200" cap="none" spc="0" normalizeH="0" baseline="0">
                <a:solidFill>
                  <a:sysClr val="windowText" lastClr="000000"/>
                </a:solidFill>
                <a:latin typeface="+mn-lt"/>
                <a:ea typeface="+mn-ea"/>
                <a:cs typeface="+mn-cs"/>
              </a:defRPr>
            </a:pPr>
            <a:endParaRPr lang="tr-TR"/>
          </a:p>
        </c:txPr>
        <c:crossAx val="125216384"/>
        <c:crosses val="autoZero"/>
        <c:auto val="1"/>
        <c:lblAlgn val="ctr"/>
        <c:lblOffset val="100"/>
        <c:tickLblSkip val="1"/>
        <c:tickMarkSkip val="1"/>
        <c:noMultiLvlLbl val="0"/>
      </c:catAx>
      <c:valAx>
        <c:axId val="125216384"/>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tr-TR"/>
                  <a:t>Kişi Sayısı    Number of Person</a:t>
                </a:r>
              </a:p>
            </c:rich>
          </c:tx>
          <c:layout>
            <c:manualLayout>
              <c:xMode val="edge"/>
              <c:yMode val="edge"/>
              <c:x val="1.1410760650088739E-2"/>
              <c:y val="0.3457627698512498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tr-TR"/>
            </a:p>
          </c:txPr>
        </c:title>
        <c:numFmt formatCode="#,##0" sourceLinked="1"/>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tr-TR"/>
          </a:p>
        </c:txPr>
        <c:crossAx val="12519353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tr-TR"/>
        </a:p>
      </c:txPr>
    </c:legend>
    <c:plotVisOnly val="1"/>
    <c:dispBlanksAs val="gap"/>
    <c:showDLblsOverMax val="0"/>
  </c:chart>
  <c:spPr>
    <a:solidFill>
      <a:schemeClr val="bg2"/>
    </a:solidFill>
    <a:ln w="9525" cap="flat" cmpd="sng" algn="ctr">
      <a:solidFill>
        <a:schemeClr val="dk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rgbClr val="FF0000"/>
                </a:solidFill>
                <a:latin typeface="+mj-lt"/>
                <a:ea typeface="+mj-ea"/>
                <a:cs typeface="+mj-cs"/>
              </a:defRPr>
            </a:pPr>
            <a:r>
              <a:rPr lang="tr-TR">
                <a:solidFill>
                  <a:sysClr val="windowText" lastClr="000000"/>
                </a:solidFill>
              </a:rPr>
              <a:t>Sosyal Güvenlik Kapsamı (4/c)   </a:t>
            </a:r>
          </a:p>
          <a:p>
            <a:pPr>
              <a:defRPr/>
            </a:pPr>
            <a:r>
              <a:rPr lang="tr-TR" b="0">
                <a:solidFill>
                  <a:sysClr val="windowText" lastClr="000000"/>
                </a:solidFill>
              </a:rPr>
              <a:t>Social Security Coverage (4/c)</a:t>
            </a:r>
          </a:p>
        </c:rich>
      </c:tx>
      <c:layout>
        <c:manualLayout>
          <c:xMode val="edge"/>
          <c:yMode val="edge"/>
          <c:x val="0.35208925387771006"/>
          <c:y val="4.9406672973637358E-4"/>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rgbClr val="FF0000"/>
              </a:solidFill>
              <a:latin typeface="+mj-lt"/>
              <a:ea typeface="+mj-ea"/>
              <a:cs typeface="+mj-cs"/>
            </a:defRPr>
          </a:pPr>
          <a:endParaRPr lang="tr-TR"/>
        </a:p>
      </c:txPr>
    </c:title>
    <c:autoTitleDeleted val="0"/>
    <c:plotArea>
      <c:layout>
        <c:manualLayout>
          <c:layoutTarget val="inner"/>
          <c:xMode val="edge"/>
          <c:yMode val="edge"/>
          <c:x val="0.103486846889576"/>
          <c:y val="0.1501649992923281"/>
          <c:w val="0.88550650942791354"/>
          <c:h val="0.7169491525423729"/>
        </c:manualLayout>
      </c:layout>
      <c:lineChart>
        <c:grouping val="standard"/>
        <c:varyColors val="0"/>
        <c:ser>
          <c:idx val="0"/>
          <c:order val="0"/>
          <c:tx>
            <c:strRef>
              <c:f>'GRAFİK-1.4'!$K$9</c:f>
              <c:strCache>
                <c:ptCount val="1"/>
                <c:pt idx="0">
                  <c:v>Aktif - Active Insured</c:v>
                </c:pt>
              </c:strCache>
            </c:strRef>
          </c:tx>
          <c:spPr>
            <a:ln w="22225" cap="rnd">
              <a:solidFill>
                <a:srgbClr val="FFFF00"/>
              </a:solidFill>
              <a:round/>
            </a:ln>
            <a:effectLst/>
          </c:spPr>
          <c:marker>
            <c:symbol val="none"/>
          </c:marker>
          <c:dLbls>
            <c:dLbl>
              <c:idx val="0"/>
              <c:layout>
                <c:manualLayout>
                  <c:x val="-3.4232365145228219E-2"/>
                  <c:y val="-2.44824058009697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03-4430-AF10-98AFEC893551}"/>
                </c:ext>
              </c:extLst>
            </c:dLbl>
            <c:dLbl>
              <c:idx val="2"/>
              <c:layout>
                <c:manualLayout>
                  <c:x val="-3.630705394190871E-2"/>
                  <c:y val="-2.4817118199208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03-4430-AF10-98AFEC893551}"/>
                </c:ext>
              </c:extLst>
            </c:dLbl>
            <c:dLbl>
              <c:idx val="4"/>
              <c:layout>
                <c:manualLayout>
                  <c:x val="-3.526970954356843E-2"/>
                  <c:y val="-2.2351172205169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03-4430-AF10-98AFEC893551}"/>
                </c:ext>
              </c:extLst>
            </c:dLbl>
            <c:dLbl>
              <c:idx val="6"/>
              <c:layout>
                <c:manualLayout>
                  <c:x val="-3.6307053941908703E-2"/>
                  <c:y val="-2.22721651319008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03-4430-AF10-98AFEC893551}"/>
                </c:ext>
              </c:extLst>
            </c:dLbl>
            <c:dLbl>
              <c:idx val="8"/>
              <c:layout>
                <c:manualLayout>
                  <c:x val="-1.8342655443931578E-2"/>
                  <c:y val="-3.5812550438549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03-4430-AF10-98AFEC893551}"/>
                </c:ext>
              </c:extLst>
            </c:dLbl>
            <c:dLbl>
              <c:idx val="10"/>
              <c:layout>
                <c:manualLayout>
                  <c:x val="-2.2767698327997049E-2"/>
                  <c:y val="-2.08695690278798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03-4430-AF10-98AFEC893551}"/>
                </c:ext>
              </c:extLst>
            </c:dLbl>
            <c:dLbl>
              <c:idx val="11"/>
              <c:layout>
                <c:manualLayout>
                  <c:x val="0"/>
                  <c:y val="-1.9951550722497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03-4430-AF10-98AFEC893551}"/>
                </c:ext>
              </c:extLst>
            </c:dLbl>
            <c:dLbl>
              <c:idx val="12"/>
              <c:layout>
                <c:manualLayout>
                  <c:x val="3.8058991436726928E-3"/>
                  <c:y val="8.17996085641828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03-4430-AF10-98AFEC893551}"/>
                </c:ext>
              </c:extLst>
            </c:dLbl>
            <c:dLbl>
              <c:idx val="13"/>
              <c:layout>
                <c:manualLayout>
                  <c:x val="-3.3023733663327974E-3"/>
                  <c:y val="-1.7887524861631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03-4430-AF10-98AFEC893551}"/>
                </c:ext>
              </c:extLst>
            </c:dLbl>
            <c:dLbl>
              <c:idx val="15"/>
              <c:layout>
                <c:manualLayout>
                  <c:x val="-7.7055378547765275E-3"/>
                  <c:y val="-2.36511400966904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C0-4891-A677-3AD9A9D312FB}"/>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'GRAFİK-1.4'!$J$10:$J$19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'GRAFİK-1.4'!$K$10:$K$19</c:f>
              <c:numCache>
                <c:formatCode>#,##0</c:formatCode>
                <c:ptCount val="10"/>
                <c:pt idx="0">
                  <c:v>2982548</c:v>
                </c:pt>
                <c:pt idx="1">
                  <c:v>2987396</c:v>
                </c:pt>
                <c:pt idx="2">
                  <c:v>3033301</c:v>
                </c:pt>
                <c:pt idx="3">
                  <c:v>3102808</c:v>
                </c:pt>
                <c:pt idx="4">
                  <c:v>3141097</c:v>
                </c:pt>
                <c:pt idx="5">
                  <c:v>3188540</c:v>
                </c:pt>
                <c:pt idx="6">
                  <c:v>3277097</c:v>
                </c:pt>
                <c:pt idx="7">
                  <c:v>3643443</c:v>
                </c:pt>
                <c:pt idx="8">
                  <c:v>3659585</c:v>
                </c:pt>
                <c:pt idx="9">
                  <c:v>3675234</c:v>
                </c:pt>
              </c:numCache>
            </c:numRef>
          </c:val>
          <c:smooth val="0"/>
          <c:extLst>
            <c:ext xmlns:c16="http://schemas.microsoft.com/office/drawing/2014/chart" uri="{C3380CC4-5D6E-409C-BE32-E72D297353CC}">
              <c16:uniqueId val="{0000000E-BB03-4430-AF10-98AFEC893551}"/>
            </c:ext>
          </c:extLst>
        </c:ser>
        <c:ser>
          <c:idx val="1"/>
          <c:order val="1"/>
          <c:tx>
            <c:strRef>
              <c:f>'GRAFİK-1.4'!$L$9</c:f>
              <c:strCache>
                <c:ptCount val="1"/>
                <c:pt idx="0">
                  <c:v>Pasif (Aylık ve Gelir Alanlar) - Pensioners</c:v>
                </c:pt>
              </c:strCache>
            </c:strRef>
          </c:tx>
          <c:spPr>
            <a:ln w="22225" cap="rnd">
              <a:solidFill>
                <a:srgbClr val="92D050"/>
              </a:solidFill>
              <a:round/>
            </a:ln>
            <a:effectLst/>
          </c:spPr>
          <c:marker>
            <c:symbol val="none"/>
          </c:marker>
          <c:dLbls>
            <c:dLbl>
              <c:idx val="0"/>
              <c:layout>
                <c:manualLayout>
                  <c:x val="-4.0456431535269691E-2"/>
                  <c:y val="1.36732061034743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B03-4430-AF10-98AFEC893551}"/>
                </c:ext>
              </c:extLst>
            </c:dLbl>
            <c:dLbl>
              <c:idx val="1"/>
              <c:layout>
                <c:manualLayout>
                  <c:x val="-1.3209493465331189E-2"/>
                  <c:y val="3.3111596135366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B03-4430-AF10-98AFEC893551}"/>
                </c:ext>
              </c:extLst>
            </c:dLbl>
            <c:dLbl>
              <c:idx val="2"/>
              <c:layout>
                <c:manualLayout>
                  <c:x val="-3.630705394190871E-2"/>
                  <c:y val="1.70153476578139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B03-4430-AF10-98AFEC893551}"/>
                </c:ext>
              </c:extLst>
            </c:dLbl>
            <c:dLbl>
              <c:idx val="3"/>
              <c:layout>
                <c:manualLayout>
                  <c:x val="-3.4124524785438912E-2"/>
                  <c:y val="2.8381368116028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B03-4430-AF10-98AFEC893551}"/>
                </c:ext>
              </c:extLst>
            </c:dLbl>
            <c:dLbl>
              <c:idx val="4"/>
              <c:layout>
                <c:manualLayout>
                  <c:x val="-3.9419087136929411E-2"/>
                  <c:y val="1.69068019039992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B03-4430-AF10-98AFEC893551}"/>
                </c:ext>
              </c:extLst>
            </c:dLbl>
            <c:dLbl>
              <c:idx val="5"/>
              <c:layout>
                <c:manualLayout>
                  <c:x val="-2.2015822442218731E-2"/>
                  <c:y val="3.0746482125697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B03-4430-AF10-98AFEC893551}"/>
                </c:ext>
              </c:extLst>
            </c:dLbl>
            <c:dLbl>
              <c:idx val="6"/>
              <c:layout>
                <c:manualLayout>
                  <c:x val="-3.3195020746887967E-2"/>
                  <c:y val="1.81447573290627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B03-4430-AF10-98AFEC893551}"/>
                </c:ext>
              </c:extLst>
            </c:dLbl>
            <c:dLbl>
              <c:idx val="7"/>
              <c:layout>
                <c:manualLayout>
                  <c:x val="-8.8063289768874602E-3"/>
                  <c:y val="3.5476710145035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B03-4430-AF10-98AFEC893551}"/>
                </c:ext>
              </c:extLst>
            </c:dLbl>
            <c:dLbl>
              <c:idx val="8"/>
              <c:layout>
                <c:manualLayout>
                  <c:x val="-1.8342655443931578E-2"/>
                  <c:y val="2.66426016838479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B03-4430-AF10-98AFEC893551}"/>
                </c:ext>
              </c:extLst>
            </c:dLbl>
            <c:dLbl>
              <c:idx val="10"/>
              <c:layout>
                <c:manualLayout>
                  <c:x val="-1.5652792600497938E-2"/>
                  <c:y val="2.7826092037173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B03-4430-AF10-98AFEC893551}"/>
                </c:ext>
              </c:extLst>
            </c:dLbl>
            <c:dLbl>
              <c:idx val="11"/>
              <c:layout>
                <c:manualLayout>
                  <c:x val="0"/>
                  <c:y val="2.5651993786068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B03-4430-AF10-98AFEC893551}"/>
                </c:ext>
              </c:extLst>
            </c:dLbl>
            <c:dLbl>
              <c:idx val="13"/>
              <c:layout>
                <c:manualLayout>
                  <c:x val="-1.1007911221110941E-3"/>
                  <c:y val="2.5790171554568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B03-4430-AF10-98AFEC893551}"/>
                </c:ext>
              </c:extLst>
            </c:dLbl>
            <c:dLbl>
              <c:idx val="14"/>
              <c:layout>
                <c:manualLayout>
                  <c:x val="-4.4031644884437301E-3"/>
                  <c:y val="1.65557980676832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C0-4891-A677-3AD9A9D312FB}"/>
                </c:ext>
              </c:extLst>
            </c:dLbl>
            <c:dLbl>
              <c:idx val="15"/>
              <c:layout>
                <c:manualLayout>
                  <c:x val="0"/>
                  <c:y val="-9.46045603867613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C0-4891-A677-3AD9A9D312FB}"/>
                </c:ext>
              </c:extLst>
            </c:dLbl>
            <c:dLbl>
              <c:idx val="16"/>
              <c:layout>
                <c:manualLayout>
                  <c:x val="0"/>
                  <c:y val="2.8381368116028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C8-46C8-92FE-B7BCD16FF7C9}"/>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'GRAFİK-1.4'!$J$10:$J$19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'GRAFİK-1.4'!$L$10:$L$19</c:f>
              <c:numCache>
                <c:formatCode>#,##0</c:formatCode>
                <c:ptCount val="10"/>
                <c:pt idx="0">
                  <c:v>2051241</c:v>
                </c:pt>
                <c:pt idx="1">
                  <c:v>2134646</c:v>
                </c:pt>
                <c:pt idx="2">
                  <c:v>2224425</c:v>
                </c:pt>
                <c:pt idx="3">
                  <c:v>2280374</c:v>
                </c:pt>
                <c:pt idx="4">
                  <c:v>2328112</c:v>
                </c:pt>
                <c:pt idx="5">
                  <c:v>2381535</c:v>
                </c:pt>
                <c:pt idx="6">
                  <c:v>2400121</c:v>
                </c:pt>
                <c:pt idx="7">
                  <c:v>2482932</c:v>
                </c:pt>
                <c:pt idx="8">
                  <c:v>2523215</c:v>
                </c:pt>
                <c:pt idx="9">
                  <c:v>2556291</c:v>
                </c:pt>
              </c:numCache>
            </c:numRef>
          </c:val>
          <c:smooth val="0"/>
          <c:extLst>
            <c:ext xmlns:c16="http://schemas.microsoft.com/office/drawing/2014/chart" uri="{C3380CC4-5D6E-409C-BE32-E72D297353CC}">
              <c16:uniqueId val="{0000001C-BB03-4430-AF10-98AFEC893551}"/>
            </c:ext>
          </c:extLst>
        </c:ser>
        <c:ser>
          <c:idx val="2"/>
          <c:order val="2"/>
          <c:tx>
            <c:strRef>
              <c:f>'GRAFİK-1.4'!$M$9</c:f>
              <c:strCache>
                <c:ptCount val="1"/>
                <c:pt idx="0">
                  <c:v>Bağımlı - Dependent</c:v>
                </c:pt>
              </c:strCache>
            </c:strRef>
          </c:tx>
          <c:spPr>
            <a:ln w="22225" cap="rnd">
              <a:solidFill>
                <a:srgbClr val="FFC000"/>
              </a:solidFill>
              <a:round/>
            </a:ln>
            <a:effectLst/>
          </c:spPr>
          <c:marker>
            <c:symbol val="none"/>
          </c:marker>
          <c:dLbls>
            <c:dLbl>
              <c:idx val="0"/>
              <c:layout>
                <c:manualLayout>
                  <c:x val="-3.5269709543568464E-2"/>
                  <c:y val="1.59886115930424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B03-4430-AF10-98AFEC893551}"/>
                </c:ext>
              </c:extLst>
            </c:dLbl>
            <c:dLbl>
              <c:idx val="1"/>
              <c:layout>
                <c:manualLayout>
                  <c:x val="0"/>
                  <c:y val="-3.3111596135366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B03-4430-AF10-98AFEC893551}"/>
                </c:ext>
              </c:extLst>
            </c:dLbl>
            <c:dLbl>
              <c:idx val="2"/>
              <c:layout>
                <c:manualLayout>
                  <c:x val="-3.83817427385892E-2"/>
                  <c:y val="1.7788157836202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B03-4430-AF10-98AFEC893551}"/>
                </c:ext>
              </c:extLst>
            </c:dLbl>
            <c:dLbl>
              <c:idx val="3"/>
              <c:layout>
                <c:manualLayout>
                  <c:x val="-3.3023733663328785E-3"/>
                  <c:y val="-3.3111596135366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B03-4430-AF10-98AFEC893551}"/>
                </c:ext>
              </c:extLst>
            </c:dLbl>
            <c:dLbl>
              <c:idx val="4"/>
              <c:layout>
                <c:manualLayout>
                  <c:x val="-3.5206247084962172E-2"/>
                  <c:y val="3.32257547879591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B03-4430-AF10-98AFEC893551}"/>
                </c:ext>
              </c:extLst>
            </c:dLbl>
            <c:dLbl>
              <c:idx val="6"/>
              <c:layout>
                <c:manualLayout>
                  <c:x val="-3.4232350309526156E-2"/>
                  <c:y val="3.79302831432551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B03-4430-AF10-98AFEC893551}"/>
                </c:ext>
              </c:extLst>
            </c:dLbl>
            <c:dLbl>
              <c:idx val="7"/>
              <c:layout>
                <c:manualLayout>
                  <c:x val="-7.7055378547765275E-3"/>
                  <c:y val="-3.0746482125697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B03-4430-AF10-98AFEC893551}"/>
                </c:ext>
              </c:extLst>
            </c:dLbl>
            <c:dLbl>
              <c:idx val="8"/>
              <c:layout>
                <c:manualLayout>
                  <c:x val="-4.0552364850369983E-2"/>
                  <c:y val="-5.5687819849079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B03-4430-AF10-98AFEC893551}"/>
                </c:ext>
              </c:extLst>
            </c:dLbl>
            <c:dLbl>
              <c:idx val="10"/>
              <c:layout>
                <c:manualLayout>
                  <c:x val="-1.9921736036997404E-2"/>
                  <c:y val="3.24637740433685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B03-4430-AF10-98AFEC893551}"/>
                </c:ext>
              </c:extLst>
            </c:dLbl>
            <c:dLbl>
              <c:idx val="11"/>
              <c:layout>
                <c:manualLayout>
                  <c:x val="0"/>
                  <c:y val="-1.7101329190712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B03-4430-AF10-98AFEC893551}"/>
                </c:ext>
              </c:extLst>
            </c:dLbl>
            <c:dLbl>
              <c:idx val="12"/>
              <c:layout>
                <c:manualLayout>
                  <c:x val="-1.8427562806934328E-16"/>
                  <c:y val="3.817315066328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B03-4430-AF10-98AFEC893551}"/>
                </c:ext>
              </c:extLst>
            </c:dLbl>
            <c:dLbl>
              <c:idx val="13"/>
              <c:layout>
                <c:manualLayout>
                  <c:x val="-6.6047467326655947E-3"/>
                  <c:y val="-2.7612426718711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B03-4430-AF10-98AFEC893551}"/>
                </c:ext>
              </c:extLst>
            </c:dLbl>
            <c:dLbl>
              <c:idx val="15"/>
              <c:layout>
                <c:manualLayout>
                  <c:x val="-9.907120098998393E-3"/>
                  <c:y val="-2.36511400966904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C0-4891-A677-3AD9A9D312FB}"/>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'GRAFİK-1.4'!$J$10:$J$19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'GRAFİK-1.4'!$M$10:$M$19</c:f>
              <c:numCache>
                <c:formatCode>#,##0</c:formatCode>
                <c:ptCount val="10"/>
                <c:pt idx="0">
                  <c:v>6486429</c:v>
                </c:pt>
                <c:pt idx="1">
                  <c:v>6574072</c:v>
                </c:pt>
                <c:pt idx="2">
                  <c:v>6717061</c:v>
                </c:pt>
                <c:pt idx="3">
                  <c:v>6877663</c:v>
                </c:pt>
                <c:pt idx="4">
                  <c:v>6947560</c:v>
                </c:pt>
                <c:pt idx="5">
                  <c:v>7054400</c:v>
                </c:pt>
                <c:pt idx="6">
                  <c:v>7208840</c:v>
                </c:pt>
                <c:pt idx="7">
                  <c:v>7757940</c:v>
                </c:pt>
                <c:pt idx="8">
                  <c:v>7793253</c:v>
                </c:pt>
                <c:pt idx="9">
                  <c:v>7143984</c:v>
                </c:pt>
              </c:numCache>
            </c:numRef>
          </c:val>
          <c:smooth val="0"/>
          <c:extLst>
            <c:ext xmlns:c16="http://schemas.microsoft.com/office/drawing/2014/chart" uri="{C3380CC4-5D6E-409C-BE32-E72D297353CC}">
              <c16:uniqueId val="{0000002B-BB03-4430-AF10-98AFEC893551}"/>
            </c:ext>
          </c:extLst>
        </c:ser>
        <c:ser>
          <c:idx val="3"/>
          <c:order val="3"/>
          <c:tx>
            <c:strRef>
              <c:f>'GRAFİK-1.4'!$N$9</c:f>
              <c:strCache>
                <c:ptCount val="1"/>
                <c:pt idx="0">
                  <c:v>Sosyal Güvenlik Kapsamı - Social Security Coverage</c:v>
                </c:pt>
              </c:strCache>
            </c:strRef>
          </c:tx>
          <c:spPr>
            <a:ln w="22225" cap="rnd">
              <a:solidFill>
                <a:srgbClr val="FF0000"/>
              </a:solidFill>
              <a:round/>
            </a:ln>
            <a:effectLst/>
          </c:spPr>
          <c:marker>
            <c:symbol val="none"/>
          </c:marker>
          <c:dLbls>
            <c:dLbl>
              <c:idx val="0"/>
              <c:layout>
                <c:manualLayout>
                  <c:x val="-3.7344398340248955E-2"/>
                  <c:y val="2.49534231949819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B03-4430-AF10-98AFEC893551}"/>
                </c:ext>
              </c:extLst>
            </c:dLbl>
            <c:dLbl>
              <c:idx val="1"/>
              <c:layout>
                <c:manualLayout>
                  <c:x val="-3.3023733663327974E-3"/>
                  <c:y val="-3.5476710145035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B03-4430-AF10-98AFEC893551}"/>
                </c:ext>
              </c:extLst>
            </c:dLbl>
            <c:dLbl>
              <c:idx val="2"/>
              <c:layout>
                <c:manualLayout>
                  <c:x val="-3.4232332484586708E-2"/>
                  <c:y val="3.1622418189646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B03-4430-AF10-98AFEC893551}"/>
                </c:ext>
              </c:extLst>
            </c:dLbl>
            <c:dLbl>
              <c:idx val="3"/>
              <c:layout>
                <c:manualLayout>
                  <c:x val="-4.0729271518104584E-2"/>
                  <c:y val="-2.8381368116028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B03-4430-AF10-98AFEC893551}"/>
                </c:ext>
              </c:extLst>
            </c:dLbl>
            <c:dLbl>
              <c:idx val="4"/>
              <c:layout>
                <c:manualLayout>
                  <c:x val="-4.3568464730290392E-2"/>
                  <c:y val="2.0475643934338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B03-4430-AF10-98AFEC893551}"/>
                </c:ext>
              </c:extLst>
            </c:dLbl>
            <c:dLbl>
              <c:idx val="5"/>
              <c:layout>
                <c:manualLayout>
                  <c:x val="-1.6511866831663988E-2"/>
                  <c:y val="2.1286026087021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B03-4430-AF10-98AFEC893551}"/>
                </c:ext>
              </c:extLst>
            </c:dLbl>
            <c:dLbl>
              <c:idx val="6"/>
              <c:layout>
                <c:manualLayout>
                  <c:x val="-4.0070812919996528E-2"/>
                  <c:y val="2.97943681012197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B03-4430-AF10-98AFEC893551}"/>
                </c:ext>
              </c:extLst>
            </c:dLbl>
            <c:dLbl>
              <c:idx val="7"/>
              <c:layout>
                <c:manualLayout>
                  <c:x val="-6.164430283821222E-2"/>
                  <c:y val="-2.6016160991634573E-2"/>
                </c:manualLayout>
              </c:layout>
              <c:showLegendKey val="0"/>
              <c:showVal val="1"/>
              <c:showCatName val="0"/>
              <c:showSerName val="0"/>
              <c:showPercent val="0"/>
              <c:showBubbleSize val="0"/>
              <c:extLst>
                <c:ext xmlns:c15="http://schemas.microsoft.com/office/drawing/2012/chart" uri="{CE6537A1-D6FC-4f65-9D91-7224C49458BB}">
                  <c15:layout>
                    <c:manualLayout>
                      <c:w val="5.6184378872541997E-2"/>
                      <c:h val="2.9197425564088997E-2"/>
                    </c:manualLayout>
                  </c15:layout>
                </c:ext>
                <c:ext xmlns:c16="http://schemas.microsoft.com/office/drawing/2014/chart" uri="{C3380CC4-5D6E-409C-BE32-E72D297353CC}">
                  <c16:uniqueId val="{00000033-BB03-4430-AF10-98AFEC893551}"/>
                </c:ext>
              </c:extLst>
            </c:dLbl>
            <c:dLbl>
              <c:idx val="8"/>
              <c:layout>
                <c:manualLayout>
                  <c:x val="-4.4625725384511976E-2"/>
                  <c:y val="-2.59868298533256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B03-4430-AF10-98AFEC893551}"/>
                </c:ext>
              </c:extLst>
            </c:dLbl>
            <c:dLbl>
              <c:idx val="9"/>
              <c:layout>
                <c:manualLayout>
                  <c:x val="1.1007911221109325E-3"/>
                  <c:y val="-3.5476710145035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B03-4430-AF10-98AFEC893551}"/>
                </c:ext>
              </c:extLst>
            </c:dLbl>
            <c:dLbl>
              <c:idx val="10"/>
              <c:layout>
                <c:manualLayout>
                  <c:x val="-1.1383849163998472E-2"/>
                  <c:y val="3.01449330402707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BB03-4430-AF10-98AFEC893551}"/>
                </c:ext>
              </c:extLst>
            </c:dLbl>
            <c:dLbl>
              <c:idx val="11"/>
              <c:layout>
                <c:manualLayout>
                  <c:x val="-1.0536276751464822E-16"/>
                  <c:y val="-1.7101329190712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BB03-4430-AF10-98AFEC893551}"/>
                </c:ext>
              </c:extLst>
            </c:dLbl>
            <c:dLbl>
              <c:idx val="12"/>
              <c:layout>
                <c:manualLayout>
                  <c:x val="-2.1072553502929644E-16"/>
                  <c:y val="5.13039875721364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BB03-4430-AF10-98AFEC893551}"/>
                </c:ext>
              </c:extLst>
            </c:dLbl>
            <c:dLbl>
              <c:idx val="13"/>
              <c:layout>
                <c:manualLayout>
                  <c:x val="-3.685158401486454E-2"/>
                  <c:y val="-4.67004550595051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BB03-4430-AF10-98AFEC893551}"/>
                </c:ext>
              </c:extLst>
            </c:dLbl>
            <c:dLbl>
              <c:idx val="14"/>
              <c:layout>
                <c:manualLayout>
                  <c:x val="-1.4310284587442122E-2"/>
                  <c:y val="-5.3295888798671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BB03-4430-AF10-98AFEC893551}"/>
                </c:ext>
              </c:extLst>
            </c:dLbl>
            <c:dLbl>
              <c:idx val="15"/>
              <c:layout>
                <c:manualLayout>
                  <c:x val="-2.2015822442218651E-3"/>
                  <c:y val="-4.9667394203049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C0-4891-A677-3AD9A9D312FB}"/>
                </c:ext>
              </c:extLst>
            </c:dLbl>
            <c:dLbl>
              <c:idx val="16"/>
              <c:layout>
                <c:manualLayout>
                  <c:x val="0"/>
                  <c:y val="3.5476710145035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C8-46C8-92FE-B7BCD16FF7C9}"/>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'GRAFİK-1.4'!$J$10:$J$19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'GRAFİK-1.4'!$N$10:$N$19</c:f>
              <c:numCache>
                <c:formatCode>#,##0</c:formatCode>
                <c:ptCount val="10"/>
                <c:pt idx="0">
                  <c:v>11520218</c:v>
                </c:pt>
                <c:pt idx="1">
                  <c:v>11696114</c:v>
                </c:pt>
                <c:pt idx="2">
                  <c:v>11974787</c:v>
                </c:pt>
                <c:pt idx="3">
                  <c:v>12260845</c:v>
                </c:pt>
                <c:pt idx="4">
                  <c:v>12416769</c:v>
                </c:pt>
                <c:pt idx="5">
                  <c:v>12624475</c:v>
                </c:pt>
                <c:pt idx="6">
                  <c:v>12886058</c:v>
                </c:pt>
                <c:pt idx="7">
                  <c:v>13884315</c:v>
                </c:pt>
                <c:pt idx="8">
                  <c:v>13976053</c:v>
                </c:pt>
                <c:pt idx="9">
                  <c:v>13375509</c:v>
                </c:pt>
              </c:numCache>
            </c:numRef>
          </c:val>
          <c:smooth val="0"/>
          <c:extLst>
            <c:ext xmlns:c16="http://schemas.microsoft.com/office/drawing/2014/chart" uri="{C3380CC4-5D6E-409C-BE32-E72D297353CC}">
              <c16:uniqueId val="{0000003B-BB03-4430-AF10-98AFEC893551}"/>
            </c:ext>
          </c:extLst>
        </c:ser>
        <c:dLbls>
          <c:showLegendKey val="0"/>
          <c:showVal val="0"/>
          <c:showCatName val="0"/>
          <c:showSerName val="0"/>
          <c:showPercent val="0"/>
          <c:showBubbleSize val="0"/>
        </c:dLbls>
        <c:smooth val="0"/>
        <c:axId val="125218560"/>
        <c:axId val="125198432"/>
      </c:lineChart>
      <c:catAx>
        <c:axId val="12521856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1" i="0" u="none" strike="noStrike" kern="1200" cap="none" spc="0" normalizeH="0" baseline="0">
                <a:solidFill>
                  <a:sysClr val="windowText" lastClr="000000"/>
                </a:solidFill>
                <a:latin typeface="+mn-lt"/>
                <a:ea typeface="+mn-ea"/>
                <a:cs typeface="+mn-cs"/>
              </a:defRPr>
            </a:pPr>
            <a:endParaRPr lang="tr-TR"/>
          </a:p>
        </c:txPr>
        <c:crossAx val="125198432"/>
        <c:crosses val="autoZero"/>
        <c:auto val="1"/>
        <c:lblAlgn val="ctr"/>
        <c:lblOffset val="100"/>
        <c:tickLblSkip val="1"/>
        <c:tickMarkSkip val="1"/>
        <c:noMultiLvlLbl val="0"/>
      </c:catAx>
      <c:valAx>
        <c:axId val="125198432"/>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tr-TR">
                    <a:solidFill>
                      <a:sysClr val="windowText" lastClr="000000"/>
                    </a:solidFill>
                  </a:rPr>
                  <a:t>Kişi Sayısı    Number of Person</a:t>
                </a:r>
              </a:p>
            </c:rich>
          </c:tx>
          <c:layout>
            <c:manualLayout>
              <c:xMode val="edge"/>
              <c:yMode val="edge"/>
              <c:x val="1.0373398933613541E-2"/>
              <c:y val="0.3542372479676237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tr-TR"/>
            </a:p>
          </c:txPr>
        </c:title>
        <c:numFmt formatCode="#,##0" sourceLinked="1"/>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tr-TR"/>
          </a:p>
        </c:txPr>
        <c:crossAx val="125218560"/>
        <c:crosses val="autoZero"/>
        <c:crossBetween val="between"/>
        <c:majorUnit val="1000000"/>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tr-TR"/>
        </a:p>
      </c:txPr>
    </c:legend>
    <c:plotVisOnly val="1"/>
    <c:dispBlanksAs val="gap"/>
    <c:showDLblsOverMax val="0"/>
  </c:chart>
  <c:spPr>
    <a:solidFill>
      <a:schemeClr val="bg2"/>
    </a:solidFill>
    <a:ln w="9525" cap="flat" cmpd="sng" algn="ctr">
      <a:solidFill>
        <a:schemeClr val="dk1">
          <a:lumMod val="15000"/>
          <a:lumOff val="85000"/>
        </a:schemeClr>
      </a:solidFill>
      <a:round/>
    </a:ln>
    <a:effectLst/>
  </c:spPr>
  <c:txPr>
    <a:bodyPr/>
    <a:lstStyle/>
    <a:p>
      <a:pPr>
        <a:defRPr b="1">
          <a:solidFill>
            <a:srgbClr val="FF0000"/>
          </a:solidFill>
        </a:defRPr>
      </a:pPr>
      <a:endParaRPr lang="tr-TR"/>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ysClr val="windowText" lastClr="000000"/>
                </a:solidFill>
                <a:latin typeface="+mj-lt"/>
                <a:ea typeface="+mj-ea"/>
                <a:cs typeface="+mj-cs"/>
              </a:defRPr>
            </a:pPr>
            <a:r>
              <a:rPr lang="tr-TR" sz="1100">
                <a:solidFill>
                  <a:sysClr val="windowText" lastClr="000000"/>
                </a:solidFill>
              </a:rPr>
              <a:t>Sosyal Güvelik Kurumu Aktif / Pasif Oranı, 2008-2025</a:t>
            </a:r>
          </a:p>
          <a:p>
            <a:pPr>
              <a:defRPr sz="1100">
                <a:solidFill>
                  <a:sysClr val="windowText" lastClr="000000"/>
                </a:solidFill>
              </a:defRPr>
            </a:pPr>
            <a:r>
              <a:rPr lang="tr-TR" sz="1100" b="0">
                <a:solidFill>
                  <a:sysClr val="windowText" lastClr="000000"/>
                </a:solidFill>
              </a:rPr>
              <a:t>Active / Passive Insured Ratio of Social Security Institution, 2008-2025</a:t>
            </a:r>
          </a:p>
          <a:p>
            <a:pPr>
              <a:defRPr sz="1100">
                <a:solidFill>
                  <a:sysClr val="windowText" lastClr="000000"/>
                </a:solidFill>
              </a:defRPr>
            </a:pPr>
            <a:endParaRPr lang="tr-TR" sz="1100">
              <a:solidFill>
                <a:sysClr val="windowText" lastClr="000000"/>
              </a:solidFill>
            </a:endParaRPr>
          </a:p>
        </c:rich>
      </c:tx>
      <c:layout>
        <c:manualLayout>
          <c:xMode val="edge"/>
          <c:yMode val="edge"/>
          <c:x val="0.17484838170444833"/>
          <c:y val="3.3110204899805186E-2"/>
        </c:manualLayout>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ysClr val="windowText" lastClr="000000"/>
              </a:solidFill>
              <a:latin typeface="+mj-lt"/>
              <a:ea typeface="+mj-ea"/>
              <a:cs typeface="+mj-cs"/>
            </a:defRPr>
          </a:pPr>
          <a:endParaRPr lang="tr-TR"/>
        </a:p>
      </c:txPr>
    </c:title>
    <c:autoTitleDeleted val="0"/>
    <c:plotArea>
      <c:layout>
        <c:manualLayout>
          <c:layoutTarget val="inner"/>
          <c:xMode val="edge"/>
          <c:yMode val="edge"/>
          <c:x val="6.2053749045058129E-2"/>
          <c:y val="0.13267234197157335"/>
          <c:w val="0.89132831990023031"/>
          <c:h val="0.62725474351505583"/>
        </c:manualLayout>
      </c:layout>
      <c:lineChart>
        <c:grouping val="standard"/>
        <c:varyColors val="0"/>
        <c:ser>
          <c:idx val="0"/>
          <c:order val="0"/>
          <c:tx>
            <c:strRef>
              <c:f>'Tablo 1.5-Grafik 1.5'!$B$6</c:f>
              <c:strCache>
                <c:ptCount val="1"/>
                <c:pt idx="0">
                  <c:v>Aktif / pasif oranı
Active / passive insured ratio</c:v>
                </c:pt>
              </c:strCache>
            </c:strRef>
          </c:tx>
          <c:spPr>
            <a:ln w="22225" cap="rnd">
              <a:solidFill>
                <a:srgbClr val="FFC000"/>
              </a:solidFill>
              <a:round/>
            </a:ln>
            <a:effectLst/>
          </c:spPr>
          <c:marker>
            <c:symbol val="none"/>
          </c:marker>
          <c:dLbls>
            <c:dLbl>
              <c:idx val="0"/>
              <c:layout>
                <c:manualLayout>
                  <c:x val="-5.1816081871345031E-2"/>
                  <c:y val="-1.25592723004694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7A-40D9-9688-F80BF8F50F92}"/>
                </c:ext>
              </c:extLst>
            </c:dLbl>
            <c:dLbl>
              <c:idx val="1"/>
              <c:layout>
                <c:manualLayout>
                  <c:x val="-3.8819003947992273E-2"/>
                  <c:y val="3.3393129924934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7A-40D9-9688-F80BF8F50F92}"/>
                </c:ext>
              </c:extLst>
            </c:dLbl>
            <c:dLbl>
              <c:idx val="2"/>
              <c:layout>
                <c:manualLayout>
                  <c:x val="-5.724108187134503E-2"/>
                  <c:y val="5.8279538341158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7A-40D9-9688-F80BF8F50F92}"/>
                </c:ext>
              </c:extLst>
            </c:dLbl>
            <c:dLbl>
              <c:idx val="3"/>
              <c:layout>
                <c:manualLayout>
                  <c:x val="-3.1101900584795322E-2"/>
                  <c:y val="-2.6075312989045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7A-40D9-9688-F80BF8F50F9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tr-T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'Tablo 1.5-Grafik 1.5'!$A$7:$A$25</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'Tablo 1.5-Grafik 1.5'!$B$7:$B$25</c:f>
              <c:numCache>
                <c:formatCode>#,##0.00</c:formatCode>
                <c:ptCount val="18"/>
                <c:pt idx="0">
                  <c:v>1.8694521475509756</c:v>
                </c:pt>
                <c:pt idx="1">
                  <c:v>1.7784151616953312</c:v>
                </c:pt>
                <c:pt idx="2">
                  <c:v>1.8361711674841004</c:v>
                </c:pt>
                <c:pt idx="3">
                  <c:v>1.8733398294918775</c:v>
                </c:pt>
                <c:pt idx="4">
                  <c:v>1.9046713635706516</c:v>
                </c:pt>
                <c:pt idx="5">
                  <c:v>1.9090042142250259</c:v>
                </c:pt>
                <c:pt idx="6">
                  <c:v>1.9381764843752063</c:v>
                </c:pt>
                <c:pt idx="7">
                  <c:v>1.9219938814775681</c:v>
                </c:pt>
                <c:pt idx="8">
                  <c:v>1.8916593314922068</c:v>
                </c:pt>
                <c:pt idx="9">
                  <c:v>1.9512221245074537</c:v>
                </c:pt>
                <c:pt idx="10">
                  <c:v>1.8598726264923515</c:v>
                </c:pt>
                <c:pt idx="11">
                  <c:v>1.8012105733304962</c:v>
                </c:pt>
                <c:pt idx="12">
                  <c:v>1.868952167185959</c:v>
                </c:pt>
                <c:pt idx="13">
                  <c:v>1.93</c:v>
                </c:pt>
                <c:pt idx="14">
                  <c:v>2.0099999999999998</c:v>
                </c:pt>
                <c:pt idx="15">
                  <c:v>1.66</c:v>
                </c:pt>
                <c:pt idx="16">
                  <c:v>1.6147447177496241</c:v>
                </c:pt>
                <c:pt idx="17">
                  <c:v>1.6247758868333804</c:v>
                </c:pt>
              </c:numCache>
            </c:numRef>
          </c:val>
          <c:smooth val="0"/>
          <c:extLst>
            <c:ext xmlns:c16="http://schemas.microsoft.com/office/drawing/2014/chart" uri="{C3380CC4-5D6E-409C-BE32-E72D297353CC}">
              <c16:uniqueId val="{00000004-697A-40D9-9688-F80BF8F50F92}"/>
            </c:ext>
          </c:extLst>
        </c:ser>
        <c:ser>
          <c:idx val="1"/>
          <c:order val="1"/>
          <c:tx>
            <c:strRef>
              <c:f>'Tablo 1.5-Grafik 1.5'!$C$6</c:f>
              <c:strCache>
                <c:ptCount val="1"/>
                <c:pt idx="0">
                  <c:v>4/1-a Aktif / pasif oranı
Active / passive insured ratio for 4/1-a</c:v>
                </c:pt>
              </c:strCache>
            </c:strRef>
          </c:tx>
          <c:spPr>
            <a:ln w="22225" cap="rnd">
              <a:solidFill>
                <a:srgbClr val="FF0000"/>
              </a:solidFill>
              <a:round/>
            </a:ln>
            <a:effectLst/>
          </c:spPr>
          <c:marker>
            <c:symbol val="none"/>
          </c:marker>
          <c:dLbls>
            <c:dLbl>
              <c:idx val="0"/>
              <c:layout>
                <c:manualLayout>
                  <c:x val="-3.7659094696496281E-2"/>
                  <c:y val="-3.8315084715130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7A-40D9-9688-F80BF8F50F92}"/>
                </c:ext>
              </c:extLst>
            </c:dLbl>
            <c:dLbl>
              <c:idx val="1"/>
              <c:layout>
                <c:manualLayout>
                  <c:x val="-6.0519152046783625E-2"/>
                  <c:y val="-2.5136932707355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7A-40D9-9688-F80BF8F50F92}"/>
                </c:ext>
              </c:extLst>
            </c:dLbl>
            <c:dLbl>
              <c:idx val="2"/>
              <c:layout>
                <c:manualLayout>
                  <c:x val="-2.5066374269005848E-2"/>
                  <c:y val="-2.9170579029733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7A-40D9-9688-F80BF8F50F92}"/>
                </c:ext>
              </c:extLst>
            </c:dLbl>
            <c:dLbl>
              <c:idx val="3"/>
              <c:layout>
                <c:manualLayout>
                  <c:x val="-3.0261022477976338E-2"/>
                  <c:y val="-3.80264625194693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7A-40D9-9688-F80BF8F50F92}"/>
                </c:ext>
              </c:extLst>
            </c:dLbl>
            <c:dLbl>
              <c:idx val="15"/>
              <c:layout>
                <c:manualLayout>
                  <c:x val="-2.0925249709222059E-2"/>
                  <c:y val="-4.8281685553029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1D-4AEB-A31E-F86B1B899F3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tr-T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'Tablo 1.5-Grafik 1.5'!$A$7:$A$25</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'Tablo 1.5-Grafik 1.5'!$C$7:$C$25</c:f>
              <c:numCache>
                <c:formatCode>#,##0.00</c:formatCode>
                <c:ptCount val="18"/>
                <c:pt idx="0">
                  <c:v>2.0612566232874929</c:v>
                </c:pt>
                <c:pt idx="1">
                  <c:v>1.9624515122307924</c:v>
                </c:pt>
                <c:pt idx="2">
                  <c:v>2.064273752176323</c:v>
                </c:pt>
                <c:pt idx="3">
                  <c:v>2.1455086517045792</c:v>
                </c:pt>
                <c:pt idx="4">
                  <c:v>2.2244989462902813</c:v>
                </c:pt>
                <c:pt idx="5">
                  <c:v>2.2400504407598172</c:v>
                </c:pt>
                <c:pt idx="6">
                  <c:v>2.2850205405589334</c:v>
                </c:pt>
                <c:pt idx="7">
                  <c:v>2.2981144782922107</c:v>
                </c:pt>
                <c:pt idx="8">
                  <c:v>2.2795425225687977</c:v>
                </c:pt>
                <c:pt idx="9">
                  <c:v>2.3306639052122122</c:v>
                </c:pt>
                <c:pt idx="10">
                  <c:v>2.1929010132433815</c:v>
                </c:pt>
                <c:pt idx="11">
                  <c:v>2.1073933298442662</c:v>
                </c:pt>
                <c:pt idx="12">
                  <c:v>2.2168769668749553</c:v>
                </c:pt>
                <c:pt idx="13">
                  <c:v>2.27</c:v>
                </c:pt>
                <c:pt idx="14">
                  <c:v>2.37</c:v>
                </c:pt>
                <c:pt idx="15">
                  <c:v>1.82</c:v>
                </c:pt>
                <c:pt idx="16">
                  <c:v>1.7518743905287708</c:v>
                </c:pt>
                <c:pt idx="17">
                  <c:v>1.7520145146477426</c:v>
                </c:pt>
              </c:numCache>
            </c:numRef>
          </c:val>
          <c:smooth val="0"/>
          <c:extLst>
            <c:ext xmlns:c16="http://schemas.microsoft.com/office/drawing/2014/chart" uri="{C3380CC4-5D6E-409C-BE32-E72D297353CC}">
              <c16:uniqueId val="{00000009-697A-40D9-9688-F80BF8F50F92}"/>
            </c:ext>
          </c:extLst>
        </c:ser>
        <c:ser>
          <c:idx val="2"/>
          <c:order val="2"/>
          <c:tx>
            <c:strRef>
              <c:f>'Tablo 1.5-Grafik 1.5'!$D$6</c:f>
              <c:strCache>
                <c:ptCount val="1"/>
                <c:pt idx="0">
                  <c:v>4/1-b Aktif / pasif oranı
Active / passive insured ratio for 4/1-b</c:v>
                </c:pt>
              </c:strCache>
            </c:strRef>
          </c:tx>
          <c:spPr>
            <a:ln w="22225" cap="rnd">
              <a:solidFill>
                <a:srgbClr val="92D050"/>
              </a:solidFill>
              <a:round/>
            </a:ln>
            <a:effectLst/>
          </c:spPr>
          <c:marker>
            <c:symbol val="none"/>
          </c:marker>
          <c:dLbls>
            <c:dLbl>
              <c:idx val="0"/>
              <c:layout>
                <c:manualLayout>
                  <c:x val="-1.729913969087199E-2"/>
                  <c:y val="-3.59455967284664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FD-403B-BA68-281DDD612317}"/>
                </c:ext>
              </c:extLst>
            </c:dLbl>
            <c:dLbl>
              <c:idx val="1"/>
              <c:layout>
                <c:manualLayout>
                  <c:x val="-1.1618567251461988E-2"/>
                  <c:y val="-4.7631259780907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7A-40D9-9688-F80BF8F50F92}"/>
                </c:ext>
              </c:extLst>
            </c:dLbl>
            <c:dLbl>
              <c:idx val="2"/>
              <c:layout>
                <c:manualLayout>
                  <c:x val="-1.1618567251461988E-2"/>
                  <c:y val="-4.7631259780907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7A-40D9-9688-F80BF8F50F92}"/>
                </c:ext>
              </c:extLst>
            </c:dLbl>
            <c:dLbl>
              <c:idx val="3"/>
              <c:layout>
                <c:manualLayout>
                  <c:x val="-2.5942069741282339E-2"/>
                  <c:y val="-2.2038072579057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97A-40D9-9688-F80BF8F50F92}"/>
                </c:ext>
              </c:extLst>
            </c:dLbl>
            <c:dLbl>
              <c:idx val="4"/>
              <c:layout>
                <c:manualLayout>
                  <c:x val="-5.0800178006014642E-2"/>
                  <c:y val="3.3260681013628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97A-40D9-9688-F80BF8F50F92}"/>
                </c:ext>
              </c:extLst>
            </c:dLbl>
            <c:dLbl>
              <c:idx val="5"/>
              <c:layout>
                <c:manualLayout>
                  <c:x val="-3.7107407653989087E-2"/>
                  <c:y val="3.3260681013628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97A-40D9-9688-F80BF8F50F92}"/>
                </c:ext>
              </c:extLst>
            </c:dLbl>
            <c:dLbl>
              <c:idx val="6"/>
              <c:layout>
                <c:manualLayout>
                  <c:x val="-3.4525E-2"/>
                  <c:y val="-2.13949530516431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97A-40D9-9688-F80BF8F50F92}"/>
                </c:ext>
              </c:extLst>
            </c:dLbl>
            <c:dLbl>
              <c:idx val="7"/>
              <c:layout>
                <c:manualLayout>
                  <c:x val="-4.1821783625730996E-2"/>
                  <c:y val="3.15610328638498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97A-40D9-9688-F80BF8F50F92}"/>
                </c:ext>
              </c:extLst>
            </c:dLbl>
            <c:dLbl>
              <c:idx val="8"/>
              <c:layout>
                <c:manualLayout>
                  <c:x val="-3.9447835591156291E-2"/>
                  <c:y val="-3.13973402489366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97A-40D9-9688-F80BF8F50F92}"/>
                </c:ext>
              </c:extLst>
            </c:dLbl>
            <c:dLbl>
              <c:idx val="9"/>
              <c:layout>
                <c:manualLayout>
                  <c:x val="-2.7219774611506896E-2"/>
                  <c:y val="-2.566810443658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FD-403B-BA68-281DDD61231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tr-T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'Tablo 1.5-Grafik 1.5'!$A$7:$A$25</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'Tablo 1.5-Grafik 1.5'!$D$7:$D$25</c:f>
              <c:numCache>
                <c:formatCode>#,##0.00</c:formatCode>
                <c:ptCount val="18"/>
                <c:pt idx="0">
                  <c:v>1.8164917796802789</c:v>
                </c:pt>
                <c:pt idx="1">
                  <c:v>1.6637131207239417</c:v>
                </c:pt>
                <c:pt idx="2">
                  <c:v>1.6670310851096026</c:v>
                </c:pt>
                <c:pt idx="3">
                  <c:v>1.5034628391653875</c:v>
                </c:pt>
                <c:pt idx="4">
                  <c:v>1.3998905019516235</c:v>
                </c:pt>
                <c:pt idx="5">
                  <c:v>1.3015709557926076</c:v>
                </c:pt>
                <c:pt idx="6">
                  <c:v>1.2839663672905415</c:v>
                </c:pt>
                <c:pt idx="7">
                  <c:v>1.1746718413467709</c:v>
                </c:pt>
                <c:pt idx="8">
                  <c:v>1.1093200316502558</c:v>
                </c:pt>
                <c:pt idx="9">
                  <c:v>1.2055316038344559</c:v>
                </c:pt>
                <c:pt idx="10">
                  <c:v>1.1985099636244487</c:v>
                </c:pt>
                <c:pt idx="11">
                  <c:v>1.1513259075177413</c:v>
                </c:pt>
                <c:pt idx="12">
                  <c:v>1.1348818694752829</c:v>
                </c:pt>
                <c:pt idx="13">
                  <c:v>1.24</c:v>
                </c:pt>
                <c:pt idx="14">
                  <c:v>1.27</c:v>
                </c:pt>
                <c:pt idx="15">
                  <c:v>1.1499999999999999</c:v>
                </c:pt>
                <c:pt idx="16">
                  <c:v>1.1164415975490425</c:v>
                </c:pt>
                <c:pt idx="17">
                  <c:v>1.1739389822542032</c:v>
                </c:pt>
              </c:numCache>
            </c:numRef>
          </c:val>
          <c:smooth val="0"/>
          <c:extLst>
            <c:ext xmlns:c16="http://schemas.microsoft.com/office/drawing/2014/chart" uri="{C3380CC4-5D6E-409C-BE32-E72D297353CC}">
              <c16:uniqueId val="{00000012-697A-40D9-9688-F80BF8F50F92}"/>
            </c:ext>
          </c:extLst>
        </c:ser>
        <c:ser>
          <c:idx val="3"/>
          <c:order val="3"/>
          <c:tx>
            <c:strRef>
              <c:f>'Tablo 1.5-Grafik 1.5'!$E$6</c:f>
              <c:strCache>
                <c:ptCount val="1"/>
                <c:pt idx="0">
                  <c:v>4/1-c Aktif / pasif oranı
Active / passive insured ratio for 4/1-c</c:v>
                </c:pt>
              </c:strCache>
            </c:strRef>
          </c:tx>
          <c:spPr>
            <a:ln w="22225" cap="rnd">
              <a:solidFill>
                <a:srgbClr val="FFFF00"/>
              </a:solidFill>
              <a:round/>
            </a:ln>
            <a:effectLst/>
          </c:spPr>
          <c:marker>
            <c:symbol val="none"/>
          </c:marker>
          <c:dLbls>
            <c:dLbl>
              <c:idx val="0"/>
              <c:layout>
                <c:manualLayout>
                  <c:x val="-4.1386398388997048E-2"/>
                  <c:y val="3.88609610678991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97A-40D9-9688-F80BF8F50F92}"/>
                </c:ext>
              </c:extLst>
            </c:dLbl>
            <c:dLbl>
              <c:idx val="1"/>
              <c:layout>
                <c:manualLayout>
                  <c:x val="-3.6251609506987491E-2"/>
                  <c:y val="4.1434964163593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97A-40D9-9688-F80BF8F50F92}"/>
                </c:ext>
              </c:extLst>
            </c:dLbl>
            <c:dLbl>
              <c:idx val="2"/>
              <c:layout>
                <c:manualLayout>
                  <c:x val="-3.6251609506987491E-2"/>
                  <c:y val="3.6286957972204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97A-40D9-9688-F80BF8F50F92}"/>
                </c:ext>
              </c:extLst>
            </c:dLbl>
            <c:dLbl>
              <c:idx val="3"/>
              <c:layout>
                <c:manualLayout>
                  <c:x val="-3.6251609506987491E-2"/>
                  <c:y val="3.371295487650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97A-40D9-9688-F80BF8F50F92}"/>
                </c:ext>
              </c:extLst>
            </c:dLbl>
            <c:dLbl>
              <c:idx val="4"/>
              <c:layout>
                <c:manualLayout>
                  <c:x val="-1.0402631578947368E-2"/>
                  <c:y val="2.6349569640062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97A-40D9-9688-F80BF8F50F92}"/>
                </c:ext>
              </c:extLst>
            </c:dLbl>
            <c:dLbl>
              <c:idx val="5"/>
              <c:layout>
                <c:manualLayout>
                  <c:x val="-2.0962426900584797E-2"/>
                  <c:y val="-4.8270539906103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97A-40D9-9688-F80BF8F50F92}"/>
                </c:ext>
              </c:extLst>
            </c:dLbl>
            <c:dLbl>
              <c:idx val="6"/>
              <c:layout>
                <c:manualLayout>
                  <c:x val="-2.6532602339181286E-2"/>
                  <c:y val="-4.3391823161189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97A-40D9-9688-F80BF8F50F92}"/>
                </c:ext>
              </c:extLst>
            </c:dLbl>
            <c:dLbl>
              <c:idx val="7"/>
              <c:layout>
                <c:manualLayout>
                  <c:x val="-2.9825584795321637E-2"/>
                  <c:y val="-3.6301056338028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97A-40D9-9688-F80BF8F50F92}"/>
                </c:ext>
              </c:extLst>
            </c:dLbl>
            <c:dLbl>
              <c:idx val="8"/>
              <c:layout>
                <c:manualLayout>
                  <c:x val="-3.0681431391681297E-2"/>
                  <c:y val="-3.09039770983281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97A-40D9-9688-F80BF8F50F92}"/>
                </c:ext>
              </c:extLst>
            </c:dLbl>
            <c:dLbl>
              <c:idx val="9"/>
              <c:layout>
                <c:manualLayout>
                  <c:x val="-3.2042478840000908E-2"/>
                  <c:y val="3.22828381535840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97A-40D9-9688-F80BF8F50F92}"/>
                </c:ext>
              </c:extLst>
            </c:dLbl>
            <c:dLbl>
              <c:idx val="15"/>
              <c:layout>
                <c:manualLayout>
                  <c:x val="-3.3165149823927098E-2"/>
                  <c:y val="-3.73116844881263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1D-4AEB-A31E-F86B1B899F3D}"/>
                </c:ext>
              </c:extLst>
            </c:dLbl>
            <c:dLbl>
              <c:idx val="16"/>
              <c:layout>
                <c:manualLayout>
                  <c:x val="-2.1628355533368268E-2"/>
                  <c:y val="-5.4898865565432004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43-440D-8907-B1B7622055EC}"/>
                </c:ext>
              </c:extLst>
            </c:dLbl>
            <c:dLbl>
              <c:idx val="17"/>
              <c:layout>
                <c:manualLayout>
                  <c:x val="-1.0158614899362364E-2"/>
                  <c:y val="1.280890008080615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45-46D9-8567-D9F1F1532D8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tr-T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'Tablo 1.5-Grafik 1.5'!$A$7:$A$25</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'Tablo 1.5-Grafik 1.5'!$E$7:$E$25</c:f>
              <c:numCache>
                <c:formatCode>#,##0.00</c:formatCode>
                <c:ptCount val="18"/>
                <c:pt idx="0">
                  <c:v>1.3737488236404209</c:v>
                </c:pt>
                <c:pt idx="1">
                  <c:v>1.365004546121668</c:v>
                </c:pt>
                <c:pt idx="2">
                  <c:v>1.3564413568508129</c:v>
                </c:pt>
                <c:pt idx="3">
                  <c:v>1.4888892904546587</c:v>
                </c:pt>
                <c:pt idx="4">
                  <c:v>1.5259609152070093</c:v>
                </c:pt>
                <c:pt idx="5">
                  <c:v>1.585769078907092</c:v>
                </c:pt>
                <c:pt idx="6">
                  <c:v>1.5976700457591155</c:v>
                </c:pt>
                <c:pt idx="7">
                  <c:v>1.6254011960451944</c:v>
                </c:pt>
                <c:pt idx="8">
                  <c:v>1.5583077233346883</c:v>
                </c:pt>
                <c:pt idx="9">
                  <c:v>1.5165301192097627</c:v>
                </c:pt>
                <c:pt idx="10">
                  <c:v>1.4751400587468633</c:v>
                </c:pt>
                <c:pt idx="11">
                  <c:v>1.4712691204509578</c:v>
                </c:pt>
                <c:pt idx="12">
                  <c:v>1.4585500853232416</c:v>
                </c:pt>
                <c:pt idx="13">
                  <c:v>1.45</c:v>
                </c:pt>
                <c:pt idx="14">
                  <c:v>1.48</c:v>
                </c:pt>
                <c:pt idx="15">
                  <c:v>1.59</c:v>
                </c:pt>
                <c:pt idx="16">
                  <c:v>1.5674096859771167</c:v>
                </c:pt>
                <c:pt idx="17">
                  <c:v>1.5541586637877447</c:v>
                </c:pt>
              </c:numCache>
            </c:numRef>
          </c:val>
          <c:smooth val="0"/>
          <c:extLst>
            <c:ext xmlns:c16="http://schemas.microsoft.com/office/drawing/2014/chart" uri="{C3380CC4-5D6E-409C-BE32-E72D297353CC}">
              <c16:uniqueId val="{0000001D-697A-40D9-9688-F80BF8F50F92}"/>
            </c:ext>
          </c:extLst>
        </c:ser>
        <c:dLbls>
          <c:dLblPos val="t"/>
          <c:showLegendKey val="0"/>
          <c:showVal val="1"/>
          <c:showCatName val="0"/>
          <c:showSerName val="0"/>
          <c:showPercent val="0"/>
          <c:showBubbleSize val="0"/>
        </c:dLbls>
        <c:smooth val="0"/>
        <c:axId val="125220192"/>
        <c:axId val="125221280"/>
      </c:lineChart>
      <c:catAx>
        <c:axId val="12522019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1" i="0" u="none" strike="noStrike" kern="1200" cap="none" spc="0" normalizeH="0" baseline="0">
                <a:solidFill>
                  <a:schemeClr val="dk1">
                    <a:lumMod val="65000"/>
                    <a:lumOff val="35000"/>
                  </a:schemeClr>
                </a:solidFill>
                <a:latin typeface="+mn-lt"/>
                <a:ea typeface="+mn-ea"/>
                <a:cs typeface="+mn-cs"/>
              </a:defRPr>
            </a:pPr>
            <a:endParaRPr lang="tr-TR"/>
          </a:p>
        </c:txPr>
        <c:crossAx val="125221280"/>
        <c:crosses val="autoZero"/>
        <c:auto val="1"/>
        <c:lblAlgn val="ctr"/>
        <c:lblOffset val="100"/>
        <c:tickMarkSkip val="1"/>
        <c:noMultiLvlLbl val="0"/>
      </c:catAx>
      <c:valAx>
        <c:axId val="125221280"/>
        <c:scaling>
          <c:orientation val="minMax"/>
          <c:max val="2.8"/>
          <c:min val="1"/>
        </c:scaling>
        <c:delete val="0"/>
        <c:axPos val="l"/>
        <c:majorGridlines>
          <c:spPr>
            <a:ln w="9525" cap="flat" cmpd="sng" algn="ctr">
              <a:solidFill>
                <a:schemeClr val="dk1">
                  <a:lumMod val="15000"/>
                  <a:lumOff val="85000"/>
                  <a:alpha val="54000"/>
                </a:schemeClr>
              </a:solidFill>
              <a:round/>
            </a:ln>
            <a:effectLst/>
          </c:spPr>
        </c:majorGridlines>
        <c:numFmt formatCode="#,##0.00" sourceLinked="1"/>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chemeClr val="dk1">
                    <a:lumMod val="65000"/>
                    <a:lumOff val="35000"/>
                  </a:schemeClr>
                </a:solidFill>
                <a:latin typeface="+mn-lt"/>
                <a:ea typeface="+mn-ea"/>
                <a:cs typeface="+mn-cs"/>
              </a:defRPr>
            </a:pPr>
            <a:endParaRPr lang="tr-TR"/>
          </a:p>
        </c:txPr>
        <c:crossAx val="125220192"/>
        <c:crosses val="autoZero"/>
        <c:crossBetween val="between"/>
        <c:majorUnit val="0.2"/>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12215504311961004"/>
          <c:y val="0.83170484984340987"/>
          <c:w val="0.75072959630046243"/>
          <c:h val="0.147740165572828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tr-TR"/>
        </a:p>
      </c:txPr>
    </c:legend>
    <c:plotVisOnly val="1"/>
    <c:dispBlanksAs val="gap"/>
    <c:showDLblsOverMax val="0"/>
  </c:chart>
  <c:spPr>
    <a:solidFill>
      <a:schemeClr val="bg2"/>
    </a:solidFill>
    <a:ln w="9525" cap="flat" cmpd="sng" algn="ctr">
      <a:solidFill>
        <a:schemeClr val="dk1">
          <a:lumMod val="15000"/>
          <a:lumOff val="85000"/>
        </a:schemeClr>
      </a:solidFill>
      <a:round/>
    </a:ln>
    <a:effectLst/>
  </c:spPr>
  <c:txPr>
    <a:bodyPr/>
    <a:lstStyle/>
    <a:p>
      <a:pPr>
        <a:defRPr/>
      </a:pPr>
      <a:endParaRPr lang="tr-T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net.sgk.gov.tr/SgkVeriV2/" TargetMode="External"/><Relationship Id="rId2" Type="http://schemas.openxmlformats.org/officeDocument/2006/relationships/hyperlink" Target="https://www.sgk.gov.tr/Istatistik/Aylik/42919466-593f-4600-937d-1f95c9e252e6/" TargetMode="External"/><Relationship Id="rId1" Type="http://schemas.openxmlformats.org/officeDocument/2006/relationships/hyperlink" Target="#&#304;&#199;&#304;NDEK&#304;LER!A1"/></Relationships>
</file>

<file path=xl/drawings/_rels/drawing10.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11.xml.rels><?xml version="1.0" encoding="UTF-8" standalone="yes"?>
<Relationships xmlns="http://schemas.openxmlformats.org/package/2006/relationships"><Relationship Id="rId2" Type="http://schemas.openxmlformats.org/officeDocument/2006/relationships/hyperlink" Target="#&#304;&#199;&#304;NDEK&#304;LER!A1"/><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hyperlink" Target="#&#304;&#199;&#304;NDEK&#304;LER!A1"/><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14.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15.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16.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17.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18.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19.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xml.rels><?xml version="1.0" encoding="UTF-8" standalone="yes"?>
<Relationships xmlns="http://schemas.openxmlformats.org/package/2006/relationships"><Relationship Id="rId3" Type="http://schemas.openxmlformats.org/officeDocument/2006/relationships/hyperlink" Target="https://net.sgk.gov.tr/SgkVeriV2/" TargetMode="External"/><Relationship Id="rId2" Type="http://schemas.openxmlformats.org/officeDocument/2006/relationships/hyperlink" Target="https://www.sgk.gov.tr/Istatistik/Aylik/42919466-593f-4600-937d-1f95c9e252e6/" TargetMode="External"/><Relationship Id="rId1" Type="http://schemas.openxmlformats.org/officeDocument/2006/relationships/hyperlink" Target="#&#304;&#199;&#304;NDEK&#304;LER!A1"/></Relationships>
</file>

<file path=xl/drawings/_rels/drawing20.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1.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2.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3.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4.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5.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6.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7.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8.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29.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0.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1.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2.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3.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4.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5.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6.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37.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4.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5.xml.rels><?xml version="1.0" encoding="UTF-8" standalone="yes"?>
<Relationships xmlns="http://schemas.openxmlformats.org/package/2006/relationships"><Relationship Id="rId2" Type="http://schemas.openxmlformats.org/officeDocument/2006/relationships/hyperlink" Target="#&#304;&#199;&#304;NDEK&#304;LER!A1"/><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hyperlink" Target="#&#304;&#199;&#304;NDEK&#304;LER!A1"/><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2" Type="http://schemas.openxmlformats.org/officeDocument/2006/relationships/hyperlink" Target="#&#304;&#199;&#304;NDEK&#304;LER!A1"/><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hyperlink" Target="#&#304;&#199;&#304;NDEK&#304;LER!A1"/></Relationships>
</file>

<file path=xl/drawings/_rels/drawing9.xml.rels><?xml version="1.0" encoding="UTF-8" standalone="yes"?>
<Relationships xmlns="http://schemas.openxmlformats.org/package/2006/relationships"><Relationship Id="rId2" Type="http://schemas.openxmlformats.org/officeDocument/2006/relationships/hyperlink" Target="#&#304;&#199;&#304;NDEK&#304;LER!A1"/><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45720</xdr:colOff>
      <xdr:row>0</xdr:row>
      <xdr:rowOff>38100</xdr:rowOff>
    </xdr:from>
    <xdr:to>
      <xdr:col>0</xdr:col>
      <xdr:colOff>971554</xdr:colOff>
      <xdr:row>1</xdr:row>
      <xdr:rowOff>89329</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C74F905D-EDBD-4F03-8878-4418F3ACE342}"/>
            </a:ext>
          </a:extLst>
        </xdr:cNvPr>
        <xdr:cNvSpPr/>
      </xdr:nvSpPr>
      <xdr:spPr>
        <a:xfrm>
          <a:off x="45720" y="38100"/>
          <a:ext cx="925834" cy="213154"/>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twoCellAnchor>
    <xdr:from>
      <xdr:col>0</xdr:col>
      <xdr:colOff>45720</xdr:colOff>
      <xdr:row>0</xdr:row>
      <xdr:rowOff>38100</xdr:rowOff>
    </xdr:from>
    <xdr:to>
      <xdr:col>0</xdr:col>
      <xdr:colOff>971554</xdr:colOff>
      <xdr:row>1</xdr:row>
      <xdr:rowOff>89329</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38F8850B-B1A0-417A-8CDC-CBD26CB6A0E4}"/>
            </a:ext>
          </a:extLst>
        </xdr:cNvPr>
        <xdr:cNvSpPr/>
      </xdr:nvSpPr>
      <xdr:spPr>
        <a:xfrm>
          <a:off x="45720" y="38100"/>
          <a:ext cx="925834" cy="213154"/>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twoCellAnchor>
    <xdr:from>
      <xdr:col>2</xdr:col>
      <xdr:colOff>2105025</xdr:colOff>
      <xdr:row>98</xdr:row>
      <xdr:rowOff>57150</xdr:rowOff>
    </xdr:from>
    <xdr:to>
      <xdr:col>2</xdr:col>
      <xdr:colOff>3429000</xdr:colOff>
      <xdr:row>98</xdr:row>
      <xdr:rowOff>266700</xdr:rowOff>
    </xdr:to>
    <xdr:sp macro="" textlink="">
      <xdr:nvSpPr>
        <xdr:cNvPr id="5" name="Dikdörtgen: Yuvarlatılmış Köşeler 4">
          <a:hlinkClick xmlns:r="http://schemas.openxmlformats.org/officeDocument/2006/relationships" r:id="rId2"/>
          <a:extLst>
            <a:ext uri="{FF2B5EF4-FFF2-40B4-BE49-F238E27FC236}">
              <a16:creationId xmlns:a16="http://schemas.microsoft.com/office/drawing/2014/main" id="{26DCDE54-C6D2-47D2-8B5E-6E68967AE952}"/>
            </a:ext>
          </a:extLst>
        </xdr:cNvPr>
        <xdr:cNvSpPr/>
      </xdr:nvSpPr>
      <xdr:spPr>
        <a:xfrm>
          <a:off x="8953500" y="24603075"/>
          <a:ext cx="1323975" cy="2095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xdr:col>
      <xdr:colOff>866775</xdr:colOff>
      <xdr:row>98</xdr:row>
      <xdr:rowOff>276225</xdr:rowOff>
    </xdr:from>
    <xdr:to>
      <xdr:col>1</xdr:col>
      <xdr:colOff>1400175</xdr:colOff>
      <xdr:row>98</xdr:row>
      <xdr:rowOff>400050</xdr:rowOff>
    </xdr:to>
    <xdr:sp macro="" textlink="">
      <xdr:nvSpPr>
        <xdr:cNvPr id="6" name="Dikdörtgen 5">
          <a:hlinkClick xmlns:r="http://schemas.openxmlformats.org/officeDocument/2006/relationships" r:id="rId3"/>
          <a:extLst>
            <a:ext uri="{FF2B5EF4-FFF2-40B4-BE49-F238E27FC236}">
              <a16:creationId xmlns:a16="http://schemas.microsoft.com/office/drawing/2014/main" id="{1F1E554D-A5C4-4443-8F13-2029AD9153A9}"/>
            </a:ext>
          </a:extLst>
        </xdr:cNvPr>
        <xdr:cNvSpPr/>
      </xdr:nvSpPr>
      <xdr:spPr>
        <a:xfrm>
          <a:off x="2333625" y="24822150"/>
          <a:ext cx="5334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xdr:col>
      <xdr:colOff>3324225</xdr:colOff>
      <xdr:row>113</xdr:row>
      <xdr:rowOff>38099</xdr:rowOff>
    </xdr:from>
    <xdr:to>
      <xdr:col>1</xdr:col>
      <xdr:colOff>4876800</xdr:colOff>
      <xdr:row>113</xdr:row>
      <xdr:rowOff>161924</xdr:rowOff>
    </xdr:to>
    <xdr:sp macro="" textlink="">
      <xdr:nvSpPr>
        <xdr:cNvPr id="7" name="Dikdörtgen 6">
          <a:hlinkClick xmlns:r="http://schemas.openxmlformats.org/officeDocument/2006/relationships" r:id="rId2"/>
          <a:extLst>
            <a:ext uri="{FF2B5EF4-FFF2-40B4-BE49-F238E27FC236}">
              <a16:creationId xmlns:a16="http://schemas.microsoft.com/office/drawing/2014/main" id="{1A183AA7-567E-4E6C-ACF7-5C15C292E0AF}"/>
            </a:ext>
          </a:extLst>
        </xdr:cNvPr>
        <xdr:cNvSpPr/>
      </xdr:nvSpPr>
      <xdr:spPr>
        <a:xfrm>
          <a:off x="4791075" y="29565599"/>
          <a:ext cx="15525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104775</xdr:rowOff>
    </xdr:from>
    <xdr:to>
      <xdr:col>0</xdr:col>
      <xdr:colOff>992509</xdr:colOff>
      <xdr:row>1</xdr:row>
      <xdr:rowOff>133144</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66675" y="104775"/>
          <a:ext cx="925834" cy="21886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1.xml><?xml version="1.0" encoding="utf-8"?>
<xdr:wsDr xmlns:xdr="http://schemas.openxmlformats.org/drawingml/2006/spreadsheetDrawing" xmlns:a="http://schemas.openxmlformats.org/drawingml/2006/main">
  <xdr:absoluteAnchor>
    <xdr:pos x="1990725" y="728661"/>
    <xdr:ext cx="11537157" cy="5369720"/>
    <xdr:graphicFrame macro="">
      <xdr:nvGraphicFramePr>
        <xdr:cNvPr id="2" name="Grafik 1">
          <a:extLst>
            <a:ext uri="{FF2B5EF4-FFF2-40B4-BE49-F238E27FC236}">
              <a16:creationId xmlns:a16="http://schemas.microsoft.com/office/drawing/2014/main" id="{B1325011-F8FF-4069-8152-AA3F42ED0A9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95250</xdr:colOff>
      <xdr:row>0</xdr:row>
      <xdr:rowOff>114300</xdr:rowOff>
    </xdr:from>
    <xdr:to>
      <xdr:col>1</xdr:col>
      <xdr:colOff>482058</xdr:colOff>
      <xdr:row>1</xdr:row>
      <xdr:rowOff>142669</xdr:rowOff>
    </xdr:to>
    <xdr:sp macro="" textlink="">
      <xdr:nvSpPr>
        <xdr:cNvPr id="3" name="Dikdörtgen: Yuvarlatılmış Üst Köşeler 2">
          <a:hlinkClick xmlns:r="http://schemas.openxmlformats.org/officeDocument/2006/relationships" r:id="rId2"/>
          <a:extLst>
            <a:ext uri="{FF2B5EF4-FFF2-40B4-BE49-F238E27FC236}">
              <a16:creationId xmlns:a16="http://schemas.microsoft.com/office/drawing/2014/main" id="{A708785B-4A05-4501-971D-764F22AD31D0}"/>
            </a:ext>
          </a:extLst>
        </xdr:cNvPr>
        <xdr:cNvSpPr/>
      </xdr:nvSpPr>
      <xdr:spPr>
        <a:xfrm>
          <a:off x="95250" y="114300"/>
          <a:ext cx="996640" cy="220031"/>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76200" y="7774305"/>
    <xdr:ext cx="6610350" cy="3990975"/>
    <xdr:graphicFrame macro="">
      <xdr:nvGraphicFramePr>
        <xdr:cNvPr id="6" name="Grafik 5">
          <a:extLst>
            <a:ext uri="{FF2B5EF4-FFF2-40B4-BE49-F238E27FC236}">
              <a16:creationId xmlns:a16="http://schemas.microsoft.com/office/drawing/2014/main" id="{00000000-0008-0000-0B00-000006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66675</xdr:colOff>
      <xdr:row>0</xdr:row>
      <xdr:rowOff>95249</xdr:rowOff>
    </xdr:from>
    <xdr:to>
      <xdr:col>0</xdr:col>
      <xdr:colOff>1038675</xdr:colOff>
      <xdr:row>1</xdr:row>
      <xdr:rowOff>156749</xdr:rowOff>
    </xdr:to>
    <xdr:sp macro="" textlink="">
      <xdr:nvSpPr>
        <xdr:cNvPr id="5" name="Dikdörtgen: Yuvarlatılmış Üst Köşeler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66675" y="95249"/>
          <a:ext cx="972000" cy="252000"/>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62</xdr:row>
      <xdr:rowOff>0</xdr:rowOff>
    </xdr:from>
    <xdr:to>
      <xdr:col>5</xdr:col>
      <xdr:colOff>190500</xdr:colOff>
      <xdr:row>63</xdr:row>
      <xdr:rowOff>63500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4086225" y="15116175"/>
          <a:ext cx="19050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5</xdr:col>
      <xdr:colOff>0</xdr:colOff>
      <xdr:row>62</xdr:row>
      <xdr:rowOff>0</xdr:rowOff>
    </xdr:from>
    <xdr:to>
      <xdr:col>5</xdr:col>
      <xdr:colOff>190500</xdr:colOff>
      <xdr:row>63</xdr:row>
      <xdr:rowOff>63500</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4495800" y="15208250"/>
          <a:ext cx="19050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57150</xdr:colOff>
      <xdr:row>0</xdr:row>
      <xdr:rowOff>85725</xdr:rowOff>
    </xdr:from>
    <xdr:to>
      <xdr:col>1</xdr:col>
      <xdr:colOff>668659</xdr:colOff>
      <xdr:row>1</xdr:row>
      <xdr:rowOff>114094</xdr:rowOff>
    </xdr:to>
    <xdr:sp macro="" textlink="">
      <xdr:nvSpPr>
        <xdr:cNvPr id="5" name="Dikdörtgen: Yuvarlatılmış Üst Köşeler 4">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57150" y="85725"/>
          <a:ext cx="925834" cy="21886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xdr:col>
      <xdr:colOff>678184</xdr:colOff>
      <xdr:row>1</xdr:row>
      <xdr:rowOff>144780</xdr:rowOff>
    </xdr:to>
    <xdr:sp macro="" textlink="">
      <xdr:nvSpPr>
        <xdr:cNvPr id="4" name="Dikdörtgen: Yuvarlatılmış Üst Köşeler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66675" y="66675"/>
          <a:ext cx="931549" cy="268605"/>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66674</xdr:colOff>
      <xdr:row>0</xdr:row>
      <xdr:rowOff>57150</xdr:rowOff>
    </xdr:from>
    <xdr:to>
      <xdr:col>1</xdr:col>
      <xdr:colOff>685799</xdr:colOff>
      <xdr:row>1</xdr:row>
      <xdr:rowOff>144780</xdr:rowOff>
    </xdr:to>
    <xdr:sp macro="" textlink="">
      <xdr:nvSpPr>
        <xdr:cNvPr id="4" name="Dikdörtgen: Yuvarlatılmış Üst Köşeler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66674" y="57150"/>
          <a:ext cx="939165" cy="278130"/>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83609</xdr:colOff>
      <xdr:row>0</xdr:row>
      <xdr:rowOff>74084</xdr:rowOff>
    </xdr:from>
    <xdr:to>
      <xdr:col>2</xdr:col>
      <xdr:colOff>142875</xdr:colOff>
      <xdr:row>1</xdr:row>
      <xdr:rowOff>66676</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3F82367D-A65B-4819-B875-0C62AB9B927E}"/>
            </a:ext>
          </a:extLst>
        </xdr:cNvPr>
        <xdr:cNvSpPr/>
      </xdr:nvSpPr>
      <xdr:spPr>
        <a:xfrm>
          <a:off x="83609" y="74084"/>
          <a:ext cx="878416" cy="183092"/>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678180</xdr:colOff>
      <xdr:row>1</xdr:row>
      <xdr:rowOff>123619</xdr:rowOff>
    </xdr:to>
    <xdr:sp macro="" textlink="">
      <xdr:nvSpPr>
        <xdr:cNvPr id="4" name="Dikdörtgen: Yuvarlatılmış Üst Köşeler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3500" y="63500"/>
          <a:ext cx="934720"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xdr:colOff>
      <xdr:row>0</xdr:row>
      <xdr:rowOff>100853</xdr:rowOff>
    </xdr:from>
    <xdr:to>
      <xdr:col>1</xdr:col>
      <xdr:colOff>640080</xdr:colOff>
      <xdr:row>1</xdr:row>
      <xdr:rowOff>160972</xdr:rowOff>
    </xdr:to>
    <xdr:sp macro="" textlink="">
      <xdr:nvSpPr>
        <xdr:cNvPr id="2" name="Dikdörtgen: Yuvarlatılmış Üst Köşeler 4">
          <a:hlinkClick xmlns:r="http://schemas.openxmlformats.org/officeDocument/2006/relationships" r:id="rId1"/>
          <a:extLst>
            <a:ext uri="{FF2B5EF4-FFF2-40B4-BE49-F238E27FC236}">
              <a16:creationId xmlns:a16="http://schemas.microsoft.com/office/drawing/2014/main" id="{43A52465-4C11-4C1A-90BC-9B4C64BE376D}"/>
            </a:ext>
          </a:extLst>
        </xdr:cNvPr>
        <xdr:cNvSpPr/>
      </xdr:nvSpPr>
      <xdr:spPr>
        <a:xfrm>
          <a:off x="67235" y="100853"/>
          <a:ext cx="887170"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74083</xdr:colOff>
      <xdr:row>0</xdr:row>
      <xdr:rowOff>84667</xdr:rowOff>
    </xdr:from>
    <xdr:to>
      <xdr:col>1</xdr:col>
      <xdr:colOff>618917</xdr:colOff>
      <xdr:row>1</xdr:row>
      <xdr:rowOff>144786</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74083" y="84667"/>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0</xdr:row>
      <xdr:rowOff>38100</xdr:rowOff>
    </xdr:from>
    <xdr:to>
      <xdr:col>0</xdr:col>
      <xdr:colOff>971554</xdr:colOff>
      <xdr:row>1</xdr:row>
      <xdr:rowOff>89329</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E63DFDB0-9AE8-46AB-BD71-306909953E72}"/>
            </a:ext>
          </a:extLst>
        </xdr:cNvPr>
        <xdr:cNvSpPr/>
      </xdr:nvSpPr>
      <xdr:spPr>
        <a:xfrm>
          <a:off x="45720" y="38100"/>
          <a:ext cx="925834" cy="213154"/>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twoCellAnchor>
    <xdr:from>
      <xdr:col>0</xdr:col>
      <xdr:colOff>45720</xdr:colOff>
      <xdr:row>0</xdr:row>
      <xdr:rowOff>38100</xdr:rowOff>
    </xdr:from>
    <xdr:to>
      <xdr:col>0</xdr:col>
      <xdr:colOff>971554</xdr:colOff>
      <xdr:row>1</xdr:row>
      <xdr:rowOff>89329</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2EFFA394-9BCD-4656-940C-26F98C60D9B6}"/>
            </a:ext>
          </a:extLst>
        </xdr:cNvPr>
        <xdr:cNvSpPr/>
      </xdr:nvSpPr>
      <xdr:spPr>
        <a:xfrm>
          <a:off x="45720" y="38100"/>
          <a:ext cx="925834" cy="213154"/>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twoCellAnchor>
    <xdr:from>
      <xdr:col>2</xdr:col>
      <xdr:colOff>209550</xdr:colOff>
      <xdr:row>101</xdr:row>
      <xdr:rowOff>276225</xdr:rowOff>
    </xdr:from>
    <xdr:to>
      <xdr:col>2</xdr:col>
      <xdr:colOff>1981200</xdr:colOff>
      <xdr:row>102</xdr:row>
      <xdr:rowOff>28574</xdr:rowOff>
    </xdr:to>
    <xdr:sp macro="" textlink="">
      <xdr:nvSpPr>
        <xdr:cNvPr id="4" name="Dikdörtgen 3">
          <a:hlinkClick xmlns:r="http://schemas.openxmlformats.org/officeDocument/2006/relationships" r:id="rId2"/>
          <a:extLst>
            <a:ext uri="{FF2B5EF4-FFF2-40B4-BE49-F238E27FC236}">
              <a16:creationId xmlns:a16="http://schemas.microsoft.com/office/drawing/2014/main" id="{AF1A3CC9-33C9-4A2B-B939-DE3B0771790E}"/>
            </a:ext>
          </a:extLst>
        </xdr:cNvPr>
        <xdr:cNvSpPr/>
      </xdr:nvSpPr>
      <xdr:spPr>
        <a:xfrm>
          <a:off x="7639050" y="25346025"/>
          <a:ext cx="1771650" cy="180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xdr:col>
      <xdr:colOff>2571750</xdr:colOff>
      <xdr:row>101</xdr:row>
      <xdr:rowOff>390525</xdr:rowOff>
    </xdr:from>
    <xdr:to>
      <xdr:col>1</xdr:col>
      <xdr:colOff>3762375</xdr:colOff>
      <xdr:row>101</xdr:row>
      <xdr:rowOff>533399</xdr:rowOff>
    </xdr:to>
    <xdr:sp macro="" textlink="">
      <xdr:nvSpPr>
        <xdr:cNvPr id="5" name="Dikdörtgen 4">
          <a:hlinkClick xmlns:r="http://schemas.openxmlformats.org/officeDocument/2006/relationships" r:id="rId3"/>
          <a:extLst>
            <a:ext uri="{FF2B5EF4-FFF2-40B4-BE49-F238E27FC236}">
              <a16:creationId xmlns:a16="http://schemas.microsoft.com/office/drawing/2014/main" id="{2D266A0A-D860-479A-B451-AFA280071047}"/>
            </a:ext>
          </a:extLst>
        </xdr:cNvPr>
        <xdr:cNvSpPr/>
      </xdr:nvSpPr>
      <xdr:spPr>
        <a:xfrm flipV="1">
          <a:off x="4619625" y="25431750"/>
          <a:ext cx="1190625" cy="1428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xdr:col>
      <xdr:colOff>601984</xdr:colOff>
      <xdr:row>1</xdr:row>
      <xdr:rowOff>136319</xdr:rowOff>
    </xdr:to>
    <xdr:sp macro="" textlink="">
      <xdr:nvSpPr>
        <xdr:cNvPr id="4" name="Dikdörtgen: Yuvarlatılmış Üst Köşeler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57150" y="76200"/>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xdr:col>
      <xdr:colOff>611509</xdr:colOff>
      <xdr:row>1</xdr:row>
      <xdr:rowOff>136319</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66675" y="47625"/>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66675</xdr:colOff>
      <xdr:row>0</xdr:row>
      <xdr:rowOff>76200</xdr:rowOff>
    </xdr:from>
    <xdr:to>
      <xdr:col>1</xdr:col>
      <xdr:colOff>611509</xdr:colOff>
      <xdr:row>1</xdr:row>
      <xdr:rowOff>136319</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6675" y="76200"/>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706759</xdr:colOff>
      <xdr:row>1</xdr:row>
      <xdr:rowOff>117269</xdr:rowOff>
    </xdr:to>
    <xdr:sp macro="" textlink="">
      <xdr:nvSpPr>
        <xdr:cNvPr id="4" name="Dikdörtgen: Yuvarlatılmış Üst Köşeler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66675" y="57150"/>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1</xdr:col>
      <xdr:colOff>630559</xdr:colOff>
      <xdr:row>1</xdr:row>
      <xdr:rowOff>117269</xdr:rowOff>
    </xdr:to>
    <xdr:sp macro="" textlink="">
      <xdr:nvSpPr>
        <xdr:cNvPr id="4" name="Dikdörtgen: Yuvarlatılmış Üst Köşeler 3">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85725" y="57150"/>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53340</xdr:colOff>
      <xdr:row>0</xdr:row>
      <xdr:rowOff>99060</xdr:rowOff>
    </xdr:from>
    <xdr:to>
      <xdr:col>2</xdr:col>
      <xdr:colOff>331474</xdr:colOff>
      <xdr:row>1</xdr:row>
      <xdr:rowOff>159179</xdr:rowOff>
    </xdr:to>
    <xdr:sp macro="" textlink="">
      <xdr:nvSpPr>
        <xdr:cNvPr id="2" name="Dikdörtgen: Yuvarlatılmış Üst Köşeler 3">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3340" y="99060"/>
          <a:ext cx="93345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66675</xdr:colOff>
      <xdr:row>0</xdr:row>
      <xdr:rowOff>66675</xdr:rowOff>
    </xdr:from>
    <xdr:to>
      <xdr:col>2</xdr:col>
      <xdr:colOff>325759</xdr:colOff>
      <xdr:row>1</xdr:row>
      <xdr:rowOff>126794</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66675" y="66675"/>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973459</xdr:colOff>
      <xdr:row>1</xdr:row>
      <xdr:rowOff>117269</xdr:rowOff>
    </xdr:to>
    <xdr:sp macro="" textlink="">
      <xdr:nvSpPr>
        <xdr:cNvPr id="5" name="Dikdörtgen: Yuvarlatılmış Üst Köşeler 4">
          <a:hlinkClick xmlns:r="http://schemas.openxmlformats.org/officeDocument/2006/relationships" r:id="rId1"/>
          <a:extLst>
            <a:ext uri="{FF2B5EF4-FFF2-40B4-BE49-F238E27FC236}">
              <a16:creationId xmlns:a16="http://schemas.microsoft.com/office/drawing/2014/main" id="{00000000-0008-0000-1A00-000005000000}"/>
            </a:ext>
          </a:extLst>
        </xdr:cNvPr>
        <xdr:cNvSpPr/>
      </xdr:nvSpPr>
      <xdr:spPr>
        <a:xfrm>
          <a:off x="47625" y="57150"/>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83820</xdr:colOff>
      <xdr:row>0</xdr:row>
      <xdr:rowOff>45720</xdr:rowOff>
    </xdr:from>
    <xdr:to>
      <xdr:col>1</xdr:col>
      <xdr:colOff>666750</xdr:colOff>
      <xdr:row>1</xdr:row>
      <xdr:rowOff>105839</xdr:rowOff>
    </xdr:to>
    <xdr:sp macro="" textlink="">
      <xdr:nvSpPr>
        <xdr:cNvPr id="2" name="Dikdörtgen: Yuvarlatılmış Üst Köşeler 4">
          <a:hlinkClick xmlns:r="http://schemas.openxmlformats.org/officeDocument/2006/relationships" r:id="rId1"/>
          <a:extLst>
            <a:ext uri="{FF2B5EF4-FFF2-40B4-BE49-F238E27FC236}">
              <a16:creationId xmlns:a16="http://schemas.microsoft.com/office/drawing/2014/main" id="{43D22FCE-0580-4CE4-B8DA-6E55BB984837}"/>
            </a:ext>
          </a:extLst>
        </xdr:cNvPr>
        <xdr:cNvSpPr/>
      </xdr:nvSpPr>
      <xdr:spPr>
        <a:xfrm>
          <a:off x="83820" y="45720"/>
          <a:ext cx="897255"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xdr:col>
      <xdr:colOff>662940</xdr:colOff>
      <xdr:row>1</xdr:row>
      <xdr:rowOff>126794</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A4153B4C-A701-41D3-AE88-2CE6CF2E6C09}"/>
            </a:ext>
          </a:extLst>
        </xdr:cNvPr>
        <xdr:cNvSpPr/>
      </xdr:nvSpPr>
      <xdr:spPr>
        <a:xfrm>
          <a:off x="66675" y="66675"/>
          <a:ext cx="910590"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xdr:col>
      <xdr:colOff>382909</xdr:colOff>
      <xdr:row>1</xdr:row>
      <xdr:rowOff>95044</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6675" y="66675"/>
          <a:ext cx="925834" cy="21886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83820</xdr:colOff>
      <xdr:row>0</xdr:row>
      <xdr:rowOff>60960</xdr:rowOff>
    </xdr:from>
    <xdr:to>
      <xdr:col>1</xdr:col>
      <xdr:colOff>708660</xdr:colOff>
      <xdr:row>1</xdr:row>
      <xdr:rowOff>121079</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DB498DA4-F6BC-4239-AAD5-9291E42B3B75}"/>
            </a:ext>
          </a:extLst>
        </xdr:cNvPr>
        <xdr:cNvSpPr/>
      </xdr:nvSpPr>
      <xdr:spPr>
        <a:xfrm>
          <a:off x="83820" y="60960"/>
          <a:ext cx="939165"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xdr:col>
      <xdr:colOff>285750</xdr:colOff>
      <xdr:row>1</xdr:row>
      <xdr:rowOff>79375</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5DDD8B8A-279B-4AEE-85FA-9BEE8557499D}"/>
            </a:ext>
          </a:extLst>
        </xdr:cNvPr>
        <xdr:cNvSpPr/>
      </xdr:nvSpPr>
      <xdr:spPr>
        <a:xfrm>
          <a:off x="57150" y="76200"/>
          <a:ext cx="1019175" cy="193675"/>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278134</xdr:colOff>
      <xdr:row>1</xdr:row>
      <xdr:rowOff>117269</xdr:rowOff>
    </xdr:to>
    <xdr:sp macro="" textlink="">
      <xdr:nvSpPr>
        <xdr:cNvPr id="2" name="Dikdörtgen: Yuvarlatılmış Üst Köşeler 3">
          <a:hlinkClick xmlns:r="http://schemas.openxmlformats.org/officeDocument/2006/relationships" r:id="rId1"/>
          <a:extLst>
            <a:ext uri="{FF2B5EF4-FFF2-40B4-BE49-F238E27FC236}">
              <a16:creationId xmlns:a16="http://schemas.microsoft.com/office/drawing/2014/main" id="{567FE442-125D-40C5-B68C-E631F3F2E900}"/>
            </a:ext>
          </a:extLst>
        </xdr:cNvPr>
        <xdr:cNvSpPr/>
      </xdr:nvSpPr>
      <xdr:spPr>
        <a:xfrm>
          <a:off x="66675" y="57150"/>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278134</xdr:colOff>
      <xdr:row>1</xdr:row>
      <xdr:rowOff>117269</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7325A2DD-59E1-4406-A037-9BEDE84D9E49}"/>
            </a:ext>
          </a:extLst>
        </xdr:cNvPr>
        <xdr:cNvSpPr/>
      </xdr:nvSpPr>
      <xdr:spPr>
        <a:xfrm>
          <a:off x="66675" y="57150"/>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57150</xdr:colOff>
      <xdr:row>0</xdr:row>
      <xdr:rowOff>66675</xdr:rowOff>
    </xdr:from>
    <xdr:to>
      <xdr:col>2</xdr:col>
      <xdr:colOff>363859</xdr:colOff>
      <xdr:row>1</xdr:row>
      <xdr:rowOff>126794</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8D772646-2D34-457C-8252-E98686C1AC64}"/>
            </a:ext>
          </a:extLst>
        </xdr:cNvPr>
        <xdr:cNvSpPr/>
      </xdr:nvSpPr>
      <xdr:spPr>
        <a:xfrm>
          <a:off x="57150" y="66675"/>
          <a:ext cx="1373509" cy="222044"/>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163834</xdr:colOff>
      <xdr:row>1</xdr:row>
      <xdr:rowOff>145844</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a:xfrm>
          <a:off x="85725" y="85725"/>
          <a:ext cx="925834"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85723</xdr:colOff>
      <xdr:row>0</xdr:row>
      <xdr:rowOff>66675</xdr:rowOff>
    </xdr:from>
    <xdr:to>
      <xdr:col>1</xdr:col>
      <xdr:colOff>568723</xdr:colOff>
      <xdr:row>1</xdr:row>
      <xdr:rowOff>155369</xdr:rowOff>
    </xdr:to>
    <xdr:sp macro="" textlink="">
      <xdr:nvSpPr>
        <xdr:cNvPr id="2" name="Dikdörtgen: Yuvarlatılmış Üst Köşeler 1">
          <a:hlinkClick xmlns:r="http://schemas.openxmlformats.org/officeDocument/2006/relationships" r:id="rId1"/>
          <a:extLst>
            <a:ext uri="{FF2B5EF4-FFF2-40B4-BE49-F238E27FC236}">
              <a16:creationId xmlns:a16="http://schemas.microsoft.com/office/drawing/2014/main" id="{D7901097-8FB7-416F-B35A-343F4BE46D6C}"/>
            </a:ext>
          </a:extLst>
        </xdr:cNvPr>
        <xdr:cNvSpPr/>
      </xdr:nvSpPr>
      <xdr:spPr>
        <a:xfrm>
          <a:off x="85723" y="66675"/>
          <a:ext cx="864000" cy="2506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91440</xdr:colOff>
      <xdr:row>0</xdr:row>
      <xdr:rowOff>76200</xdr:rowOff>
    </xdr:from>
    <xdr:to>
      <xdr:col>1</xdr:col>
      <xdr:colOff>579120</xdr:colOff>
      <xdr:row>2</xdr:row>
      <xdr:rowOff>38099</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1440" y="76200"/>
          <a:ext cx="1043940" cy="29717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85725</xdr:rowOff>
    </xdr:from>
    <xdr:to>
      <xdr:col>0</xdr:col>
      <xdr:colOff>992509</xdr:colOff>
      <xdr:row>1</xdr:row>
      <xdr:rowOff>114094</xdr:rowOff>
    </xdr:to>
    <xdr:sp macro="" textlink="">
      <xdr:nvSpPr>
        <xdr:cNvPr id="2" name="Dikdörtgen: Yuvarlatılmış Üst Köşeler 2">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6675" y="85725"/>
          <a:ext cx="925834" cy="27601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5.xml><?xml version="1.0" encoding="utf-8"?>
<xdr:wsDr xmlns:xdr="http://schemas.openxmlformats.org/drawingml/2006/spreadsheetDrawing" xmlns:a="http://schemas.openxmlformats.org/drawingml/2006/main">
  <xdr:absoluteAnchor>
    <xdr:pos x="1371600" y="733425"/>
    <xdr:ext cx="12379326" cy="4981575"/>
    <xdr:graphicFrame macro="">
      <xdr:nvGraphicFramePr>
        <xdr:cNvPr id="2" name="Grafik 1">
          <a:extLst>
            <a:ext uri="{FF2B5EF4-FFF2-40B4-BE49-F238E27FC236}">
              <a16:creationId xmlns:a16="http://schemas.microsoft.com/office/drawing/2014/main" id="{B4F38D02-F959-418F-ABC3-F1228668721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76200</xdr:colOff>
      <xdr:row>0</xdr:row>
      <xdr:rowOff>95250</xdr:rowOff>
    </xdr:from>
    <xdr:to>
      <xdr:col>2</xdr:col>
      <xdr:colOff>592459</xdr:colOff>
      <xdr:row>1</xdr:row>
      <xdr:rowOff>123619</xdr:rowOff>
    </xdr:to>
    <xdr:sp macro="" textlink="">
      <xdr:nvSpPr>
        <xdr:cNvPr id="3" name="Dikdörtgen: Yuvarlatılmış Üst Köşeler 2">
          <a:hlinkClick xmlns:r="http://schemas.openxmlformats.org/officeDocument/2006/relationships" r:id="rId2"/>
          <a:extLst>
            <a:ext uri="{FF2B5EF4-FFF2-40B4-BE49-F238E27FC236}">
              <a16:creationId xmlns:a16="http://schemas.microsoft.com/office/drawing/2014/main" id="{0ADE8068-E17A-449C-AD35-1EC9BED38233}"/>
            </a:ext>
          </a:extLst>
        </xdr:cNvPr>
        <xdr:cNvSpPr/>
      </xdr:nvSpPr>
      <xdr:spPr>
        <a:xfrm>
          <a:off x="76200" y="95250"/>
          <a:ext cx="925834" cy="21886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graphicFrame macro="">
      <xdr:nvGraphicFramePr>
        <xdr:cNvPr id="2" name="Grafik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76200</xdr:rowOff>
    </xdr:from>
    <xdr:to>
      <xdr:col>1</xdr:col>
      <xdr:colOff>821059</xdr:colOff>
      <xdr:row>1</xdr:row>
      <xdr:rowOff>104569</xdr:rowOff>
    </xdr:to>
    <xdr:sp macro="" textlink="">
      <xdr:nvSpPr>
        <xdr:cNvPr id="8" name="Dikdörtgen: Yuvarlatılmış Üst Köşeler 2">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76200" y="76200"/>
          <a:ext cx="925834" cy="21886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7.xml><?xml version="1.0" encoding="utf-8"?>
<xdr:wsDr xmlns:xdr="http://schemas.openxmlformats.org/drawingml/2006/spreadsheetDrawing" xmlns:a="http://schemas.openxmlformats.org/drawingml/2006/main">
  <xdr:absoluteAnchor>
    <xdr:pos x="2019300" y="942975"/>
    <xdr:ext cx="10519410" cy="5137307"/>
    <xdr:graphicFrame macro="">
      <xdr:nvGraphicFramePr>
        <xdr:cNvPr id="4" name="Grafik 3">
          <a:extLst>
            <a:ext uri="{FF2B5EF4-FFF2-40B4-BE49-F238E27FC236}">
              <a16:creationId xmlns:a16="http://schemas.microsoft.com/office/drawing/2014/main" id="{00000000-0008-0000-06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85725</xdr:colOff>
      <xdr:row>0</xdr:row>
      <xdr:rowOff>85725</xdr:rowOff>
    </xdr:from>
    <xdr:to>
      <xdr:col>1</xdr:col>
      <xdr:colOff>401959</xdr:colOff>
      <xdr:row>1</xdr:row>
      <xdr:rowOff>114094</xdr:rowOff>
    </xdr:to>
    <xdr:sp macro="" textlink="">
      <xdr:nvSpPr>
        <xdr:cNvPr id="3" name="Dikdörtgen: Yuvarlatılmış Üst Köşeler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85725" y="85725"/>
          <a:ext cx="925834" cy="21886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95250</xdr:rowOff>
    </xdr:from>
    <xdr:to>
      <xdr:col>0</xdr:col>
      <xdr:colOff>992509</xdr:colOff>
      <xdr:row>1</xdr:row>
      <xdr:rowOff>123619</xdr:rowOff>
    </xdr:to>
    <xdr:sp macro="" textlink="">
      <xdr:nvSpPr>
        <xdr:cNvPr id="3" name="Dikdörtgen: Yuvarlatılmış Üst Köşeler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6675" y="95250"/>
          <a:ext cx="925834" cy="21886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drawings/drawing9.xml><?xml version="1.0" encoding="utf-8"?>
<xdr:wsDr xmlns:xdr="http://schemas.openxmlformats.org/drawingml/2006/spreadsheetDrawing" xmlns:a="http://schemas.openxmlformats.org/drawingml/2006/main">
  <xdr:absoluteAnchor>
    <xdr:pos x="2514600" y="1019175"/>
    <xdr:ext cx="9813291" cy="5105400"/>
    <xdr:graphicFrame macro="">
      <xdr:nvGraphicFramePr>
        <xdr:cNvPr id="3" name="Grafik 2">
          <a:extLst>
            <a:ext uri="{FF2B5EF4-FFF2-40B4-BE49-F238E27FC236}">
              <a16:creationId xmlns:a16="http://schemas.microsoft.com/office/drawing/2014/main" id="{00000000-0008-0000-08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104775</xdr:colOff>
      <xdr:row>0</xdr:row>
      <xdr:rowOff>104775</xdr:rowOff>
    </xdr:from>
    <xdr:to>
      <xdr:col>1</xdr:col>
      <xdr:colOff>421009</xdr:colOff>
      <xdr:row>1</xdr:row>
      <xdr:rowOff>133144</xdr:rowOff>
    </xdr:to>
    <xdr:sp macro="" textlink="">
      <xdr:nvSpPr>
        <xdr:cNvPr id="4" name="Dikdörtgen: Yuvarlatılmış Üst Köşeler 2">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104775" y="104775"/>
          <a:ext cx="925834" cy="218869"/>
        </a:xfrm>
        <a:prstGeom prst="round2SameRect">
          <a:avLst>
            <a:gd name="adj1" fmla="val 16667"/>
            <a:gd name="adj2" fmla="val 0"/>
          </a:avLst>
        </a:prstGeom>
        <a:solidFill>
          <a:sysClr val="window" lastClr="FFFFFF">
            <a:lumMod val="65000"/>
          </a:sysClr>
        </a:solidFill>
        <a:ln w="9525" cap="flat" cmpd="sng" algn="ctr">
          <a:solidFill>
            <a:srgbClr val="8064A2">
              <a:lumMod val="50000"/>
              <a:alpha val="67000"/>
            </a:srgbClr>
          </a:solidFill>
          <a:prstDash val="solid"/>
        </a:ln>
        <a:effectLst>
          <a:outerShdw blurRad="40000" dist="20000" dir="5400000" rotWithShape="0">
            <a:sysClr val="windowText" lastClr="000000">
              <a:lumMod val="75000"/>
              <a:lumOff val="25000"/>
              <a:alpha val="38000"/>
            </a:sysClr>
          </a:outerShdw>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r-TR" sz="800" b="1" i="0" u="none" strike="noStrike" kern="0" cap="none" spc="0" normalizeH="0" baseline="0" noProof="0">
              <a:ln cmpd="dbl">
                <a:gradFill>
                  <a:gsLst>
                    <a:gs pos="0">
                      <a:sysClr val="window" lastClr="FFFFFF">
                        <a:lumMod val="85000"/>
                      </a:sysClr>
                    </a:gs>
                    <a:gs pos="74000">
                      <a:srgbClr val="4F81BD">
                        <a:lumMod val="45000"/>
                        <a:lumOff val="55000"/>
                      </a:srgbClr>
                    </a:gs>
                    <a:gs pos="83000">
                      <a:srgbClr val="4F81BD">
                        <a:lumMod val="45000"/>
                        <a:lumOff val="55000"/>
                      </a:srgbClr>
                    </a:gs>
                    <a:gs pos="100000">
                      <a:srgbClr val="4F81BD">
                        <a:lumMod val="30000"/>
                        <a:lumOff val="70000"/>
                      </a:srgbClr>
                    </a:gs>
                  </a:gsLst>
                  <a:lin ang="5400000" scaled="1"/>
                </a:gradFill>
              </a:ln>
              <a:solidFill>
                <a:srgbClr val="1F497D"/>
              </a:solidFill>
              <a:effectLst>
                <a:glow rad="127000">
                  <a:sysClr val="window" lastClr="FFFFFF">
                    <a:lumMod val="85000"/>
                    <a:alpha val="95000"/>
                  </a:sysClr>
                </a:glow>
                <a:outerShdw blurRad="50800" dist="152400" dir="5400000" sx="97000" sy="97000" algn="ctr" rotWithShape="0">
                  <a:sysClr val="window" lastClr="FFFFFF">
                    <a:lumMod val="75000"/>
                  </a:sysClr>
                </a:outerShdw>
              </a:effectLst>
              <a:uLnTx/>
              <a:uFillTx/>
              <a:latin typeface="Arial" panose="020B0604020202020204" pitchFamily="34" charset="0"/>
              <a:ea typeface="+mn-ea"/>
              <a:cs typeface="Arial" panose="020B0604020202020204" pitchFamily="34" charset="0"/>
            </a:rPr>
            <a:t>İÇİNDEKİLER</a:t>
          </a:r>
        </a:p>
      </xdr:txBody>
    </xdr:sp>
    <xdr:clientData/>
  </xdr:twoCellAnchor>
</xdr:wsDr>
</file>

<file path=xl/theme/theme1.xml><?xml version="1.0" encoding="utf-8"?>
<a:theme xmlns:a="http://schemas.openxmlformats.org/drawingml/2006/main" name="Office Teması">
  <a:themeElements>
    <a:clrScheme name="Mavi Yeşil">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ant Kenarı">
      <a:fillStyleLst>
        <a:solidFill>
          <a:schemeClr val="phClr"/>
        </a:solidFill>
        <a:solidFill>
          <a:schemeClr val="phClr">
            <a:tint val="50000"/>
          </a:schemeClr>
        </a:solidFill>
        <a:gradFill rotWithShape="1">
          <a:gsLst>
            <a:gs pos="0">
              <a:schemeClr val="phClr"/>
            </a:gs>
            <a:gs pos="90000">
              <a:schemeClr val="phClr">
                <a:shade val="100000"/>
              </a:schemeClr>
            </a:gs>
            <a:gs pos="100000">
              <a:schemeClr val="phClr">
                <a:shade val="85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17779" dir="5400000" rotWithShape="0">
              <a:srgbClr val="000000">
                <a:alpha val="40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statistik@sgk.gov.t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tabColor theme="6" tint="0.39997558519241921"/>
    <pageSetUpPr fitToPage="1"/>
  </sheetPr>
  <dimension ref="A1:F52"/>
  <sheetViews>
    <sheetView showGridLines="0" tabSelected="1" topLeftCell="A7" zoomScaleNormal="100" workbookViewId="0">
      <selection activeCell="B8" sqref="B8:E8"/>
    </sheetView>
  </sheetViews>
  <sheetFormatPr defaultColWidth="9.140625" defaultRowHeight="18"/>
  <cols>
    <col min="1" max="1" width="12.7109375" style="135" customWidth="1"/>
    <col min="2" max="2" width="33.7109375" style="136" customWidth="1"/>
    <col min="3" max="5" width="33.7109375" style="124" customWidth="1"/>
    <col min="6" max="6" width="71.7109375" style="124" customWidth="1"/>
    <col min="7" max="7" width="4.28515625" style="124" customWidth="1"/>
    <col min="8" max="256" width="9.140625" style="124"/>
    <col min="257" max="257" width="12.85546875" style="124" customWidth="1"/>
    <col min="258" max="258" width="13.5703125" style="124" customWidth="1"/>
    <col min="259" max="259" width="35.42578125" style="124" customWidth="1"/>
    <col min="260" max="260" width="25.28515625" style="124" customWidth="1"/>
    <col min="261" max="261" width="53.85546875" style="124" customWidth="1"/>
    <col min="262" max="262" width="71.7109375" style="124" customWidth="1"/>
    <col min="263" max="263" width="4.28515625" style="124" customWidth="1"/>
    <col min="264" max="512" width="9.140625" style="124"/>
    <col min="513" max="513" width="12.85546875" style="124" customWidth="1"/>
    <col min="514" max="514" width="13.5703125" style="124" customWidth="1"/>
    <col min="515" max="515" width="35.42578125" style="124" customWidth="1"/>
    <col min="516" max="516" width="25.28515625" style="124" customWidth="1"/>
    <col min="517" max="517" width="53.85546875" style="124" customWidth="1"/>
    <col min="518" max="518" width="71.7109375" style="124" customWidth="1"/>
    <col min="519" max="519" width="4.28515625" style="124" customWidth="1"/>
    <col min="520" max="768" width="9.140625" style="124"/>
    <col min="769" max="769" width="12.85546875" style="124" customWidth="1"/>
    <col min="770" max="770" width="13.5703125" style="124" customWidth="1"/>
    <col min="771" max="771" width="35.42578125" style="124" customWidth="1"/>
    <col min="772" max="772" width="25.28515625" style="124" customWidth="1"/>
    <col min="773" max="773" width="53.85546875" style="124" customWidth="1"/>
    <col min="774" max="774" width="71.7109375" style="124" customWidth="1"/>
    <col min="775" max="775" width="4.28515625" style="124" customWidth="1"/>
    <col min="776" max="1024" width="9.140625" style="124"/>
    <col min="1025" max="1025" width="12.85546875" style="124" customWidth="1"/>
    <col min="1026" max="1026" width="13.5703125" style="124" customWidth="1"/>
    <col min="1027" max="1027" width="35.42578125" style="124" customWidth="1"/>
    <col min="1028" max="1028" width="25.28515625" style="124" customWidth="1"/>
    <col min="1029" max="1029" width="53.85546875" style="124" customWidth="1"/>
    <col min="1030" max="1030" width="71.7109375" style="124" customWidth="1"/>
    <col min="1031" max="1031" width="4.28515625" style="124" customWidth="1"/>
    <col min="1032" max="1280" width="9.140625" style="124"/>
    <col min="1281" max="1281" width="12.85546875" style="124" customWidth="1"/>
    <col min="1282" max="1282" width="13.5703125" style="124" customWidth="1"/>
    <col min="1283" max="1283" width="35.42578125" style="124" customWidth="1"/>
    <col min="1284" max="1284" width="25.28515625" style="124" customWidth="1"/>
    <col min="1285" max="1285" width="53.85546875" style="124" customWidth="1"/>
    <col min="1286" max="1286" width="71.7109375" style="124" customWidth="1"/>
    <col min="1287" max="1287" width="4.28515625" style="124" customWidth="1"/>
    <col min="1288" max="1536" width="9.140625" style="124"/>
    <col min="1537" max="1537" width="12.85546875" style="124" customWidth="1"/>
    <col min="1538" max="1538" width="13.5703125" style="124" customWidth="1"/>
    <col min="1539" max="1539" width="35.42578125" style="124" customWidth="1"/>
    <col min="1540" max="1540" width="25.28515625" style="124" customWidth="1"/>
    <col min="1541" max="1541" width="53.85546875" style="124" customWidth="1"/>
    <col min="1542" max="1542" width="71.7109375" style="124" customWidth="1"/>
    <col min="1543" max="1543" width="4.28515625" style="124" customWidth="1"/>
    <col min="1544" max="1792" width="9.140625" style="124"/>
    <col min="1793" max="1793" width="12.85546875" style="124" customWidth="1"/>
    <col min="1794" max="1794" width="13.5703125" style="124" customWidth="1"/>
    <col min="1795" max="1795" width="35.42578125" style="124" customWidth="1"/>
    <col min="1796" max="1796" width="25.28515625" style="124" customWidth="1"/>
    <col min="1797" max="1797" width="53.85546875" style="124" customWidth="1"/>
    <col min="1798" max="1798" width="71.7109375" style="124" customWidth="1"/>
    <col min="1799" max="1799" width="4.28515625" style="124" customWidth="1"/>
    <col min="1800" max="2048" width="9.140625" style="124"/>
    <col min="2049" max="2049" width="12.85546875" style="124" customWidth="1"/>
    <col min="2050" max="2050" width="13.5703125" style="124" customWidth="1"/>
    <col min="2051" max="2051" width="35.42578125" style="124" customWidth="1"/>
    <col min="2052" max="2052" width="25.28515625" style="124" customWidth="1"/>
    <col min="2053" max="2053" width="53.85546875" style="124" customWidth="1"/>
    <col min="2054" max="2054" width="71.7109375" style="124" customWidth="1"/>
    <col min="2055" max="2055" width="4.28515625" style="124" customWidth="1"/>
    <col min="2056" max="2304" width="9.140625" style="124"/>
    <col min="2305" max="2305" width="12.85546875" style="124" customWidth="1"/>
    <col min="2306" max="2306" width="13.5703125" style="124" customWidth="1"/>
    <col min="2307" max="2307" width="35.42578125" style="124" customWidth="1"/>
    <col min="2308" max="2308" width="25.28515625" style="124" customWidth="1"/>
    <col min="2309" max="2309" width="53.85546875" style="124" customWidth="1"/>
    <col min="2310" max="2310" width="71.7109375" style="124" customWidth="1"/>
    <col min="2311" max="2311" width="4.28515625" style="124" customWidth="1"/>
    <col min="2312" max="2560" width="9.140625" style="124"/>
    <col min="2561" max="2561" width="12.85546875" style="124" customWidth="1"/>
    <col min="2562" max="2562" width="13.5703125" style="124" customWidth="1"/>
    <col min="2563" max="2563" width="35.42578125" style="124" customWidth="1"/>
    <col min="2564" max="2564" width="25.28515625" style="124" customWidth="1"/>
    <col min="2565" max="2565" width="53.85546875" style="124" customWidth="1"/>
    <col min="2566" max="2566" width="71.7109375" style="124" customWidth="1"/>
    <col min="2567" max="2567" width="4.28515625" style="124" customWidth="1"/>
    <col min="2568" max="2816" width="9.140625" style="124"/>
    <col min="2817" max="2817" width="12.85546875" style="124" customWidth="1"/>
    <col min="2818" max="2818" width="13.5703125" style="124" customWidth="1"/>
    <col min="2819" max="2819" width="35.42578125" style="124" customWidth="1"/>
    <col min="2820" max="2820" width="25.28515625" style="124" customWidth="1"/>
    <col min="2821" max="2821" width="53.85546875" style="124" customWidth="1"/>
    <col min="2822" max="2822" width="71.7109375" style="124" customWidth="1"/>
    <col min="2823" max="2823" width="4.28515625" style="124" customWidth="1"/>
    <col min="2824" max="3072" width="9.140625" style="124"/>
    <col min="3073" max="3073" width="12.85546875" style="124" customWidth="1"/>
    <col min="3074" max="3074" width="13.5703125" style="124" customWidth="1"/>
    <col min="3075" max="3075" width="35.42578125" style="124" customWidth="1"/>
    <col min="3076" max="3076" width="25.28515625" style="124" customWidth="1"/>
    <col min="3077" max="3077" width="53.85546875" style="124" customWidth="1"/>
    <col min="3078" max="3078" width="71.7109375" style="124" customWidth="1"/>
    <col min="3079" max="3079" width="4.28515625" style="124" customWidth="1"/>
    <col min="3080" max="3328" width="9.140625" style="124"/>
    <col min="3329" max="3329" width="12.85546875" style="124" customWidth="1"/>
    <col min="3330" max="3330" width="13.5703125" style="124" customWidth="1"/>
    <col min="3331" max="3331" width="35.42578125" style="124" customWidth="1"/>
    <col min="3332" max="3332" width="25.28515625" style="124" customWidth="1"/>
    <col min="3333" max="3333" width="53.85546875" style="124" customWidth="1"/>
    <col min="3334" max="3334" width="71.7109375" style="124" customWidth="1"/>
    <col min="3335" max="3335" width="4.28515625" style="124" customWidth="1"/>
    <col min="3336" max="3584" width="9.140625" style="124"/>
    <col min="3585" max="3585" width="12.85546875" style="124" customWidth="1"/>
    <col min="3586" max="3586" width="13.5703125" style="124" customWidth="1"/>
    <col min="3587" max="3587" width="35.42578125" style="124" customWidth="1"/>
    <col min="3588" max="3588" width="25.28515625" style="124" customWidth="1"/>
    <col min="3589" max="3589" width="53.85546875" style="124" customWidth="1"/>
    <col min="3590" max="3590" width="71.7109375" style="124" customWidth="1"/>
    <col min="3591" max="3591" width="4.28515625" style="124" customWidth="1"/>
    <col min="3592" max="3840" width="9.140625" style="124"/>
    <col min="3841" max="3841" width="12.85546875" style="124" customWidth="1"/>
    <col min="3842" max="3842" width="13.5703125" style="124" customWidth="1"/>
    <col min="3843" max="3843" width="35.42578125" style="124" customWidth="1"/>
    <col min="3844" max="3844" width="25.28515625" style="124" customWidth="1"/>
    <col min="3845" max="3845" width="53.85546875" style="124" customWidth="1"/>
    <col min="3846" max="3846" width="71.7109375" style="124" customWidth="1"/>
    <col min="3847" max="3847" width="4.28515625" style="124" customWidth="1"/>
    <col min="3848" max="4096" width="9.140625" style="124"/>
    <col min="4097" max="4097" width="12.85546875" style="124" customWidth="1"/>
    <col min="4098" max="4098" width="13.5703125" style="124" customWidth="1"/>
    <col min="4099" max="4099" width="35.42578125" style="124" customWidth="1"/>
    <col min="4100" max="4100" width="25.28515625" style="124" customWidth="1"/>
    <col min="4101" max="4101" width="53.85546875" style="124" customWidth="1"/>
    <col min="4102" max="4102" width="71.7109375" style="124" customWidth="1"/>
    <col min="4103" max="4103" width="4.28515625" style="124" customWidth="1"/>
    <col min="4104" max="4352" width="9.140625" style="124"/>
    <col min="4353" max="4353" width="12.85546875" style="124" customWidth="1"/>
    <col min="4354" max="4354" width="13.5703125" style="124" customWidth="1"/>
    <col min="4355" max="4355" width="35.42578125" style="124" customWidth="1"/>
    <col min="4356" max="4356" width="25.28515625" style="124" customWidth="1"/>
    <col min="4357" max="4357" width="53.85546875" style="124" customWidth="1"/>
    <col min="4358" max="4358" width="71.7109375" style="124" customWidth="1"/>
    <col min="4359" max="4359" width="4.28515625" style="124" customWidth="1"/>
    <col min="4360" max="4608" width="9.140625" style="124"/>
    <col min="4609" max="4609" width="12.85546875" style="124" customWidth="1"/>
    <col min="4610" max="4610" width="13.5703125" style="124" customWidth="1"/>
    <col min="4611" max="4611" width="35.42578125" style="124" customWidth="1"/>
    <col min="4612" max="4612" width="25.28515625" style="124" customWidth="1"/>
    <col min="4613" max="4613" width="53.85546875" style="124" customWidth="1"/>
    <col min="4614" max="4614" width="71.7109375" style="124" customWidth="1"/>
    <col min="4615" max="4615" width="4.28515625" style="124" customWidth="1"/>
    <col min="4616" max="4864" width="9.140625" style="124"/>
    <col min="4865" max="4865" width="12.85546875" style="124" customWidth="1"/>
    <col min="4866" max="4866" width="13.5703125" style="124" customWidth="1"/>
    <col min="4867" max="4867" width="35.42578125" style="124" customWidth="1"/>
    <col min="4868" max="4868" width="25.28515625" style="124" customWidth="1"/>
    <col min="4869" max="4869" width="53.85546875" style="124" customWidth="1"/>
    <col min="4870" max="4870" width="71.7109375" style="124" customWidth="1"/>
    <col min="4871" max="4871" width="4.28515625" style="124" customWidth="1"/>
    <col min="4872" max="5120" width="9.140625" style="124"/>
    <col min="5121" max="5121" width="12.85546875" style="124" customWidth="1"/>
    <col min="5122" max="5122" width="13.5703125" style="124" customWidth="1"/>
    <col min="5123" max="5123" width="35.42578125" style="124" customWidth="1"/>
    <col min="5124" max="5124" width="25.28515625" style="124" customWidth="1"/>
    <col min="5125" max="5125" width="53.85546875" style="124" customWidth="1"/>
    <col min="5126" max="5126" width="71.7109375" style="124" customWidth="1"/>
    <col min="5127" max="5127" width="4.28515625" style="124" customWidth="1"/>
    <col min="5128" max="5376" width="9.140625" style="124"/>
    <col min="5377" max="5377" width="12.85546875" style="124" customWidth="1"/>
    <col min="5378" max="5378" width="13.5703125" style="124" customWidth="1"/>
    <col min="5379" max="5379" width="35.42578125" style="124" customWidth="1"/>
    <col min="5380" max="5380" width="25.28515625" style="124" customWidth="1"/>
    <col min="5381" max="5381" width="53.85546875" style="124" customWidth="1"/>
    <col min="5382" max="5382" width="71.7109375" style="124" customWidth="1"/>
    <col min="5383" max="5383" width="4.28515625" style="124" customWidth="1"/>
    <col min="5384" max="5632" width="9.140625" style="124"/>
    <col min="5633" max="5633" width="12.85546875" style="124" customWidth="1"/>
    <col min="5634" max="5634" width="13.5703125" style="124" customWidth="1"/>
    <col min="5635" max="5635" width="35.42578125" style="124" customWidth="1"/>
    <col min="5636" max="5636" width="25.28515625" style="124" customWidth="1"/>
    <col min="5637" max="5637" width="53.85546875" style="124" customWidth="1"/>
    <col min="5638" max="5638" width="71.7109375" style="124" customWidth="1"/>
    <col min="5639" max="5639" width="4.28515625" style="124" customWidth="1"/>
    <col min="5640" max="5888" width="9.140625" style="124"/>
    <col min="5889" max="5889" width="12.85546875" style="124" customWidth="1"/>
    <col min="5890" max="5890" width="13.5703125" style="124" customWidth="1"/>
    <col min="5891" max="5891" width="35.42578125" style="124" customWidth="1"/>
    <col min="5892" max="5892" width="25.28515625" style="124" customWidth="1"/>
    <col min="5893" max="5893" width="53.85546875" style="124" customWidth="1"/>
    <col min="5894" max="5894" width="71.7109375" style="124" customWidth="1"/>
    <col min="5895" max="5895" width="4.28515625" style="124" customWidth="1"/>
    <col min="5896" max="6144" width="9.140625" style="124"/>
    <col min="6145" max="6145" width="12.85546875" style="124" customWidth="1"/>
    <col min="6146" max="6146" width="13.5703125" style="124" customWidth="1"/>
    <col min="6147" max="6147" width="35.42578125" style="124" customWidth="1"/>
    <col min="6148" max="6148" width="25.28515625" style="124" customWidth="1"/>
    <col min="6149" max="6149" width="53.85546875" style="124" customWidth="1"/>
    <col min="6150" max="6150" width="71.7109375" style="124" customWidth="1"/>
    <col min="6151" max="6151" width="4.28515625" style="124" customWidth="1"/>
    <col min="6152" max="6400" width="9.140625" style="124"/>
    <col min="6401" max="6401" width="12.85546875" style="124" customWidth="1"/>
    <col min="6402" max="6402" width="13.5703125" style="124" customWidth="1"/>
    <col min="6403" max="6403" width="35.42578125" style="124" customWidth="1"/>
    <col min="6404" max="6404" width="25.28515625" style="124" customWidth="1"/>
    <col min="6405" max="6405" width="53.85546875" style="124" customWidth="1"/>
    <col min="6406" max="6406" width="71.7109375" style="124" customWidth="1"/>
    <col min="6407" max="6407" width="4.28515625" style="124" customWidth="1"/>
    <col min="6408" max="6656" width="9.140625" style="124"/>
    <col min="6657" max="6657" width="12.85546875" style="124" customWidth="1"/>
    <col min="6658" max="6658" width="13.5703125" style="124" customWidth="1"/>
    <col min="6659" max="6659" width="35.42578125" style="124" customWidth="1"/>
    <col min="6660" max="6660" width="25.28515625" style="124" customWidth="1"/>
    <col min="6661" max="6661" width="53.85546875" style="124" customWidth="1"/>
    <col min="6662" max="6662" width="71.7109375" style="124" customWidth="1"/>
    <col min="6663" max="6663" width="4.28515625" style="124" customWidth="1"/>
    <col min="6664" max="6912" width="9.140625" style="124"/>
    <col min="6913" max="6913" width="12.85546875" style="124" customWidth="1"/>
    <col min="6914" max="6914" width="13.5703125" style="124" customWidth="1"/>
    <col min="6915" max="6915" width="35.42578125" style="124" customWidth="1"/>
    <col min="6916" max="6916" width="25.28515625" style="124" customWidth="1"/>
    <col min="6917" max="6917" width="53.85546875" style="124" customWidth="1"/>
    <col min="6918" max="6918" width="71.7109375" style="124" customWidth="1"/>
    <col min="6919" max="6919" width="4.28515625" style="124" customWidth="1"/>
    <col min="6920" max="7168" width="9.140625" style="124"/>
    <col min="7169" max="7169" width="12.85546875" style="124" customWidth="1"/>
    <col min="7170" max="7170" width="13.5703125" style="124" customWidth="1"/>
    <col min="7171" max="7171" width="35.42578125" style="124" customWidth="1"/>
    <col min="7172" max="7172" width="25.28515625" style="124" customWidth="1"/>
    <col min="7173" max="7173" width="53.85546875" style="124" customWidth="1"/>
    <col min="7174" max="7174" width="71.7109375" style="124" customWidth="1"/>
    <col min="7175" max="7175" width="4.28515625" style="124" customWidth="1"/>
    <col min="7176" max="7424" width="9.140625" style="124"/>
    <col min="7425" max="7425" width="12.85546875" style="124" customWidth="1"/>
    <col min="7426" max="7426" width="13.5703125" style="124" customWidth="1"/>
    <col min="7427" max="7427" width="35.42578125" style="124" customWidth="1"/>
    <col min="7428" max="7428" width="25.28515625" style="124" customWidth="1"/>
    <col min="7429" max="7429" width="53.85546875" style="124" customWidth="1"/>
    <col min="7430" max="7430" width="71.7109375" style="124" customWidth="1"/>
    <col min="7431" max="7431" width="4.28515625" style="124" customWidth="1"/>
    <col min="7432" max="7680" width="9.140625" style="124"/>
    <col min="7681" max="7681" width="12.85546875" style="124" customWidth="1"/>
    <col min="7682" max="7682" width="13.5703125" style="124" customWidth="1"/>
    <col min="7683" max="7683" width="35.42578125" style="124" customWidth="1"/>
    <col min="7684" max="7684" width="25.28515625" style="124" customWidth="1"/>
    <col min="7685" max="7685" width="53.85546875" style="124" customWidth="1"/>
    <col min="7686" max="7686" width="71.7109375" style="124" customWidth="1"/>
    <col min="7687" max="7687" width="4.28515625" style="124" customWidth="1"/>
    <col min="7688" max="7936" width="9.140625" style="124"/>
    <col min="7937" max="7937" width="12.85546875" style="124" customWidth="1"/>
    <col min="7938" max="7938" width="13.5703125" style="124" customWidth="1"/>
    <col min="7939" max="7939" width="35.42578125" style="124" customWidth="1"/>
    <col min="7940" max="7940" width="25.28515625" style="124" customWidth="1"/>
    <col min="7941" max="7941" width="53.85546875" style="124" customWidth="1"/>
    <col min="7942" max="7942" width="71.7109375" style="124" customWidth="1"/>
    <col min="7943" max="7943" width="4.28515625" style="124" customWidth="1"/>
    <col min="7944" max="8192" width="9.140625" style="124"/>
    <col min="8193" max="8193" width="12.85546875" style="124" customWidth="1"/>
    <col min="8194" max="8194" width="13.5703125" style="124" customWidth="1"/>
    <col min="8195" max="8195" width="35.42578125" style="124" customWidth="1"/>
    <col min="8196" max="8196" width="25.28515625" style="124" customWidth="1"/>
    <col min="8197" max="8197" width="53.85546875" style="124" customWidth="1"/>
    <col min="8198" max="8198" width="71.7109375" style="124" customWidth="1"/>
    <col min="8199" max="8199" width="4.28515625" style="124" customWidth="1"/>
    <col min="8200" max="8448" width="9.140625" style="124"/>
    <col min="8449" max="8449" width="12.85546875" style="124" customWidth="1"/>
    <col min="8450" max="8450" width="13.5703125" style="124" customWidth="1"/>
    <col min="8451" max="8451" width="35.42578125" style="124" customWidth="1"/>
    <col min="8452" max="8452" width="25.28515625" style="124" customWidth="1"/>
    <col min="8453" max="8453" width="53.85546875" style="124" customWidth="1"/>
    <col min="8454" max="8454" width="71.7109375" style="124" customWidth="1"/>
    <col min="8455" max="8455" width="4.28515625" style="124" customWidth="1"/>
    <col min="8456" max="8704" width="9.140625" style="124"/>
    <col min="8705" max="8705" width="12.85546875" style="124" customWidth="1"/>
    <col min="8706" max="8706" width="13.5703125" style="124" customWidth="1"/>
    <col min="8707" max="8707" width="35.42578125" style="124" customWidth="1"/>
    <col min="8708" max="8708" width="25.28515625" style="124" customWidth="1"/>
    <col min="8709" max="8709" width="53.85546875" style="124" customWidth="1"/>
    <col min="8710" max="8710" width="71.7109375" style="124" customWidth="1"/>
    <col min="8711" max="8711" width="4.28515625" style="124" customWidth="1"/>
    <col min="8712" max="8960" width="9.140625" style="124"/>
    <col min="8961" max="8961" width="12.85546875" style="124" customWidth="1"/>
    <col min="8962" max="8962" width="13.5703125" style="124" customWidth="1"/>
    <col min="8963" max="8963" width="35.42578125" style="124" customWidth="1"/>
    <col min="8964" max="8964" width="25.28515625" style="124" customWidth="1"/>
    <col min="8965" max="8965" width="53.85546875" style="124" customWidth="1"/>
    <col min="8966" max="8966" width="71.7109375" style="124" customWidth="1"/>
    <col min="8967" max="8967" width="4.28515625" style="124" customWidth="1"/>
    <col min="8968" max="9216" width="9.140625" style="124"/>
    <col min="9217" max="9217" width="12.85546875" style="124" customWidth="1"/>
    <col min="9218" max="9218" width="13.5703125" style="124" customWidth="1"/>
    <col min="9219" max="9219" width="35.42578125" style="124" customWidth="1"/>
    <col min="9220" max="9220" width="25.28515625" style="124" customWidth="1"/>
    <col min="9221" max="9221" width="53.85546875" style="124" customWidth="1"/>
    <col min="9222" max="9222" width="71.7109375" style="124" customWidth="1"/>
    <col min="9223" max="9223" width="4.28515625" style="124" customWidth="1"/>
    <col min="9224" max="9472" width="9.140625" style="124"/>
    <col min="9473" max="9473" width="12.85546875" style="124" customWidth="1"/>
    <col min="9474" max="9474" width="13.5703125" style="124" customWidth="1"/>
    <col min="9475" max="9475" width="35.42578125" style="124" customWidth="1"/>
    <col min="9476" max="9476" width="25.28515625" style="124" customWidth="1"/>
    <col min="9477" max="9477" width="53.85546875" style="124" customWidth="1"/>
    <col min="9478" max="9478" width="71.7109375" style="124" customWidth="1"/>
    <col min="9479" max="9479" width="4.28515625" style="124" customWidth="1"/>
    <col min="9480" max="9728" width="9.140625" style="124"/>
    <col min="9729" max="9729" width="12.85546875" style="124" customWidth="1"/>
    <col min="9730" max="9730" width="13.5703125" style="124" customWidth="1"/>
    <col min="9731" max="9731" width="35.42578125" style="124" customWidth="1"/>
    <col min="9732" max="9732" width="25.28515625" style="124" customWidth="1"/>
    <col min="9733" max="9733" width="53.85546875" style="124" customWidth="1"/>
    <col min="9734" max="9734" width="71.7109375" style="124" customWidth="1"/>
    <col min="9735" max="9735" width="4.28515625" style="124" customWidth="1"/>
    <col min="9736" max="9984" width="9.140625" style="124"/>
    <col min="9985" max="9985" width="12.85546875" style="124" customWidth="1"/>
    <col min="9986" max="9986" width="13.5703125" style="124" customWidth="1"/>
    <col min="9987" max="9987" width="35.42578125" style="124" customWidth="1"/>
    <col min="9988" max="9988" width="25.28515625" style="124" customWidth="1"/>
    <col min="9989" max="9989" width="53.85546875" style="124" customWidth="1"/>
    <col min="9990" max="9990" width="71.7109375" style="124" customWidth="1"/>
    <col min="9991" max="9991" width="4.28515625" style="124" customWidth="1"/>
    <col min="9992" max="10240" width="9.140625" style="124"/>
    <col min="10241" max="10241" width="12.85546875" style="124" customWidth="1"/>
    <col min="10242" max="10242" width="13.5703125" style="124" customWidth="1"/>
    <col min="10243" max="10243" width="35.42578125" style="124" customWidth="1"/>
    <col min="10244" max="10244" width="25.28515625" style="124" customWidth="1"/>
    <col min="10245" max="10245" width="53.85546875" style="124" customWidth="1"/>
    <col min="10246" max="10246" width="71.7109375" style="124" customWidth="1"/>
    <col min="10247" max="10247" width="4.28515625" style="124" customWidth="1"/>
    <col min="10248" max="10496" width="9.140625" style="124"/>
    <col min="10497" max="10497" width="12.85546875" style="124" customWidth="1"/>
    <col min="10498" max="10498" width="13.5703125" style="124" customWidth="1"/>
    <col min="10499" max="10499" width="35.42578125" style="124" customWidth="1"/>
    <col min="10500" max="10500" width="25.28515625" style="124" customWidth="1"/>
    <col min="10501" max="10501" width="53.85546875" style="124" customWidth="1"/>
    <col min="10502" max="10502" width="71.7109375" style="124" customWidth="1"/>
    <col min="10503" max="10503" width="4.28515625" style="124" customWidth="1"/>
    <col min="10504" max="10752" width="9.140625" style="124"/>
    <col min="10753" max="10753" width="12.85546875" style="124" customWidth="1"/>
    <col min="10754" max="10754" width="13.5703125" style="124" customWidth="1"/>
    <col min="10755" max="10755" width="35.42578125" style="124" customWidth="1"/>
    <col min="10756" max="10756" width="25.28515625" style="124" customWidth="1"/>
    <col min="10757" max="10757" width="53.85546875" style="124" customWidth="1"/>
    <col min="10758" max="10758" width="71.7109375" style="124" customWidth="1"/>
    <col min="10759" max="10759" width="4.28515625" style="124" customWidth="1"/>
    <col min="10760" max="11008" width="9.140625" style="124"/>
    <col min="11009" max="11009" width="12.85546875" style="124" customWidth="1"/>
    <col min="11010" max="11010" width="13.5703125" style="124" customWidth="1"/>
    <col min="11011" max="11011" width="35.42578125" style="124" customWidth="1"/>
    <col min="11012" max="11012" width="25.28515625" style="124" customWidth="1"/>
    <col min="11013" max="11013" width="53.85546875" style="124" customWidth="1"/>
    <col min="11014" max="11014" width="71.7109375" style="124" customWidth="1"/>
    <col min="11015" max="11015" width="4.28515625" style="124" customWidth="1"/>
    <col min="11016" max="11264" width="9.140625" style="124"/>
    <col min="11265" max="11265" width="12.85546875" style="124" customWidth="1"/>
    <col min="11266" max="11266" width="13.5703125" style="124" customWidth="1"/>
    <col min="11267" max="11267" width="35.42578125" style="124" customWidth="1"/>
    <col min="11268" max="11268" width="25.28515625" style="124" customWidth="1"/>
    <col min="11269" max="11269" width="53.85546875" style="124" customWidth="1"/>
    <col min="11270" max="11270" width="71.7109375" style="124" customWidth="1"/>
    <col min="11271" max="11271" width="4.28515625" style="124" customWidth="1"/>
    <col min="11272" max="11520" width="9.140625" style="124"/>
    <col min="11521" max="11521" width="12.85546875" style="124" customWidth="1"/>
    <col min="11522" max="11522" width="13.5703125" style="124" customWidth="1"/>
    <col min="11523" max="11523" width="35.42578125" style="124" customWidth="1"/>
    <col min="11524" max="11524" width="25.28515625" style="124" customWidth="1"/>
    <col min="11525" max="11525" width="53.85546875" style="124" customWidth="1"/>
    <col min="11526" max="11526" width="71.7109375" style="124" customWidth="1"/>
    <col min="11527" max="11527" width="4.28515625" style="124" customWidth="1"/>
    <col min="11528" max="11776" width="9.140625" style="124"/>
    <col min="11777" max="11777" width="12.85546875" style="124" customWidth="1"/>
    <col min="11778" max="11778" width="13.5703125" style="124" customWidth="1"/>
    <col min="11779" max="11779" width="35.42578125" style="124" customWidth="1"/>
    <col min="11780" max="11780" width="25.28515625" style="124" customWidth="1"/>
    <col min="11781" max="11781" width="53.85546875" style="124" customWidth="1"/>
    <col min="11782" max="11782" width="71.7109375" style="124" customWidth="1"/>
    <col min="11783" max="11783" width="4.28515625" style="124" customWidth="1"/>
    <col min="11784" max="12032" width="9.140625" style="124"/>
    <col min="12033" max="12033" width="12.85546875" style="124" customWidth="1"/>
    <col min="12034" max="12034" width="13.5703125" style="124" customWidth="1"/>
    <col min="12035" max="12035" width="35.42578125" style="124" customWidth="1"/>
    <col min="12036" max="12036" width="25.28515625" style="124" customWidth="1"/>
    <col min="12037" max="12037" width="53.85546875" style="124" customWidth="1"/>
    <col min="12038" max="12038" width="71.7109375" style="124" customWidth="1"/>
    <col min="12039" max="12039" width="4.28515625" style="124" customWidth="1"/>
    <col min="12040" max="12288" width="9.140625" style="124"/>
    <col min="12289" max="12289" width="12.85546875" style="124" customWidth="1"/>
    <col min="12290" max="12290" width="13.5703125" style="124" customWidth="1"/>
    <col min="12291" max="12291" width="35.42578125" style="124" customWidth="1"/>
    <col min="12292" max="12292" width="25.28515625" style="124" customWidth="1"/>
    <col min="12293" max="12293" width="53.85546875" style="124" customWidth="1"/>
    <col min="12294" max="12294" width="71.7109375" style="124" customWidth="1"/>
    <col min="12295" max="12295" width="4.28515625" style="124" customWidth="1"/>
    <col min="12296" max="12544" width="9.140625" style="124"/>
    <col min="12545" max="12545" width="12.85546875" style="124" customWidth="1"/>
    <col min="12546" max="12546" width="13.5703125" style="124" customWidth="1"/>
    <col min="12547" max="12547" width="35.42578125" style="124" customWidth="1"/>
    <col min="12548" max="12548" width="25.28515625" style="124" customWidth="1"/>
    <col min="12549" max="12549" width="53.85546875" style="124" customWidth="1"/>
    <col min="12550" max="12550" width="71.7109375" style="124" customWidth="1"/>
    <col min="12551" max="12551" width="4.28515625" style="124" customWidth="1"/>
    <col min="12552" max="12800" width="9.140625" style="124"/>
    <col min="12801" max="12801" width="12.85546875" style="124" customWidth="1"/>
    <col min="12802" max="12802" width="13.5703125" style="124" customWidth="1"/>
    <col min="12803" max="12803" width="35.42578125" style="124" customWidth="1"/>
    <col min="12804" max="12804" width="25.28515625" style="124" customWidth="1"/>
    <col min="12805" max="12805" width="53.85546875" style="124" customWidth="1"/>
    <col min="12806" max="12806" width="71.7109375" style="124" customWidth="1"/>
    <col min="12807" max="12807" width="4.28515625" style="124" customWidth="1"/>
    <col min="12808" max="13056" width="9.140625" style="124"/>
    <col min="13057" max="13057" width="12.85546875" style="124" customWidth="1"/>
    <col min="13058" max="13058" width="13.5703125" style="124" customWidth="1"/>
    <col min="13059" max="13059" width="35.42578125" style="124" customWidth="1"/>
    <col min="13060" max="13060" width="25.28515625" style="124" customWidth="1"/>
    <col min="13061" max="13061" width="53.85546875" style="124" customWidth="1"/>
    <col min="13062" max="13062" width="71.7109375" style="124" customWidth="1"/>
    <col min="13063" max="13063" width="4.28515625" style="124" customWidth="1"/>
    <col min="13064" max="13312" width="9.140625" style="124"/>
    <col min="13313" max="13313" width="12.85546875" style="124" customWidth="1"/>
    <col min="13314" max="13314" width="13.5703125" style="124" customWidth="1"/>
    <col min="13315" max="13315" width="35.42578125" style="124" customWidth="1"/>
    <col min="13316" max="13316" width="25.28515625" style="124" customWidth="1"/>
    <col min="13317" max="13317" width="53.85546875" style="124" customWidth="1"/>
    <col min="13318" max="13318" width="71.7109375" style="124" customWidth="1"/>
    <col min="13319" max="13319" width="4.28515625" style="124" customWidth="1"/>
    <col min="13320" max="13568" width="9.140625" style="124"/>
    <col min="13569" max="13569" width="12.85546875" style="124" customWidth="1"/>
    <col min="13570" max="13570" width="13.5703125" style="124" customWidth="1"/>
    <col min="13571" max="13571" width="35.42578125" style="124" customWidth="1"/>
    <col min="13572" max="13572" width="25.28515625" style="124" customWidth="1"/>
    <col min="13573" max="13573" width="53.85546875" style="124" customWidth="1"/>
    <col min="13574" max="13574" width="71.7109375" style="124" customWidth="1"/>
    <col min="13575" max="13575" width="4.28515625" style="124" customWidth="1"/>
    <col min="13576" max="13824" width="9.140625" style="124"/>
    <col min="13825" max="13825" width="12.85546875" style="124" customWidth="1"/>
    <col min="13826" max="13826" width="13.5703125" style="124" customWidth="1"/>
    <col min="13827" max="13827" width="35.42578125" style="124" customWidth="1"/>
    <col min="13828" max="13828" width="25.28515625" style="124" customWidth="1"/>
    <col min="13829" max="13829" width="53.85546875" style="124" customWidth="1"/>
    <col min="13830" max="13830" width="71.7109375" style="124" customWidth="1"/>
    <col min="13831" max="13831" width="4.28515625" style="124" customWidth="1"/>
    <col min="13832" max="14080" width="9.140625" style="124"/>
    <col min="14081" max="14081" width="12.85546875" style="124" customWidth="1"/>
    <col min="14082" max="14082" width="13.5703125" style="124" customWidth="1"/>
    <col min="14083" max="14083" width="35.42578125" style="124" customWidth="1"/>
    <col min="14084" max="14084" width="25.28515625" style="124" customWidth="1"/>
    <col min="14085" max="14085" width="53.85546875" style="124" customWidth="1"/>
    <col min="14086" max="14086" width="71.7109375" style="124" customWidth="1"/>
    <col min="14087" max="14087" width="4.28515625" style="124" customWidth="1"/>
    <col min="14088" max="14336" width="9.140625" style="124"/>
    <col min="14337" max="14337" width="12.85546875" style="124" customWidth="1"/>
    <col min="14338" max="14338" width="13.5703125" style="124" customWidth="1"/>
    <col min="14339" max="14339" width="35.42578125" style="124" customWidth="1"/>
    <col min="14340" max="14340" width="25.28515625" style="124" customWidth="1"/>
    <col min="14341" max="14341" width="53.85546875" style="124" customWidth="1"/>
    <col min="14342" max="14342" width="71.7109375" style="124" customWidth="1"/>
    <col min="14343" max="14343" width="4.28515625" style="124" customWidth="1"/>
    <col min="14344" max="14592" width="9.140625" style="124"/>
    <col min="14593" max="14593" width="12.85546875" style="124" customWidth="1"/>
    <col min="14594" max="14594" width="13.5703125" style="124" customWidth="1"/>
    <col min="14595" max="14595" width="35.42578125" style="124" customWidth="1"/>
    <col min="14596" max="14596" width="25.28515625" style="124" customWidth="1"/>
    <col min="14597" max="14597" width="53.85546875" style="124" customWidth="1"/>
    <col min="14598" max="14598" width="71.7109375" style="124" customWidth="1"/>
    <col min="14599" max="14599" width="4.28515625" style="124" customWidth="1"/>
    <col min="14600" max="14848" width="9.140625" style="124"/>
    <col min="14849" max="14849" width="12.85546875" style="124" customWidth="1"/>
    <col min="14850" max="14850" width="13.5703125" style="124" customWidth="1"/>
    <col min="14851" max="14851" width="35.42578125" style="124" customWidth="1"/>
    <col min="14852" max="14852" width="25.28515625" style="124" customWidth="1"/>
    <col min="14853" max="14853" width="53.85546875" style="124" customWidth="1"/>
    <col min="14854" max="14854" width="71.7109375" style="124" customWidth="1"/>
    <col min="14855" max="14855" width="4.28515625" style="124" customWidth="1"/>
    <col min="14856" max="15104" width="9.140625" style="124"/>
    <col min="15105" max="15105" width="12.85546875" style="124" customWidth="1"/>
    <col min="15106" max="15106" width="13.5703125" style="124" customWidth="1"/>
    <col min="15107" max="15107" width="35.42578125" style="124" customWidth="1"/>
    <col min="15108" max="15108" width="25.28515625" style="124" customWidth="1"/>
    <col min="15109" max="15109" width="53.85546875" style="124" customWidth="1"/>
    <col min="15110" max="15110" width="71.7109375" style="124" customWidth="1"/>
    <col min="15111" max="15111" width="4.28515625" style="124" customWidth="1"/>
    <col min="15112" max="15360" width="9.140625" style="124"/>
    <col min="15361" max="15361" width="12.85546875" style="124" customWidth="1"/>
    <col min="15362" max="15362" width="13.5703125" style="124" customWidth="1"/>
    <col min="15363" max="15363" width="35.42578125" style="124" customWidth="1"/>
    <col min="15364" max="15364" width="25.28515625" style="124" customWidth="1"/>
    <col min="15365" max="15365" width="53.85546875" style="124" customWidth="1"/>
    <col min="15366" max="15366" width="71.7109375" style="124" customWidth="1"/>
    <col min="15367" max="15367" width="4.28515625" style="124" customWidth="1"/>
    <col min="15368" max="15616" width="9.140625" style="124"/>
    <col min="15617" max="15617" width="12.85546875" style="124" customWidth="1"/>
    <col min="15618" max="15618" width="13.5703125" style="124" customWidth="1"/>
    <col min="15619" max="15619" width="35.42578125" style="124" customWidth="1"/>
    <col min="15620" max="15620" width="25.28515625" style="124" customWidth="1"/>
    <col min="15621" max="15621" width="53.85546875" style="124" customWidth="1"/>
    <col min="15622" max="15622" width="71.7109375" style="124" customWidth="1"/>
    <col min="15623" max="15623" width="4.28515625" style="124" customWidth="1"/>
    <col min="15624" max="15872" width="9.140625" style="124"/>
    <col min="15873" max="15873" width="12.85546875" style="124" customWidth="1"/>
    <col min="15874" max="15874" width="13.5703125" style="124" customWidth="1"/>
    <col min="15875" max="15875" width="35.42578125" style="124" customWidth="1"/>
    <col min="15876" max="15876" width="25.28515625" style="124" customWidth="1"/>
    <col min="15877" max="15877" width="53.85546875" style="124" customWidth="1"/>
    <col min="15878" max="15878" width="71.7109375" style="124" customWidth="1"/>
    <col min="15879" max="15879" width="4.28515625" style="124" customWidth="1"/>
    <col min="15880" max="16128" width="9.140625" style="124"/>
    <col min="16129" max="16129" width="12.85546875" style="124" customWidth="1"/>
    <col min="16130" max="16130" width="13.5703125" style="124" customWidth="1"/>
    <col min="16131" max="16131" width="35.42578125" style="124" customWidth="1"/>
    <col min="16132" max="16132" width="25.28515625" style="124" customWidth="1"/>
    <col min="16133" max="16133" width="53.85546875" style="124" customWidth="1"/>
    <col min="16134" max="16134" width="71.7109375" style="124" customWidth="1"/>
    <col min="16135" max="16135" width="4.28515625" style="124" customWidth="1"/>
    <col min="16136" max="16384" width="9.140625" style="124"/>
  </cols>
  <sheetData>
    <row r="1" spans="1:6" ht="90" customHeight="1" thickTop="1">
      <c r="A1" s="619" t="s">
        <v>1045</v>
      </c>
      <c r="B1" s="620"/>
      <c r="C1" s="620"/>
      <c r="D1" s="620"/>
      <c r="E1" s="621"/>
    </row>
    <row r="2" spans="1:6" ht="4.9000000000000004" customHeight="1">
      <c r="A2" s="125"/>
      <c r="B2" s="126"/>
      <c r="C2" s="126"/>
      <c r="D2" s="126"/>
      <c r="E2" s="127"/>
    </row>
    <row r="3" spans="1:6" s="129" customFormat="1" ht="20.100000000000001" customHeight="1">
      <c r="A3" s="622" t="s">
        <v>331</v>
      </c>
      <c r="B3" s="623"/>
      <c r="C3" s="623"/>
      <c r="D3" s="623"/>
      <c r="E3" s="624"/>
      <c r="F3" s="128"/>
    </row>
    <row r="4" spans="1:6" ht="20.100000000000001" customHeight="1">
      <c r="A4" s="625" t="s">
        <v>332</v>
      </c>
      <c r="B4" s="626"/>
      <c r="C4" s="626"/>
      <c r="D4" s="626"/>
      <c r="E4" s="627"/>
      <c r="F4" s="130"/>
    </row>
    <row r="5" spans="1:6" ht="4.9000000000000004" customHeight="1">
      <c r="A5" s="403"/>
      <c r="B5" s="404"/>
      <c r="C5" s="404"/>
      <c r="D5" s="404"/>
      <c r="E5" s="405"/>
      <c r="F5" s="130"/>
    </row>
    <row r="6" spans="1:6" ht="39.950000000000003" customHeight="1">
      <c r="A6" s="628" t="s">
        <v>588</v>
      </c>
      <c r="B6" s="629"/>
      <c r="C6" s="629"/>
      <c r="D6" s="629"/>
      <c r="E6" s="630"/>
      <c r="F6" s="130"/>
    </row>
    <row r="7" spans="1:6">
      <c r="A7" s="131"/>
      <c r="B7" s="631" t="s">
        <v>875</v>
      </c>
      <c r="C7" s="631"/>
      <c r="D7" s="631"/>
      <c r="E7" s="632"/>
      <c r="F7" s="130"/>
    </row>
    <row r="8" spans="1:6">
      <c r="A8" s="406"/>
      <c r="B8" s="633" t="s">
        <v>339</v>
      </c>
      <c r="C8" s="633"/>
      <c r="D8" s="633"/>
      <c r="E8" s="634"/>
      <c r="F8" s="130"/>
    </row>
    <row r="9" spans="1:6" ht="34.9" customHeight="1">
      <c r="A9" s="635" t="s">
        <v>853</v>
      </c>
      <c r="B9" s="636"/>
      <c r="C9" s="636"/>
      <c r="D9" s="636"/>
      <c r="E9" s="637"/>
      <c r="F9" s="132"/>
    </row>
    <row r="10" spans="1:6" ht="17.45" customHeight="1">
      <c r="A10" s="638" t="s">
        <v>338</v>
      </c>
      <c r="B10" s="639"/>
      <c r="C10" s="639"/>
      <c r="D10" s="639"/>
      <c r="E10" s="640"/>
      <c r="F10" s="133"/>
    </row>
    <row r="11" spans="1:6" s="134" customFormat="1" ht="31.15" customHeight="1">
      <c r="A11" s="616" t="s">
        <v>1130</v>
      </c>
      <c r="B11" s="617"/>
      <c r="C11" s="617"/>
      <c r="D11" s="617"/>
      <c r="E11" s="618"/>
    </row>
    <row r="12" spans="1:6" s="134" customFormat="1" ht="31.15" customHeight="1">
      <c r="A12" s="616" t="s">
        <v>1131</v>
      </c>
      <c r="B12" s="617"/>
      <c r="C12" s="617"/>
      <c r="D12" s="617"/>
      <c r="E12" s="618"/>
    </row>
    <row r="13" spans="1:6" ht="31.15" customHeight="1">
      <c r="A13" s="616" t="s">
        <v>1132</v>
      </c>
      <c r="B13" s="617"/>
      <c r="C13" s="617"/>
      <c r="D13" s="617"/>
      <c r="E13" s="618"/>
    </row>
    <row r="14" spans="1:6" ht="31.15" customHeight="1">
      <c r="A14" s="616" t="s">
        <v>1133</v>
      </c>
      <c r="B14" s="617"/>
      <c r="C14" s="617"/>
      <c r="D14" s="617"/>
      <c r="E14" s="618"/>
    </row>
    <row r="15" spans="1:6" s="134" customFormat="1" ht="31.15" customHeight="1">
      <c r="A15" s="616" t="s">
        <v>1134</v>
      </c>
      <c r="B15" s="617"/>
      <c r="C15" s="617"/>
      <c r="D15" s="617"/>
      <c r="E15" s="618"/>
    </row>
    <row r="16" spans="1:6" s="134" customFormat="1" ht="31.15" customHeight="1">
      <c r="A16" s="616" t="s">
        <v>1135</v>
      </c>
      <c r="B16" s="617"/>
      <c r="C16" s="617"/>
      <c r="D16" s="617"/>
      <c r="E16" s="618"/>
    </row>
    <row r="17" spans="1:5" ht="31.15" customHeight="1">
      <c r="A17" s="616" t="s">
        <v>1136</v>
      </c>
      <c r="B17" s="617"/>
      <c r="C17" s="617"/>
      <c r="D17" s="617"/>
      <c r="E17" s="618"/>
    </row>
    <row r="18" spans="1:5" s="134" customFormat="1" ht="31.15" customHeight="1">
      <c r="A18" s="616" t="s">
        <v>1137</v>
      </c>
      <c r="B18" s="617"/>
      <c r="C18" s="617"/>
      <c r="D18" s="617"/>
      <c r="E18" s="618"/>
    </row>
    <row r="19" spans="1:5" ht="31.15" customHeight="1">
      <c r="A19" s="616" t="s">
        <v>1138</v>
      </c>
      <c r="B19" s="617"/>
      <c r="C19" s="617"/>
      <c r="D19" s="617"/>
      <c r="E19" s="618"/>
    </row>
    <row r="20" spans="1:5" s="134" customFormat="1" ht="31.15" customHeight="1">
      <c r="A20" s="616" t="s">
        <v>1139</v>
      </c>
      <c r="B20" s="617"/>
      <c r="C20" s="617"/>
      <c r="D20" s="617"/>
      <c r="E20" s="618"/>
    </row>
    <row r="21" spans="1:5" ht="31.15" customHeight="1">
      <c r="A21" s="616" t="s">
        <v>1140</v>
      </c>
      <c r="B21" s="617"/>
      <c r="C21" s="617"/>
      <c r="D21" s="617"/>
      <c r="E21" s="618"/>
    </row>
    <row r="22" spans="1:5" s="134" customFormat="1" ht="31.15" customHeight="1">
      <c r="A22" s="613" t="s">
        <v>1141</v>
      </c>
      <c r="B22" s="614"/>
      <c r="C22" s="614"/>
      <c r="D22" s="614"/>
      <c r="E22" s="615"/>
    </row>
    <row r="23" spans="1:5" ht="31.15" customHeight="1">
      <c r="A23" s="613" t="s">
        <v>1065</v>
      </c>
      <c r="B23" s="614"/>
      <c r="C23" s="614"/>
      <c r="D23" s="614"/>
      <c r="E23" s="615"/>
    </row>
    <row r="24" spans="1:5" s="134" customFormat="1" ht="31.15" customHeight="1">
      <c r="A24" s="613" t="s">
        <v>1064</v>
      </c>
      <c r="B24" s="614"/>
      <c r="C24" s="614"/>
      <c r="D24" s="614"/>
      <c r="E24" s="615"/>
    </row>
    <row r="25" spans="1:5" ht="31.15" customHeight="1">
      <c r="A25" s="613" t="s">
        <v>1142</v>
      </c>
      <c r="B25" s="614"/>
      <c r="C25" s="614"/>
      <c r="D25" s="614"/>
      <c r="E25" s="615"/>
    </row>
    <row r="26" spans="1:5" s="134" customFormat="1" ht="31.15" customHeight="1">
      <c r="A26" s="613" t="s">
        <v>1060</v>
      </c>
      <c r="B26" s="614"/>
      <c r="C26" s="614"/>
      <c r="D26" s="614"/>
      <c r="E26" s="615"/>
    </row>
    <row r="27" spans="1:5" ht="31.15" customHeight="1">
      <c r="A27" s="613" t="s">
        <v>1046</v>
      </c>
      <c r="B27" s="614"/>
      <c r="C27" s="614"/>
      <c r="D27" s="614"/>
      <c r="E27" s="615"/>
    </row>
    <row r="28" spans="1:5" s="134" customFormat="1" ht="31.15" customHeight="1">
      <c r="A28" s="613" t="s">
        <v>1047</v>
      </c>
      <c r="B28" s="614"/>
      <c r="C28" s="614"/>
      <c r="D28" s="614"/>
      <c r="E28" s="615"/>
    </row>
    <row r="29" spans="1:5" ht="31.15" customHeight="1">
      <c r="A29" s="613" t="s">
        <v>1048</v>
      </c>
      <c r="B29" s="614"/>
      <c r="C29" s="614"/>
      <c r="D29" s="614"/>
      <c r="E29" s="615"/>
    </row>
    <row r="30" spans="1:5" s="411" customFormat="1" ht="28.15" customHeight="1">
      <c r="A30" s="613" t="s">
        <v>1049</v>
      </c>
      <c r="B30" s="614"/>
      <c r="C30" s="614"/>
      <c r="D30" s="614"/>
      <c r="E30" s="615"/>
    </row>
    <row r="31" spans="1:5" s="129" customFormat="1" ht="52.5" customHeight="1">
      <c r="A31" s="613" t="s">
        <v>1050</v>
      </c>
      <c r="B31" s="614"/>
      <c r="C31" s="614"/>
      <c r="D31" s="614"/>
      <c r="E31" s="615"/>
    </row>
    <row r="32" spans="1:5" s="134" customFormat="1" ht="45.6" customHeight="1">
      <c r="A32" s="613" t="s">
        <v>1051</v>
      </c>
      <c r="B32" s="614"/>
      <c r="C32" s="614"/>
      <c r="D32" s="614"/>
      <c r="E32" s="615"/>
    </row>
    <row r="33" spans="1:5" ht="31.15" customHeight="1">
      <c r="A33" s="613" t="s">
        <v>1145</v>
      </c>
      <c r="B33" s="614"/>
      <c r="C33" s="614"/>
      <c r="D33" s="614"/>
      <c r="E33" s="615"/>
    </row>
    <row r="34" spans="1:5" s="134" customFormat="1" ht="28.5" customHeight="1">
      <c r="A34" s="613" t="s">
        <v>1143</v>
      </c>
      <c r="B34" s="614"/>
      <c r="C34" s="614"/>
      <c r="D34" s="614"/>
      <c r="E34" s="615"/>
    </row>
    <row r="35" spans="1:5" ht="39.75" customHeight="1">
      <c r="A35" s="613" t="s">
        <v>1144</v>
      </c>
      <c r="B35" s="614"/>
      <c r="C35" s="614"/>
      <c r="D35" s="614"/>
      <c r="E35" s="615"/>
    </row>
    <row r="36" spans="1:5" s="134" customFormat="1" ht="31.15" customHeight="1">
      <c r="A36" s="613" t="s">
        <v>1056</v>
      </c>
      <c r="B36" s="614"/>
      <c r="C36" s="614"/>
      <c r="D36" s="614"/>
      <c r="E36" s="615"/>
    </row>
    <row r="37" spans="1:5" ht="31.15" customHeight="1">
      <c r="A37" s="613" t="s">
        <v>1096</v>
      </c>
      <c r="B37" s="614"/>
      <c r="C37" s="614"/>
      <c r="D37" s="614"/>
      <c r="E37" s="615"/>
    </row>
    <row r="38" spans="1:5" s="134" customFormat="1" ht="31.15" customHeight="1">
      <c r="A38" s="613" t="s">
        <v>1097</v>
      </c>
      <c r="B38" s="614"/>
      <c r="C38" s="614"/>
      <c r="D38" s="614"/>
      <c r="E38" s="615"/>
    </row>
    <row r="39" spans="1:5" ht="31.15" customHeight="1">
      <c r="A39" s="613" t="s">
        <v>1098</v>
      </c>
      <c r="B39" s="614"/>
      <c r="C39" s="614"/>
      <c r="D39" s="614"/>
      <c r="E39" s="615"/>
    </row>
    <row r="40" spans="1:5" s="134" customFormat="1" ht="31.15" customHeight="1">
      <c r="A40" s="613" t="s">
        <v>1099</v>
      </c>
      <c r="B40" s="614"/>
      <c r="C40" s="614"/>
      <c r="D40" s="614"/>
      <c r="E40" s="615"/>
    </row>
    <row r="41" spans="1:5" ht="31.15" customHeight="1">
      <c r="A41" s="613" t="s">
        <v>1100</v>
      </c>
      <c r="B41" s="614"/>
      <c r="C41" s="614"/>
      <c r="D41" s="614"/>
      <c r="E41" s="615"/>
    </row>
    <row r="42" spans="1:5" ht="31.15" customHeight="1">
      <c r="A42" s="613" t="s">
        <v>1101</v>
      </c>
      <c r="B42" s="614"/>
      <c r="C42" s="614"/>
      <c r="D42" s="614"/>
      <c r="E42" s="615"/>
    </row>
    <row r="43" spans="1:5" s="134" customFormat="1" ht="31.15" customHeight="1">
      <c r="A43" s="613" t="s">
        <v>1124</v>
      </c>
      <c r="B43" s="614" t="s">
        <v>384</v>
      </c>
      <c r="C43" s="614"/>
      <c r="D43" s="614"/>
      <c r="E43" s="615"/>
    </row>
    <row r="44" spans="1:5" ht="31.15" customHeight="1">
      <c r="A44" s="613" t="s">
        <v>1057</v>
      </c>
      <c r="B44" s="614"/>
      <c r="C44" s="614"/>
      <c r="D44" s="614"/>
      <c r="E44" s="615"/>
    </row>
    <row r="45" spans="1:5" s="134" customFormat="1" ht="31.15" customHeight="1">
      <c r="A45" s="613" t="s">
        <v>1104</v>
      </c>
      <c r="B45" s="614"/>
      <c r="C45" s="614"/>
      <c r="D45" s="614"/>
      <c r="E45" s="615"/>
    </row>
    <row r="46" spans="1:5" s="134" customFormat="1">
      <c r="A46" s="142" t="s">
        <v>644</v>
      </c>
      <c r="B46" s="143"/>
      <c r="C46" s="141"/>
      <c r="D46" s="141"/>
      <c r="E46" s="144"/>
    </row>
    <row r="47" spans="1:5">
      <c r="A47" s="142" t="s">
        <v>333</v>
      </c>
      <c r="B47" s="143"/>
      <c r="C47" s="141"/>
      <c r="D47" s="141"/>
      <c r="E47" s="144"/>
    </row>
    <row r="48" spans="1:5">
      <c r="A48" s="142" t="s">
        <v>334</v>
      </c>
      <c r="B48" s="145" t="s">
        <v>335</v>
      </c>
      <c r="C48" s="145"/>
      <c r="D48" s="141"/>
      <c r="E48" s="144"/>
    </row>
    <row r="49" spans="1:5">
      <c r="A49" s="142"/>
      <c r="B49" s="145" t="s">
        <v>947</v>
      </c>
      <c r="C49" s="145"/>
      <c r="D49" s="141"/>
      <c r="E49" s="144"/>
    </row>
    <row r="50" spans="1:5">
      <c r="A50" s="142"/>
      <c r="B50" s="145" t="s">
        <v>948</v>
      </c>
      <c r="C50" s="145"/>
      <c r="D50" s="141"/>
      <c r="E50" s="144"/>
    </row>
    <row r="51" spans="1:5" ht="18.75" thickBot="1">
      <c r="A51" s="146" t="s">
        <v>336</v>
      </c>
      <c r="B51" s="147" t="s">
        <v>337</v>
      </c>
      <c r="C51" s="147"/>
      <c r="D51" s="148"/>
      <c r="E51" s="149"/>
    </row>
    <row r="52" spans="1:5" ht="18.75" thickTop="1"/>
  </sheetData>
  <mergeCells count="43">
    <mergeCell ref="A23:E23"/>
    <mergeCell ref="A1:E1"/>
    <mergeCell ref="A3:E3"/>
    <mergeCell ref="A4:E4"/>
    <mergeCell ref="A6:E6"/>
    <mergeCell ref="B7:E7"/>
    <mergeCell ref="B8:E8"/>
    <mergeCell ref="A9:E9"/>
    <mergeCell ref="A10:E10"/>
    <mergeCell ref="A11:E11"/>
    <mergeCell ref="A13:E13"/>
    <mergeCell ref="A12:E12"/>
    <mergeCell ref="A15:E15"/>
    <mergeCell ref="A17:E17"/>
    <mergeCell ref="A14:E14"/>
    <mergeCell ref="A16:E16"/>
    <mergeCell ref="A18:E18"/>
    <mergeCell ref="A19:E19"/>
    <mergeCell ref="A20:E20"/>
    <mergeCell ref="A21:E21"/>
    <mergeCell ref="A22:E22"/>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E38"/>
    <mergeCell ref="A43:E43"/>
    <mergeCell ref="A44:E44"/>
    <mergeCell ref="A45:E45"/>
    <mergeCell ref="A39:E39"/>
    <mergeCell ref="A40:E40"/>
    <mergeCell ref="A41:E41"/>
    <mergeCell ref="A42:E42"/>
  </mergeCells>
  <hyperlinks>
    <hyperlink ref="B51" r:id="rId1" xr:uid="{00000000-0004-0000-0000-000000000000}"/>
    <hyperlink ref="A9:E9" location="'Bölüm 1'!A1" display="'Bölüm 1'!A1" xr:uid="{00000000-0004-0000-0000-000001000000}"/>
    <hyperlink ref="A10:E10" location="'BÖLÜM 1'!A1" display="Part I - Insured and Work Place Statistics" xr:uid="{00000000-0004-0000-0000-000002000000}"/>
    <hyperlink ref="A6:E6" location="Metaveri!A1" display="METAVERİ" xr:uid="{00000000-0004-0000-0000-000003000000}"/>
    <hyperlink ref="B7" location="Metaveri!A1" display="METAVERİ - İşyeri ve Sigortalı" xr:uid="{00000000-0004-0000-0000-000004000000}"/>
    <hyperlink ref="B8" location="Metaveri!A1" display="Metadata - Work Places and Insured People" xr:uid="{00000000-0004-0000-0000-000005000000}"/>
    <hyperlink ref="A11:E11" location="'TABLO-1.1'!A1" display="'TABLO-1.1'!A1" xr:uid="{00000000-0004-0000-0000-000006000000}"/>
    <hyperlink ref="A12:E12" location="'GRAFİK-1.1'!A1" display="'GRAFİK-1.1'!A1" xr:uid="{00000000-0004-0000-0000-000007000000}"/>
    <hyperlink ref="A13:E13" location="'TABLO-1.2 '!A1" display="'TABLO-1.2 '!A1" xr:uid="{00000000-0004-0000-0000-000008000000}"/>
    <hyperlink ref="A14:E14" location="'GRAFİK-1.2'!A1" display="'GRAFİK-1.2'!A1" xr:uid="{00000000-0004-0000-0000-000009000000}"/>
    <hyperlink ref="A15:E15" location="'TABLO-1.3'!A1" display="'TABLO-1.3'!A1" xr:uid="{00000000-0004-0000-0000-00000A000000}"/>
    <hyperlink ref="A16:E16" location="'GRAFİK-1.3'!A1" display="'GRAFİK-1.3'!A1" xr:uid="{00000000-0004-0000-0000-00000B000000}"/>
    <hyperlink ref="A17:E17" location="'TABLO-1.4'!A1" display="'TABLO-1.4'!A1" xr:uid="{00000000-0004-0000-0000-00000C000000}"/>
    <hyperlink ref="A18:E18" location="'GRAFİK-1.4'!A1" display="'GRAFİK-1.4'!A1" xr:uid="{00000000-0004-0000-0000-00000D000000}"/>
    <hyperlink ref="A19:E19" location="'Tablo 1.5-grafik 1.5'!A1" display="'Tablo 1.5-grafik 1.5'!A1" xr:uid="{00000000-0004-0000-0000-00000E000000}"/>
    <hyperlink ref="A20:E20" location="'Tablo 1.5-Grafik 1.5'!A1" display="'Tablo 1.5-Grafik 1.5'!A1" xr:uid="{00000000-0004-0000-0000-00000F000000}"/>
    <hyperlink ref="A21:E21" location="'TABLO-1.6 '!A1" display="'TABLO-1.6 '!A1" xr:uid="{00000000-0004-0000-0000-000010000000}"/>
    <hyperlink ref="A22:E22" location="'TABLO-1.7'!A1" display="'TABLO-1.7'!A1" xr:uid="{00000000-0004-0000-0000-000011000000}"/>
    <hyperlink ref="A23:E23" location="'Tablo-1.8'!A1" display="'Tablo-1.8'!A1" xr:uid="{00000000-0004-0000-0000-000012000000}"/>
    <hyperlink ref="A24:E24" location="'TABLO-1.9'!A1" display="'TABLO-1.9'!A1" xr:uid="{00000000-0004-0000-0000-000013000000}"/>
    <hyperlink ref="A25:E25" location="'TABLO-1.10'!A1" display="'TABLO-1.10'!A1" xr:uid="{00000000-0004-0000-0000-000014000000}"/>
    <hyperlink ref="A26:E26" location="'TABLO-1.11'!A1" display="'TABLO-1.11'!A1" xr:uid="{00000000-0004-0000-0000-000015000000}"/>
    <hyperlink ref="A27:E27" location="'TABLO-1.12'!A1" display="'TABLO-1.12'!A1" xr:uid="{00000000-0004-0000-0000-000016000000}"/>
    <hyperlink ref="A28:E28" location="'TABLO-1.13'!A1" display="'TABLO-1.13'!A1" xr:uid="{00000000-0004-0000-0000-000017000000}"/>
    <hyperlink ref="A29:E29" location="'TABLO-1.14'!A1" display="'TABLO-1.14'!A1" xr:uid="{00000000-0004-0000-0000-000018000000}"/>
    <hyperlink ref="A30:E30" location="'TABLO-1.15'!A1" display="'TABLO-1.15'!A1" xr:uid="{00000000-0004-0000-0000-000019000000}"/>
    <hyperlink ref="A31:E31" location="'TABLO-1.16'!A1" display="'TABLO-1.16'!A1" xr:uid="{00000000-0004-0000-0000-00001A000000}"/>
    <hyperlink ref="A32:E32" location="'TABLO-1.17 '!A1" display="'TABLO-1.17 '!A1" xr:uid="{00000000-0004-0000-0000-00001B000000}"/>
    <hyperlink ref="A33:E33" location="'TABLO-1.18'!A1" display="'TABLO-1.18'!A1" xr:uid="{00000000-0004-0000-0000-00001C000000}"/>
    <hyperlink ref="A34:E34" location="'TABLO-1.19'!A1" display="'TABLO-1.19'!A1" xr:uid="{00000000-0004-0000-0000-00001D000000}"/>
    <hyperlink ref="A35:E35" location="'TABLO-1.20'!A1" display="'TABLO-1.20'!A1" xr:uid="{00000000-0004-0000-0000-00001E000000}"/>
    <hyperlink ref="A36:E36" location="'Tablo-1.21'!A1" display="'Tablo-1.21'!A1" xr:uid="{00000000-0004-0000-0000-00001F000000}"/>
    <hyperlink ref="A37:E37" location="'TABLO-1.22'!A1" display="'TABLO-1.22'!A1" xr:uid="{00000000-0004-0000-0000-000020000000}"/>
    <hyperlink ref="A38:E38" location="'TABLO-1.23'!A1" display="'TABLO-1.23'!A1" xr:uid="{00000000-0004-0000-0000-000021000000}"/>
    <hyperlink ref="A42:E42" location="'TABLO-1.27'!A1" display="'TABLO-1.27'!A1" xr:uid="{00000000-0004-0000-0000-000022000000}"/>
    <hyperlink ref="A43:E43" location="'TABLO-1.28'!A1" display="'TABLO-1.28'!A1" xr:uid="{00000000-0004-0000-0000-000023000000}"/>
    <hyperlink ref="A44:E44" location="'TABLO-1.29'!A1" display="'TABLO-1.29'!A1" xr:uid="{00000000-0004-0000-0000-000024000000}"/>
    <hyperlink ref="A45:E45" location="EK!A1" display="EK!A1" xr:uid="{00000000-0004-0000-0000-000025000000}"/>
    <hyperlink ref="A39:E39" location="'TABLO-1.24'!A1" display="'TABLO-1.24'!A1" xr:uid="{00000000-0004-0000-0000-000026000000}"/>
    <hyperlink ref="A40:E40" location="'TABLO-1.25'!A1" display="'TABLO-1.25'!A1" xr:uid="{00000000-0004-0000-0000-000027000000}"/>
    <hyperlink ref="A41:E41" location="'TABLO-1.26'!A1" display="'TABLO-1.26'!A1" xr:uid="{00000000-0004-0000-0000-000028000000}"/>
    <hyperlink ref="B8:E8" location="METADATA!A1" display="Metadata - Insured and Work Place " xr:uid="{1B5DE8EF-7F43-414B-A1DE-70F2C34E8AF8}"/>
  </hyperlinks>
  <printOptions horizontalCentered="1" verticalCentered="1"/>
  <pageMargins left="0.39370078740157483" right="0.23622047244094491" top="0" bottom="0" header="0.31496062992125984" footer="0.31496062992125984"/>
  <pageSetup scale="53"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7">
    <tabColor theme="6" tint="0.39997558519241921"/>
    <pageSetUpPr fitToPage="1"/>
  </sheetPr>
  <dimension ref="G1:Z22"/>
  <sheetViews>
    <sheetView showGridLines="0" zoomScaleNormal="100" zoomScaleSheetLayoutView="100" workbookViewId="0"/>
  </sheetViews>
  <sheetFormatPr defaultRowHeight="12.75"/>
  <cols>
    <col min="7" max="7" width="9.140625" style="422"/>
    <col min="8" max="8" width="9.140625" style="421"/>
    <col min="9" max="12" width="9.140625" style="94"/>
    <col min="13" max="14" width="10.28515625" style="94" customWidth="1"/>
    <col min="15" max="16" width="9.140625" style="421"/>
    <col min="17" max="17" width="8.7109375" style="421"/>
    <col min="18" max="20" width="8.7109375" style="422"/>
    <col min="21" max="26" width="8.7109375" style="61"/>
  </cols>
  <sheetData>
    <row r="1" spans="10:15" ht="15" customHeight="1"/>
    <row r="2" spans="10:15" ht="15" customHeight="1"/>
    <row r="7" spans="10:15">
      <c r="O7" s="63"/>
    </row>
    <row r="8" spans="10:15">
      <c r="O8" s="63"/>
    </row>
    <row r="9" spans="10:15">
      <c r="O9" s="63"/>
    </row>
    <row r="10" spans="10:15" ht="76.5">
      <c r="K10" s="488" t="s">
        <v>431</v>
      </c>
      <c r="L10" s="488" t="s">
        <v>648</v>
      </c>
      <c r="M10" s="488" t="s">
        <v>445</v>
      </c>
      <c r="N10" s="488" t="s">
        <v>181</v>
      </c>
      <c r="O10" s="63"/>
    </row>
    <row r="11" spans="10:15">
      <c r="J11" s="514">
        <v>2016</v>
      </c>
      <c r="K11" s="489">
        <v>2794132</v>
      </c>
      <c r="L11" s="489">
        <v>2559823</v>
      </c>
      <c r="M11" s="489">
        <v>9008655</v>
      </c>
      <c r="N11" s="489">
        <v>14362610</v>
      </c>
      <c r="O11" s="63"/>
    </row>
    <row r="12" spans="10:15">
      <c r="J12" s="514">
        <f t="shared" ref="J12:J15" si="0">+J11+1</f>
        <v>2017</v>
      </c>
      <c r="K12" s="489">
        <v>2923994</v>
      </c>
      <c r="L12" s="489">
        <v>2585362</v>
      </c>
      <c r="M12" s="489">
        <v>9375821</v>
      </c>
      <c r="N12" s="489">
        <v>14885177</v>
      </c>
      <c r="O12" s="63"/>
    </row>
    <row r="13" spans="10:15">
      <c r="J13" s="514">
        <f t="shared" si="0"/>
        <v>2018</v>
      </c>
      <c r="K13" s="489">
        <v>2984780</v>
      </c>
      <c r="L13" s="489">
        <v>2652722</v>
      </c>
      <c r="M13" s="489">
        <v>9872300</v>
      </c>
      <c r="N13" s="489">
        <v>15509802</v>
      </c>
      <c r="O13" s="63"/>
    </row>
    <row r="14" spans="10:15">
      <c r="J14" s="514">
        <f t="shared" si="0"/>
        <v>2019</v>
      </c>
      <c r="K14" s="489">
        <v>2888154</v>
      </c>
      <c r="L14" s="489">
        <v>2671576</v>
      </c>
      <c r="M14" s="489">
        <v>9742341</v>
      </c>
      <c r="N14" s="489">
        <v>15302071</v>
      </c>
      <c r="O14" s="63"/>
    </row>
    <row r="15" spans="10:15">
      <c r="J15" s="514">
        <f t="shared" si="0"/>
        <v>2020</v>
      </c>
      <c r="K15" s="489">
        <v>2845310</v>
      </c>
      <c r="L15" s="489">
        <v>2670280</v>
      </c>
      <c r="M15" s="489">
        <v>9656246</v>
      </c>
      <c r="N15" s="489">
        <v>15171836</v>
      </c>
      <c r="O15" s="63"/>
    </row>
    <row r="16" spans="10:15">
      <c r="J16" s="514">
        <v>2021</v>
      </c>
      <c r="K16" s="489">
        <v>3156745</v>
      </c>
      <c r="L16" s="489">
        <v>2714690</v>
      </c>
      <c r="M16" s="489">
        <v>9706009</v>
      </c>
      <c r="N16" s="489">
        <v>15577444</v>
      </c>
      <c r="O16" s="63"/>
    </row>
    <row r="17" spans="10:15">
      <c r="J17" s="514">
        <v>2022</v>
      </c>
      <c r="K17" s="489">
        <v>3252606</v>
      </c>
      <c r="L17" s="489">
        <v>2718417</v>
      </c>
      <c r="M17" s="489">
        <v>9920116</v>
      </c>
      <c r="N17" s="489">
        <v>15891139</v>
      </c>
      <c r="O17" s="63"/>
    </row>
    <row r="18" spans="10:15">
      <c r="J18" s="94">
        <v>2023</v>
      </c>
      <c r="K18" s="489">
        <v>3100834</v>
      </c>
      <c r="L18" s="489">
        <v>2861770</v>
      </c>
      <c r="M18" s="489">
        <v>9764966</v>
      </c>
      <c r="N18" s="489">
        <v>15727570</v>
      </c>
      <c r="O18" s="63"/>
    </row>
    <row r="19" spans="10:15">
      <c r="J19" s="94">
        <v>2024</v>
      </c>
      <c r="K19" s="489">
        <v>3066874</v>
      </c>
      <c r="L19" s="489">
        <v>2910922</v>
      </c>
      <c r="M19" s="489">
        <v>9740379</v>
      </c>
      <c r="N19" s="489">
        <v>15718175</v>
      </c>
      <c r="O19" s="63"/>
    </row>
    <row r="20" spans="10:15">
      <c r="J20" s="94">
        <v>2025</v>
      </c>
      <c r="K20" s="489">
        <v>3236936</v>
      </c>
      <c r="L20" s="489">
        <v>2919782</v>
      </c>
      <c r="M20" s="489">
        <v>10079949</v>
      </c>
      <c r="N20" s="489">
        <v>16236667</v>
      </c>
      <c r="O20" s="63"/>
    </row>
    <row r="21" spans="10:15">
      <c r="O21" s="63"/>
    </row>
    <row r="22" spans="10:15">
      <c r="O22" s="63"/>
    </row>
  </sheetData>
  <phoneticPr fontId="9" type="noConversion"/>
  <printOptions horizontalCentered="1" verticalCentered="1"/>
  <pageMargins left="0.51181102362204722" right="0.51181102362204722" top="0.98425196850393704" bottom="0.98425196850393704"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9">
    <tabColor theme="6" tint="0.39997558519241921"/>
    <pageSetUpPr fitToPage="1"/>
  </sheetPr>
  <dimension ref="A1:K20"/>
  <sheetViews>
    <sheetView showGridLines="0" zoomScale="90" zoomScaleNormal="90" zoomScaleSheetLayoutView="50" workbookViewId="0"/>
  </sheetViews>
  <sheetFormatPr defaultColWidth="9.140625" defaultRowHeight="12.75"/>
  <cols>
    <col min="1" max="1" width="46.7109375" style="8" customWidth="1"/>
    <col min="2" max="11" width="12.7109375" style="8" customWidth="1"/>
    <col min="12" max="16384" width="9.140625" style="8"/>
  </cols>
  <sheetData>
    <row r="1" spans="1:11" ht="15" customHeight="1"/>
    <row r="2" spans="1:11" ht="15" customHeight="1"/>
    <row r="3" spans="1:11" ht="15" customHeight="1"/>
    <row r="4" spans="1:11" s="111" customFormat="1" ht="24.95" customHeight="1">
      <c r="A4" s="739" t="s">
        <v>1001</v>
      </c>
      <c r="B4" s="739"/>
      <c r="C4" s="739"/>
      <c r="D4" s="739"/>
      <c r="E4" s="739"/>
      <c r="F4" s="739"/>
      <c r="G4" s="739"/>
      <c r="H4" s="739"/>
      <c r="I4" s="739"/>
    </row>
    <row r="5" spans="1:11" s="112" customFormat="1" ht="24.95" customHeight="1">
      <c r="A5" s="736" t="s">
        <v>1002</v>
      </c>
      <c r="B5" s="736"/>
      <c r="C5" s="736"/>
      <c r="D5" s="736"/>
      <c r="E5" s="736"/>
      <c r="F5" s="736"/>
      <c r="G5" s="736"/>
      <c r="H5" s="736"/>
      <c r="I5" s="736"/>
    </row>
    <row r="6" spans="1:11" s="15" customFormat="1" ht="39.950000000000003" customHeight="1">
      <c r="A6" s="243" t="s">
        <v>444</v>
      </c>
      <c r="B6" s="230">
        <v>2016</v>
      </c>
      <c r="C6" s="230">
        <v>2017</v>
      </c>
      <c r="D6" s="230">
        <v>2018</v>
      </c>
      <c r="E6" s="230">
        <v>2019</v>
      </c>
      <c r="F6" s="230">
        <v>2020</v>
      </c>
      <c r="G6" s="230">
        <v>2021</v>
      </c>
      <c r="H6" s="230">
        <v>2022</v>
      </c>
      <c r="I6" s="230">
        <v>2023</v>
      </c>
      <c r="J6" s="230">
        <v>2024</v>
      </c>
      <c r="K6" s="230">
        <v>2025</v>
      </c>
    </row>
    <row r="7" spans="1:11" s="16" customFormat="1" ht="28.5" customHeight="1">
      <c r="A7" s="344" t="s">
        <v>435</v>
      </c>
      <c r="B7" s="359">
        <v>2982548</v>
      </c>
      <c r="C7" s="359">
        <v>2987396</v>
      </c>
      <c r="D7" s="359">
        <v>3033301</v>
      </c>
      <c r="E7" s="359">
        <v>3102808</v>
      </c>
      <c r="F7" s="359">
        <f>+F8+F9</f>
        <v>3141097</v>
      </c>
      <c r="G7" s="359">
        <v>3188540</v>
      </c>
      <c r="H7" s="359">
        <v>3277097</v>
      </c>
      <c r="I7" s="359">
        <v>3643443</v>
      </c>
      <c r="J7" s="359">
        <v>3659585</v>
      </c>
      <c r="K7" s="359">
        <v>3675234</v>
      </c>
    </row>
    <row r="8" spans="1:11" s="11" customFormat="1" ht="28.5" customHeight="1">
      <c r="A8" s="244" t="s">
        <v>468</v>
      </c>
      <c r="B8" s="245">
        <v>2981646</v>
      </c>
      <c r="C8" s="245">
        <v>2986088</v>
      </c>
      <c r="D8" s="245">
        <v>3031311</v>
      </c>
      <c r="E8" s="245">
        <v>3100511</v>
      </c>
      <c r="F8" s="245">
        <v>3140410</v>
      </c>
      <c r="G8" s="245">
        <v>3187862</v>
      </c>
      <c r="H8" s="245">
        <v>3276416</v>
      </c>
      <c r="I8" s="245">
        <v>3642787</v>
      </c>
      <c r="J8" s="245">
        <v>3658861</v>
      </c>
      <c r="K8" s="245">
        <v>3674498</v>
      </c>
    </row>
    <row r="9" spans="1:11" s="11" customFormat="1" ht="28.5" customHeight="1">
      <c r="A9" s="246" t="s">
        <v>605</v>
      </c>
      <c r="B9" s="247">
        <v>902</v>
      </c>
      <c r="C9" s="247">
        <v>1308</v>
      </c>
      <c r="D9" s="247">
        <v>1990</v>
      </c>
      <c r="E9" s="247">
        <v>2297</v>
      </c>
      <c r="F9" s="247">
        <v>687</v>
      </c>
      <c r="G9" s="247">
        <v>678</v>
      </c>
      <c r="H9" s="247">
        <v>681</v>
      </c>
      <c r="I9" s="247">
        <v>656</v>
      </c>
      <c r="J9" s="247">
        <v>724</v>
      </c>
      <c r="K9" s="247">
        <v>736</v>
      </c>
    </row>
    <row r="10" spans="1:11" s="16" customFormat="1" ht="28.5" customHeight="1">
      <c r="A10" s="423" t="s">
        <v>601</v>
      </c>
      <c r="B10" s="424"/>
      <c r="C10" s="424"/>
      <c r="D10" s="424"/>
      <c r="E10" s="424"/>
      <c r="F10" s="424"/>
      <c r="G10" s="424"/>
      <c r="H10" s="424"/>
      <c r="I10" s="424"/>
      <c r="J10" s="424"/>
      <c r="K10" s="424"/>
    </row>
    <row r="11" spans="1:11" s="16" customFormat="1" ht="28.5" customHeight="1">
      <c r="A11" s="357" t="s">
        <v>439</v>
      </c>
      <c r="B11" s="358">
        <v>1913966</v>
      </c>
      <c r="C11" s="358">
        <v>1969889</v>
      </c>
      <c r="D11" s="358">
        <v>2056280</v>
      </c>
      <c r="E11" s="358">
        <v>2108933</v>
      </c>
      <c r="F11" s="358">
        <f>+F13+F14+F15+F16</f>
        <v>2153575</v>
      </c>
      <c r="G11" s="358">
        <v>2200802</v>
      </c>
      <c r="H11" s="358">
        <v>2215783</v>
      </c>
      <c r="I11" s="358">
        <v>2298014</v>
      </c>
      <c r="J11" s="358">
        <v>2334798</v>
      </c>
      <c r="K11" s="358">
        <v>2364774</v>
      </c>
    </row>
    <row r="12" spans="1:11" s="16" customFormat="1" ht="28.5" customHeight="1">
      <c r="A12" s="357" t="s">
        <v>443</v>
      </c>
      <c r="B12" s="358">
        <v>2051241</v>
      </c>
      <c r="C12" s="358">
        <v>2134646</v>
      </c>
      <c r="D12" s="358">
        <v>2224425</v>
      </c>
      <c r="E12" s="358">
        <v>2280374</v>
      </c>
      <c r="F12" s="358">
        <f>+F13+F14+F15+F17</f>
        <v>2328112</v>
      </c>
      <c r="G12" s="358">
        <v>2381535</v>
      </c>
      <c r="H12" s="358">
        <v>2400121</v>
      </c>
      <c r="I12" s="358">
        <v>2482932</v>
      </c>
      <c r="J12" s="358">
        <v>2523215</v>
      </c>
      <c r="K12" s="358">
        <v>2556291</v>
      </c>
    </row>
    <row r="13" spans="1:11" s="16" customFormat="1" ht="28.5" customHeight="1">
      <c r="A13" s="244" t="s">
        <v>387</v>
      </c>
      <c r="B13" s="245">
        <v>1374998</v>
      </c>
      <c r="C13" s="245">
        <v>1441959</v>
      </c>
      <c r="D13" s="245">
        <v>1498812</v>
      </c>
      <c r="E13" s="245">
        <v>1535698</v>
      </c>
      <c r="F13" s="245">
        <v>1560807</v>
      </c>
      <c r="G13" s="245">
        <v>1586125</v>
      </c>
      <c r="H13" s="245">
        <v>1582794</v>
      </c>
      <c r="I13" s="245">
        <v>1648542</v>
      </c>
      <c r="J13" s="245">
        <v>1666693</v>
      </c>
      <c r="K13" s="245">
        <v>1679366</v>
      </c>
    </row>
    <row r="14" spans="1:11" s="16" customFormat="1" ht="28.5" customHeight="1">
      <c r="A14" s="246" t="s">
        <v>388</v>
      </c>
      <c r="B14" s="247">
        <v>25260</v>
      </c>
      <c r="C14" s="247">
        <v>25750</v>
      </c>
      <c r="D14" s="247">
        <v>26216</v>
      </c>
      <c r="E14" s="247">
        <v>26653</v>
      </c>
      <c r="F14" s="247">
        <v>26628</v>
      </c>
      <c r="G14" s="247">
        <v>26676</v>
      </c>
      <c r="H14" s="247">
        <v>26961</v>
      </c>
      <c r="I14" s="247">
        <v>27150</v>
      </c>
      <c r="J14" s="247">
        <v>27415</v>
      </c>
      <c r="K14" s="247">
        <v>27926</v>
      </c>
    </row>
    <row r="15" spans="1:11" s="16" customFormat="1" ht="28.5" customHeight="1">
      <c r="A15" s="244" t="s">
        <v>389</v>
      </c>
      <c r="B15" s="245">
        <v>12170</v>
      </c>
      <c r="C15" s="245">
        <v>12934</v>
      </c>
      <c r="D15" s="245">
        <v>13504</v>
      </c>
      <c r="E15" s="245">
        <v>14039</v>
      </c>
      <c r="F15" s="245">
        <v>14381</v>
      </c>
      <c r="G15" s="245">
        <v>14738</v>
      </c>
      <c r="H15" s="245">
        <v>15116</v>
      </c>
      <c r="I15" s="245">
        <v>15472</v>
      </c>
      <c r="J15" s="245">
        <v>15803</v>
      </c>
      <c r="K15" s="245">
        <v>16190</v>
      </c>
    </row>
    <row r="16" spans="1:11" s="114" customFormat="1" ht="28.5" customHeight="1">
      <c r="A16" s="246" t="s">
        <v>382</v>
      </c>
      <c r="B16" s="247">
        <v>501538</v>
      </c>
      <c r="C16" s="247">
        <v>489246</v>
      </c>
      <c r="D16" s="247">
        <v>517748</v>
      </c>
      <c r="E16" s="247">
        <v>532543</v>
      </c>
      <c r="F16" s="247">
        <v>551759</v>
      </c>
      <c r="G16" s="247">
        <v>573263</v>
      </c>
      <c r="H16" s="247">
        <v>590912</v>
      </c>
      <c r="I16" s="247">
        <v>606850</v>
      </c>
      <c r="J16" s="247">
        <v>624887</v>
      </c>
      <c r="K16" s="247">
        <v>641292</v>
      </c>
    </row>
    <row r="17" spans="1:11" s="16" customFormat="1" ht="28.5" customHeight="1">
      <c r="A17" s="244" t="s">
        <v>390</v>
      </c>
      <c r="B17" s="245">
        <v>638813</v>
      </c>
      <c r="C17" s="245">
        <v>654003</v>
      </c>
      <c r="D17" s="245">
        <v>685893</v>
      </c>
      <c r="E17" s="245">
        <v>703984</v>
      </c>
      <c r="F17" s="245">
        <v>726296</v>
      </c>
      <c r="G17" s="245">
        <v>753996</v>
      </c>
      <c r="H17" s="245">
        <v>775250</v>
      </c>
      <c r="I17" s="245">
        <v>791768</v>
      </c>
      <c r="J17" s="245">
        <v>813304</v>
      </c>
      <c r="K17" s="245">
        <v>832809</v>
      </c>
    </row>
    <row r="18" spans="1:11" s="11" customFormat="1" ht="28.5" customHeight="1">
      <c r="A18" s="344" t="s">
        <v>446</v>
      </c>
      <c r="B18" s="359">
        <v>6486429</v>
      </c>
      <c r="C18" s="359">
        <v>6574072</v>
      </c>
      <c r="D18" s="359">
        <v>6717061</v>
      </c>
      <c r="E18" s="359">
        <v>6877663</v>
      </c>
      <c r="F18" s="359">
        <v>6947560</v>
      </c>
      <c r="G18" s="359">
        <v>7054400</v>
      </c>
      <c r="H18" s="359">
        <v>7208840</v>
      </c>
      <c r="I18" s="359">
        <v>7757940</v>
      </c>
      <c r="J18" s="359">
        <v>7793253</v>
      </c>
      <c r="K18" s="359">
        <v>7143984</v>
      </c>
    </row>
    <row r="19" spans="1:11" s="11" customFormat="1" ht="28.5" customHeight="1">
      <c r="A19" s="360" t="s">
        <v>606</v>
      </c>
      <c r="B19" s="361">
        <v>1.5583077233346883</v>
      </c>
      <c r="C19" s="361">
        <v>1.5165301192097627</v>
      </c>
      <c r="D19" s="361">
        <v>1.4751400587468633</v>
      </c>
      <c r="E19" s="361">
        <v>1.4712691204509578</v>
      </c>
      <c r="F19" s="361">
        <f>+F7/F11</f>
        <v>1.4585500853232416</v>
      </c>
      <c r="G19" s="361">
        <v>1.4488082071899244</v>
      </c>
      <c r="H19" s="361">
        <v>1.4789792141197942</v>
      </c>
      <c r="I19" s="361">
        <v>1.5854746750890116</v>
      </c>
      <c r="J19" s="361">
        <v>1.5674096859771167</v>
      </c>
      <c r="K19" s="361">
        <v>1.5541586637877447</v>
      </c>
    </row>
    <row r="20" spans="1:11" s="16" customFormat="1" ht="28.5" customHeight="1">
      <c r="A20" s="338" t="s">
        <v>433</v>
      </c>
      <c r="B20" s="358">
        <v>11520218</v>
      </c>
      <c r="C20" s="358">
        <v>11696114</v>
      </c>
      <c r="D20" s="358">
        <v>11974787</v>
      </c>
      <c r="E20" s="358">
        <v>12260845</v>
      </c>
      <c r="F20" s="358">
        <f>+F18+F12+F7</f>
        <v>12416769</v>
      </c>
      <c r="G20" s="358">
        <v>12624475</v>
      </c>
      <c r="H20" s="358">
        <v>12886058</v>
      </c>
      <c r="I20" s="358">
        <v>13884315</v>
      </c>
      <c r="J20" s="358">
        <v>13976053</v>
      </c>
      <c r="K20" s="358">
        <v>13375509</v>
      </c>
    </row>
  </sheetData>
  <mergeCells count="2">
    <mergeCell ref="A4:I4"/>
    <mergeCell ref="A5:I5"/>
  </mergeCells>
  <phoneticPr fontId="9" type="noConversion"/>
  <printOptions horizontalCentered="1"/>
  <pageMargins left="0.43307086614173229" right="0.43307086614173229" top="0.74803149606299213" bottom="0.74803149606299213" header="0.31496062992125984" footer="0.31496062992125984"/>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96AF-1C6D-4149-AB35-B4016CA3F351}">
  <sheetPr codeName="Sayfa14">
    <tabColor theme="6" tint="0.39997558519241921"/>
    <pageSetUpPr fitToPage="1"/>
  </sheetPr>
  <dimension ref="B1:U19"/>
  <sheetViews>
    <sheetView showGridLines="0" zoomScaleNormal="100" workbookViewId="0"/>
  </sheetViews>
  <sheetFormatPr defaultRowHeight="12.75"/>
  <cols>
    <col min="1" max="1" width="9.140625" style="414"/>
    <col min="2" max="3" width="9.140625" style="490"/>
    <col min="4" max="10" width="9.140625" style="491"/>
    <col min="11" max="11" width="36.28515625" style="494" customWidth="1"/>
    <col min="12" max="12" width="12" style="494" customWidth="1"/>
    <col min="13" max="13" width="12.140625" style="494" customWidth="1"/>
    <col min="14" max="14" width="11.85546875" style="491" customWidth="1"/>
    <col min="15" max="16" width="9.140625" style="491"/>
    <col min="17" max="17" width="9.140625" style="492"/>
    <col min="18" max="21" width="9.140625" style="493"/>
    <col min="22" max="16384" width="9.140625" style="414"/>
  </cols>
  <sheetData>
    <row r="1" spans="10:16" ht="15" customHeight="1"/>
    <row r="2" spans="10:16" ht="15" customHeight="1"/>
    <row r="7" spans="10:16">
      <c r="N7" s="494"/>
      <c r="O7" s="494"/>
      <c r="P7" s="494"/>
    </row>
    <row r="8" spans="10:16">
      <c r="N8" s="494"/>
      <c r="O8" s="494"/>
      <c r="P8" s="494"/>
    </row>
    <row r="9" spans="10:16" ht="76.5">
      <c r="J9" s="494"/>
      <c r="K9" s="496" t="s">
        <v>431</v>
      </c>
      <c r="L9" s="496" t="s">
        <v>852</v>
      </c>
      <c r="M9" s="496" t="s">
        <v>430</v>
      </c>
      <c r="N9" s="496" t="s">
        <v>181</v>
      </c>
      <c r="O9" s="494"/>
      <c r="P9" s="494"/>
    </row>
    <row r="10" spans="10:16">
      <c r="J10" s="495">
        <v>2016</v>
      </c>
      <c r="K10" s="497">
        <v>2982548</v>
      </c>
      <c r="L10" s="497">
        <v>2051241</v>
      </c>
      <c r="M10" s="497">
        <v>6486429</v>
      </c>
      <c r="N10" s="497">
        <v>11520218</v>
      </c>
      <c r="O10" s="494"/>
      <c r="P10" s="494"/>
    </row>
    <row r="11" spans="10:16">
      <c r="J11" s="495">
        <f t="shared" ref="J11:J12" si="0">+J10+1</f>
        <v>2017</v>
      </c>
      <c r="K11" s="497">
        <v>2987396</v>
      </c>
      <c r="L11" s="497">
        <v>2134646</v>
      </c>
      <c r="M11" s="497">
        <v>6574072</v>
      </c>
      <c r="N11" s="497">
        <v>11696114</v>
      </c>
      <c r="O11" s="494"/>
      <c r="P11" s="494"/>
    </row>
    <row r="12" spans="10:16">
      <c r="J12" s="495">
        <f t="shared" si="0"/>
        <v>2018</v>
      </c>
      <c r="K12" s="497">
        <v>3033301</v>
      </c>
      <c r="L12" s="497">
        <v>2224425</v>
      </c>
      <c r="M12" s="497">
        <v>6717061</v>
      </c>
      <c r="N12" s="497">
        <v>11974787</v>
      </c>
      <c r="O12" s="494"/>
      <c r="P12" s="494"/>
    </row>
    <row r="13" spans="10:16">
      <c r="J13" s="495">
        <v>2019</v>
      </c>
      <c r="K13" s="497">
        <v>3102808</v>
      </c>
      <c r="L13" s="497">
        <v>2280374</v>
      </c>
      <c r="M13" s="497">
        <v>6877663</v>
      </c>
      <c r="N13" s="497">
        <v>12260845</v>
      </c>
      <c r="O13" s="494"/>
      <c r="P13" s="494"/>
    </row>
    <row r="14" spans="10:16">
      <c r="J14" s="495">
        <v>2020</v>
      </c>
      <c r="K14" s="497">
        <v>3141097</v>
      </c>
      <c r="L14" s="497">
        <v>2328112</v>
      </c>
      <c r="M14" s="497">
        <v>6947560</v>
      </c>
      <c r="N14" s="497">
        <v>12416769</v>
      </c>
      <c r="O14" s="494"/>
      <c r="P14" s="494"/>
    </row>
    <row r="15" spans="10:16">
      <c r="J15" s="494">
        <v>2021</v>
      </c>
      <c r="K15" s="497">
        <v>3188540</v>
      </c>
      <c r="L15" s="497">
        <v>2381535</v>
      </c>
      <c r="M15" s="497">
        <v>7054400</v>
      </c>
      <c r="N15" s="497">
        <v>12624475</v>
      </c>
      <c r="O15" s="497"/>
      <c r="P15" s="494"/>
    </row>
    <row r="16" spans="10:16">
      <c r="J16" s="494">
        <v>2022</v>
      </c>
      <c r="K16" s="497">
        <v>3277097</v>
      </c>
      <c r="L16" s="497">
        <v>2400121</v>
      </c>
      <c r="M16" s="497">
        <v>7208840</v>
      </c>
      <c r="N16" s="497">
        <v>12886058</v>
      </c>
      <c r="O16" s="494"/>
      <c r="P16" s="494"/>
    </row>
    <row r="17" spans="10:16">
      <c r="J17" s="494">
        <v>2023</v>
      </c>
      <c r="K17" s="497">
        <v>3643443</v>
      </c>
      <c r="L17" s="497">
        <v>2482932</v>
      </c>
      <c r="M17" s="497">
        <v>7757940</v>
      </c>
      <c r="N17" s="497">
        <v>13884315</v>
      </c>
      <c r="O17" s="494"/>
      <c r="P17" s="494"/>
    </row>
    <row r="18" spans="10:16">
      <c r="J18" s="494">
        <v>2024</v>
      </c>
      <c r="K18" s="497">
        <v>3659585</v>
      </c>
      <c r="L18" s="497">
        <v>2523215</v>
      </c>
      <c r="M18" s="497">
        <v>7793253</v>
      </c>
      <c r="N18" s="497">
        <v>13976053</v>
      </c>
      <c r="O18" s="494"/>
      <c r="P18" s="494"/>
    </row>
    <row r="19" spans="10:16">
      <c r="J19" s="494">
        <v>2025</v>
      </c>
      <c r="K19" s="497">
        <v>3675234</v>
      </c>
      <c r="L19" s="497">
        <v>2556291</v>
      </c>
      <c r="M19" s="497">
        <v>7143984</v>
      </c>
      <c r="N19" s="497">
        <v>13375509</v>
      </c>
    </row>
  </sheetData>
  <printOptions horizontalCentered="1" verticalCentered="1"/>
  <pageMargins left="0.51181102362204722" right="0.51181102362204722" top="0.98425196850393704" bottom="0.98425196850393704"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1">
    <tabColor theme="6" tint="0.39997558519241921"/>
    <pageSetUpPr fitToPage="1"/>
  </sheetPr>
  <dimension ref="A1:E25"/>
  <sheetViews>
    <sheetView showGridLines="0" zoomScaleNormal="100" zoomScaleSheetLayoutView="100" workbookViewId="0"/>
  </sheetViews>
  <sheetFormatPr defaultRowHeight="12.75"/>
  <cols>
    <col min="1" max="1" width="15.7109375" customWidth="1"/>
    <col min="2" max="5" width="20.7109375" customWidth="1"/>
  </cols>
  <sheetData>
    <row r="1" spans="1:5" ht="15" customHeight="1"/>
    <row r="2" spans="1:5" ht="15" customHeight="1"/>
    <row r="3" spans="1:5" ht="15" customHeight="1"/>
    <row r="4" spans="1:5" ht="20.100000000000001" customHeight="1">
      <c r="A4" s="739" t="s">
        <v>1003</v>
      </c>
      <c r="B4" s="739"/>
      <c r="C4" s="739"/>
      <c r="D4" s="739"/>
      <c r="E4" s="739"/>
    </row>
    <row r="5" spans="1:5" ht="20.100000000000001" customHeight="1">
      <c r="A5" s="740" t="s">
        <v>1004</v>
      </c>
      <c r="B5" s="740"/>
      <c r="C5" s="740"/>
      <c r="D5" s="740"/>
      <c r="E5" s="740"/>
    </row>
    <row r="6" spans="1:5" ht="46.9" customHeight="1">
      <c r="A6" s="248" t="s">
        <v>447</v>
      </c>
      <c r="B6" s="249" t="s">
        <v>607</v>
      </c>
      <c r="C6" s="249" t="s">
        <v>992</v>
      </c>
      <c r="D6" s="249" t="s">
        <v>993</v>
      </c>
      <c r="E6" s="249" t="s">
        <v>994</v>
      </c>
    </row>
    <row r="7" spans="1:5" ht="3.6" hidden="1" customHeight="1">
      <c r="A7" s="250">
        <v>2007</v>
      </c>
      <c r="B7" s="251">
        <v>1.945142261498414</v>
      </c>
      <c r="C7" s="251">
        <v>2.0946469165557131</v>
      </c>
      <c r="D7" s="251">
        <v>2.0451764534848502</v>
      </c>
      <c r="E7" s="251">
        <v>1.4141257573924244</v>
      </c>
    </row>
    <row r="8" spans="1:5" ht="24.95" customHeight="1">
      <c r="A8" s="252">
        <v>2008</v>
      </c>
      <c r="B8" s="253">
        <v>1.8694521475509756</v>
      </c>
      <c r="C8" s="253">
        <v>2.0612566232874929</v>
      </c>
      <c r="D8" s="253">
        <v>1.8164917796802789</v>
      </c>
      <c r="E8" s="253">
        <v>1.3737488236404209</v>
      </c>
    </row>
    <row r="9" spans="1:5" ht="24.95" customHeight="1">
      <c r="A9" s="254">
        <v>2009</v>
      </c>
      <c r="B9" s="255">
        <v>1.7784151616953312</v>
      </c>
      <c r="C9" s="255">
        <v>1.9624515122307924</v>
      </c>
      <c r="D9" s="255">
        <v>1.6637131207239417</v>
      </c>
      <c r="E9" s="255">
        <v>1.365004546121668</v>
      </c>
    </row>
    <row r="10" spans="1:5" ht="24.95" customHeight="1">
      <c r="A10" s="252">
        <v>2010</v>
      </c>
      <c r="B10" s="253">
        <v>1.8361711674841004</v>
      </c>
      <c r="C10" s="253">
        <v>2.064273752176323</v>
      </c>
      <c r="D10" s="253">
        <v>1.6670310851096026</v>
      </c>
      <c r="E10" s="253">
        <v>1.3564413568508129</v>
      </c>
    </row>
    <row r="11" spans="1:5" ht="24.95" customHeight="1">
      <c r="A11" s="254">
        <v>2011</v>
      </c>
      <c r="B11" s="255">
        <v>1.8733398294918775</v>
      </c>
      <c r="C11" s="255">
        <v>2.1455086517045792</v>
      </c>
      <c r="D11" s="255">
        <v>1.5034628391653875</v>
      </c>
      <c r="E11" s="255">
        <v>1.4888892904546587</v>
      </c>
    </row>
    <row r="12" spans="1:5" ht="24.95" customHeight="1">
      <c r="A12" s="252">
        <v>2012</v>
      </c>
      <c r="B12" s="253">
        <v>1.9046713635706516</v>
      </c>
      <c r="C12" s="253">
        <v>2.2244989462902813</v>
      </c>
      <c r="D12" s="253">
        <v>1.3998905019516235</v>
      </c>
      <c r="E12" s="253">
        <v>1.5259609152070093</v>
      </c>
    </row>
    <row r="13" spans="1:5" ht="24.95" customHeight="1">
      <c r="A13" s="254">
        <v>2013</v>
      </c>
      <c r="B13" s="255">
        <v>1.9090042142250259</v>
      </c>
      <c r="C13" s="255">
        <v>2.2400504407598172</v>
      </c>
      <c r="D13" s="255">
        <v>1.3015709557926076</v>
      </c>
      <c r="E13" s="255">
        <v>1.585769078907092</v>
      </c>
    </row>
    <row r="14" spans="1:5" ht="24.95" customHeight="1">
      <c r="A14" s="252">
        <v>2014</v>
      </c>
      <c r="B14" s="253">
        <v>1.9381764843752063</v>
      </c>
      <c r="C14" s="253">
        <v>2.2850205405589334</v>
      </c>
      <c r="D14" s="253">
        <v>1.2839663672905415</v>
      </c>
      <c r="E14" s="253">
        <v>1.5976700457591155</v>
      </c>
    </row>
    <row r="15" spans="1:5" ht="24.95" customHeight="1">
      <c r="A15" s="254">
        <v>2015</v>
      </c>
      <c r="B15" s="255">
        <v>1.9219938814775681</v>
      </c>
      <c r="C15" s="255">
        <v>2.2981144782922107</v>
      </c>
      <c r="D15" s="255">
        <v>1.1746718413467709</v>
      </c>
      <c r="E15" s="255">
        <v>1.6254011960451944</v>
      </c>
    </row>
    <row r="16" spans="1:5" ht="24.95" customHeight="1">
      <c r="A16" s="252">
        <v>2016</v>
      </c>
      <c r="B16" s="253">
        <v>1.8916593314922068</v>
      </c>
      <c r="C16" s="253">
        <v>2.2795425225687977</v>
      </c>
      <c r="D16" s="253">
        <v>1.1093200316502558</v>
      </c>
      <c r="E16" s="253">
        <v>1.5583077233346883</v>
      </c>
    </row>
    <row r="17" spans="1:5" ht="24.95" customHeight="1">
      <c r="A17" s="254">
        <v>2017</v>
      </c>
      <c r="B17" s="255">
        <v>1.9512221245074537</v>
      </c>
      <c r="C17" s="255">
        <v>2.3306639052122122</v>
      </c>
      <c r="D17" s="255">
        <v>1.2055316038344559</v>
      </c>
      <c r="E17" s="255">
        <v>1.5165301192097627</v>
      </c>
    </row>
    <row r="18" spans="1:5" ht="24.95" customHeight="1">
      <c r="A18" s="252">
        <v>2018</v>
      </c>
      <c r="B18" s="253">
        <v>1.8598726264923515</v>
      </c>
      <c r="C18" s="253">
        <v>2.1929010132433815</v>
      </c>
      <c r="D18" s="253">
        <v>1.1985099636244487</v>
      </c>
      <c r="E18" s="253">
        <v>1.4751400587468633</v>
      </c>
    </row>
    <row r="19" spans="1:5" ht="24.95" customHeight="1">
      <c r="A19" s="254">
        <v>2019</v>
      </c>
      <c r="B19" s="255">
        <v>1.8012105733304962</v>
      </c>
      <c r="C19" s="255">
        <v>2.1073933298442662</v>
      </c>
      <c r="D19" s="255">
        <v>1.1513259075177413</v>
      </c>
      <c r="E19" s="255">
        <v>1.4712691204509578</v>
      </c>
    </row>
    <row r="20" spans="1:5" ht="24.95" customHeight="1">
      <c r="A20" s="252">
        <v>2020</v>
      </c>
      <c r="B20" s="253">
        <v>1.868952167185959</v>
      </c>
      <c r="C20" s="253">
        <v>2.2168769668749553</v>
      </c>
      <c r="D20" s="253">
        <v>1.1348818694752829</v>
      </c>
      <c r="E20" s="253">
        <v>1.4585500853232416</v>
      </c>
    </row>
    <row r="21" spans="1:5" ht="24.95" customHeight="1">
      <c r="A21" s="254">
        <v>2021</v>
      </c>
      <c r="B21" s="255">
        <v>1.93</v>
      </c>
      <c r="C21" s="255">
        <v>2.27</v>
      </c>
      <c r="D21" s="255">
        <v>1.24</v>
      </c>
      <c r="E21" s="255">
        <v>1.45</v>
      </c>
    </row>
    <row r="22" spans="1:5" ht="24.95" customHeight="1">
      <c r="A22" s="252">
        <v>2022</v>
      </c>
      <c r="B22" s="253">
        <v>2.0099999999999998</v>
      </c>
      <c r="C22" s="253">
        <v>2.37</v>
      </c>
      <c r="D22" s="253">
        <v>1.27</v>
      </c>
      <c r="E22" s="253">
        <v>1.48</v>
      </c>
    </row>
    <row r="23" spans="1:5" ht="24.95" customHeight="1">
      <c r="A23" s="254">
        <v>2023</v>
      </c>
      <c r="B23" s="255">
        <v>1.66</v>
      </c>
      <c r="C23" s="255">
        <v>1.82</v>
      </c>
      <c r="D23" s="255">
        <v>1.1499999999999999</v>
      </c>
      <c r="E23" s="255">
        <v>1.59</v>
      </c>
    </row>
    <row r="24" spans="1:5" ht="24.95" customHeight="1">
      <c r="A24" s="252">
        <v>2024</v>
      </c>
      <c r="B24" s="253">
        <v>1.6147447177496241</v>
      </c>
      <c r="C24" s="253">
        <v>1.7518743905287708</v>
      </c>
      <c r="D24" s="253">
        <v>1.1164415975490425</v>
      </c>
      <c r="E24" s="253">
        <v>1.5674096859771167</v>
      </c>
    </row>
    <row r="25" spans="1:5" ht="24.95" customHeight="1">
      <c r="A25" s="254">
        <v>2025</v>
      </c>
      <c r="B25" s="255">
        <v>1.6247758868333804</v>
      </c>
      <c r="C25" s="255">
        <v>1.7520145146477426</v>
      </c>
      <c r="D25" s="255">
        <v>1.1739389822542032</v>
      </c>
      <c r="E25" s="255">
        <v>1.5541586637877447</v>
      </c>
    </row>
  </sheetData>
  <mergeCells count="2">
    <mergeCell ref="A4:E4"/>
    <mergeCell ref="A5:E5"/>
  </mergeCells>
  <phoneticPr fontId="9" type="noConversion"/>
  <pageMargins left="0.43307086614173229" right="0.43307086614173229" top="0.74803149606299213" bottom="0.74803149606299213" header="0.31496062992125984" footer="0.31496062992125984"/>
  <pageSetup paperSize="9" scale="9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7">
    <tabColor theme="6" tint="0.39997558519241921"/>
    <pageSetUpPr fitToPage="1"/>
  </sheetPr>
  <dimension ref="A1:Y274"/>
  <sheetViews>
    <sheetView showGridLines="0" zoomScaleNormal="100" workbookViewId="0"/>
  </sheetViews>
  <sheetFormatPr defaultColWidth="9.140625" defaultRowHeight="12.75"/>
  <cols>
    <col min="1" max="1" width="4.7109375" style="54" customWidth="1"/>
    <col min="2" max="2" width="14.5703125" style="26" customWidth="1"/>
    <col min="3" max="4" width="10.7109375" style="90" customWidth="1"/>
    <col min="5" max="5" width="9.7109375" style="90" customWidth="1"/>
    <col min="6" max="6" width="9.7109375" style="26" customWidth="1"/>
    <col min="7" max="7" width="10.7109375" style="26" customWidth="1"/>
    <col min="8" max="8" width="10.7109375" style="447" customWidth="1"/>
    <col min="9" max="10" width="9.7109375" style="447" customWidth="1"/>
    <col min="11" max="11" width="10.7109375" style="447" customWidth="1"/>
    <col min="12" max="12" width="10.7109375" style="26" customWidth="1"/>
    <col min="13" max="13" width="9.7109375" style="26" customWidth="1"/>
    <col min="14" max="14" width="9.7109375" style="447" customWidth="1"/>
    <col min="15" max="15" width="10.7109375" style="26" customWidth="1"/>
    <col min="16" max="16" width="15.85546875" style="26" customWidth="1"/>
    <col min="17" max="17" width="14.140625" style="26" customWidth="1"/>
    <col min="18" max="18" width="13.5703125" style="26" customWidth="1"/>
    <col min="19" max="19" width="13.28515625" style="26" customWidth="1"/>
    <col min="20" max="16384" width="9.140625" style="26"/>
  </cols>
  <sheetData>
    <row r="1" spans="1:25" ht="15" customHeight="1"/>
    <row r="2" spans="1:25" ht="15" customHeight="1"/>
    <row r="3" spans="1:25" ht="15" customHeight="1"/>
    <row r="4" spans="1:25" s="58" customFormat="1" ht="20.100000000000001" customHeight="1">
      <c r="A4" s="744" t="s">
        <v>1005</v>
      </c>
      <c r="B4" s="744"/>
      <c r="C4" s="744"/>
      <c r="D4" s="744"/>
      <c r="E4" s="744"/>
      <c r="F4" s="744"/>
      <c r="G4" s="744"/>
      <c r="H4" s="744"/>
      <c r="I4" s="744"/>
      <c r="J4" s="744"/>
      <c r="K4" s="744"/>
      <c r="L4" s="744"/>
      <c r="M4" s="744"/>
      <c r="N4" s="744"/>
      <c r="O4" s="744"/>
      <c r="P4" s="744"/>
      <c r="Q4" s="744"/>
      <c r="R4" s="744"/>
      <c r="S4" s="744"/>
    </row>
    <row r="5" spans="1:25" s="58" customFormat="1" ht="20.100000000000001" customHeight="1">
      <c r="A5" s="751" t="s">
        <v>1006</v>
      </c>
      <c r="B5" s="751"/>
      <c r="C5" s="751"/>
      <c r="D5" s="751"/>
      <c r="E5" s="751"/>
      <c r="F5" s="751"/>
      <c r="G5" s="751"/>
      <c r="H5" s="751"/>
      <c r="I5" s="751"/>
      <c r="J5" s="751"/>
      <c r="K5" s="751"/>
      <c r="L5" s="751"/>
      <c r="M5" s="751"/>
      <c r="N5" s="751"/>
      <c r="O5" s="751"/>
      <c r="P5" s="751"/>
      <c r="Q5" s="751"/>
      <c r="R5" s="751"/>
      <c r="S5" s="751"/>
    </row>
    <row r="6" spans="1:25" s="27" customFormat="1" ht="60" customHeight="1">
      <c r="A6" s="749" t="s">
        <v>391</v>
      </c>
      <c r="B6" s="747" t="s">
        <v>392</v>
      </c>
      <c r="C6" s="745" t="s">
        <v>393</v>
      </c>
      <c r="D6" s="747" t="s">
        <v>401</v>
      </c>
      <c r="E6" s="747"/>
      <c r="F6" s="747"/>
      <c r="G6" s="747"/>
      <c r="H6" s="747" t="s">
        <v>500</v>
      </c>
      <c r="I6" s="747"/>
      <c r="J6" s="747"/>
      <c r="K6" s="747"/>
      <c r="L6" s="747" t="s">
        <v>608</v>
      </c>
      <c r="M6" s="747"/>
      <c r="N6" s="747"/>
      <c r="O6" s="747"/>
      <c r="P6" s="745" t="s">
        <v>952</v>
      </c>
      <c r="Q6" s="745" t="s">
        <v>953</v>
      </c>
      <c r="R6" s="745" t="s">
        <v>954</v>
      </c>
      <c r="S6" s="747" t="s">
        <v>394</v>
      </c>
    </row>
    <row r="7" spans="1:25" s="27" customFormat="1" ht="69.95" customHeight="1">
      <c r="A7" s="750"/>
      <c r="B7" s="748"/>
      <c r="C7" s="746"/>
      <c r="D7" s="440" t="s">
        <v>858</v>
      </c>
      <c r="E7" s="440" t="s">
        <v>861</v>
      </c>
      <c r="F7" s="440" t="s">
        <v>866</v>
      </c>
      <c r="G7" s="440" t="s">
        <v>395</v>
      </c>
      <c r="H7" s="440" t="s">
        <v>859</v>
      </c>
      <c r="I7" s="440" t="s">
        <v>862</v>
      </c>
      <c r="J7" s="440" t="s">
        <v>867</v>
      </c>
      <c r="K7" s="440" t="s">
        <v>499</v>
      </c>
      <c r="L7" s="440" t="s">
        <v>860</v>
      </c>
      <c r="M7" s="440" t="s">
        <v>863</v>
      </c>
      <c r="N7" s="440" t="s">
        <v>868</v>
      </c>
      <c r="O7" s="440" t="s">
        <v>396</v>
      </c>
      <c r="P7" s="746"/>
      <c r="Q7" s="746"/>
      <c r="R7" s="746"/>
      <c r="S7" s="748"/>
    </row>
    <row r="8" spans="1:25" s="27" customFormat="1" ht="13.5" customHeight="1">
      <c r="A8" s="370" t="s">
        <v>81</v>
      </c>
      <c r="B8" s="152" t="s">
        <v>0</v>
      </c>
      <c r="C8" s="154">
        <f>+P8+Q8+R8+S8</f>
        <v>2262259</v>
      </c>
      <c r="D8" s="155">
        <v>414460</v>
      </c>
      <c r="E8" s="155">
        <v>81409</v>
      </c>
      <c r="F8" s="156">
        <v>90138</v>
      </c>
      <c r="G8" s="157">
        <f>+D8+E8+F8</f>
        <v>586007</v>
      </c>
      <c r="H8" s="156">
        <v>293302</v>
      </c>
      <c r="I8" s="156">
        <v>69656</v>
      </c>
      <c r="J8" s="156">
        <v>58252</v>
      </c>
      <c r="K8" s="157">
        <f>+H8+I8+J8</f>
        <v>421210</v>
      </c>
      <c r="L8" s="156">
        <v>431488</v>
      </c>
      <c r="M8" s="156">
        <v>320415</v>
      </c>
      <c r="N8" s="156">
        <v>213614</v>
      </c>
      <c r="O8" s="157">
        <f>+L8+M8+N8</f>
        <v>965517</v>
      </c>
      <c r="P8" s="157">
        <f>+D8+H8+L8</f>
        <v>1139250</v>
      </c>
      <c r="Q8" s="157">
        <f>+E8+I8+M8</f>
        <v>471480</v>
      </c>
      <c r="R8" s="157">
        <f>+F8+J8+N8</f>
        <v>362004</v>
      </c>
      <c r="S8" s="158">
        <v>289525</v>
      </c>
      <c r="U8" s="28"/>
      <c r="V8" s="28"/>
      <c r="W8" s="28"/>
      <c r="X8" s="28"/>
      <c r="Y8" s="28"/>
    </row>
    <row r="9" spans="1:25" s="27" customFormat="1" ht="15.95" customHeight="1">
      <c r="A9" s="371" t="s">
        <v>82</v>
      </c>
      <c r="B9" s="153" t="s">
        <v>1</v>
      </c>
      <c r="C9" s="159">
        <f>+G9+K9+O9+S9</f>
        <v>576211</v>
      </c>
      <c r="D9" s="160">
        <v>108925</v>
      </c>
      <c r="E9" s="160">
        <v>20751</v>
      </c>
      <c r="F9" s="161">
        <v>25172</v>
      </c>
      <c r="G9" s="162">
        <f t="shared" ref="G9:G72" si="0">+D9+E9+F9</f>
        <v>154848</v>
      </c>
      <c r="H9" s="161">
        <v>36770</v>
      </c>
      <c r="I9" s="161">
        <v>22583</v>
      </c>
      <c r="J9" s="161">
        <v>9533</v>
      </c>
      <c r="K9" s="162">
        <f t="shared" ref="K9:K72" si="1">+H9+I9+J9</f>
        <v>68886</v>
      </c>
      <c r="L9" s="161">
        <v>77455</v>
      </c>
      <c r="M9" s="161">
        <v>94445</v>
      </c>
      <c r="N9" s="161">
        <v>67630</v>
      </c>
      <c r="O9" s="162">
        <f t="shared" ref="O9:O72" si="2">+L9+M9+N9</f>
        <v>239530</v>
      </c>
      <c r="P9" s="162">
        <f t="shared" ref="P9:R72" si="3">+D9+H9+L9</f>
        <v>223150</v>
      </c>
      <c r="Q9" s="162">
        <f t="shared" si="3"/>
        <v>137779</v>
      </c>
      <c r="R9" s="162">
        <f t="shared" si="3"/>
        <v>102335</v>
      </c>
      <c r="S9" s="163">
        <v>112947</v>
      </c>
      <c r="U9" s="28"/>
      <c r="V9" s="28"/>
      <c r="W9" s="28"/>
      <c r="X9" s="28"/>
      <c r="Y9" s="28"/>
    </row>
    <row r="10" spans="1:25" s="27" customFormat="1" ht="15.95" customHeight="1">
      <c r="A10" s="370" t="s">
        <v>83</v>
      </c>
      <c r="B10" s="152" t="s">
        <v>2</v>
      </c>
      <c r="C10" s="154">
        <f t="shared" ref="C10:C73" si="4">+G10+K10+O10+S10</f>
        <v>745522</v>
      </c>
      <c r="D10" s="155">
        <v>132452</v>
      </c>
      <c r="E10" s="155">
        <v>37131</v>
      </c>
      <c r="F10" s="156">
        <v>33888</v>
      </c>
      <c r="G10" s="157">
        <f t="shared" si="0"/>
        <v>203471</v>
      </c>
      <c r="H10" s="156">
        <v>84595</v>
      </c>
      <c r="I10" s="156">
        <v>41904</v>
      </c>
      <c r="J10" s="156">
        <v>22619</v>
      </c>
      <c r="K10" s="157">
        <f t="shared" si="1"/>
        <v>149118</v>
      </c>
      <c r="L10" s="156">
        <v>139688</v>
      </c>
      <c r="M10" s="156">
        <v>132134</v>
      </c>
      <c r="N10" s="156">
        <v>75131</v>
      </c>
      <c r="O10" s="157">
        <f t="shared" si="2"/>
        <v>346953</v>
      </c>
      <c r="P10" s="157">
        <f t="shared" si="3"/>
        <v>356735</v>
      </c>
      <c r="Q10" s="157">
        <f t="shared" si="3"/>
        <v>211169</v>
      </c>
      <c r="R10" s="157">
        <f t="shared" si="3"/>
        <v>131638</v>
      </c>
      <c r="S10" s="158">
        <v>45980</v>
      </c>
      <c r="U10" s="28"/>
      <c r="V10" s="28"/>
      <c r="W10" s="28"/>
      <c r="X10" s="28"/>
      <c r="Y10" s="28"/>
    </row>
    <row r="11" spans="1:25" s="27" customFormat="1" ht="15.95" customHeight="1">
      <c r="A11" s="371" t="s">
        <v>84</v>
      </c>
      <c r="B11" s="153" t="s">
        <v>3</v>
      </c>
      <c r="C11" s="159">
        <f t="shared" si="4"/>
        <v>450088</v>
      </c>
      <c r="D11" s="160">
        <v>45786</v>
      </c>
      <c r="E11" s="160">
        <v>16364</v>
      </c>
      <c r="F11" s="161">
        <v>19190</v>
      </c>
      <c r="G11" s="162">
        <f t="shared" si="0"/>
        <v>81340</v>
      </c>
      <c r="H11" s="161">
        <v>12049</v>
      </c>
      <c r="I11" s="161">
        <v>9414</v>
      </c>
      <c r="J11" s="161">
        <v>4401</v>
      </c>
      <c r="K11" s="162">
        <f t="shared" si="1"/>
        <v>25864</v>
      </c>
      <c r="L11" s="161">
        <v>72892</v>
      </c>
      <c r="M11" s="161">
        <v>74798</v>
      </c>
      <c r="N11" s="161">
        <v>44465</v>
      </c>
      <c r="O11" s="162">
        <f t="shared" si="2"/>
        <v>192155</v>
      </c>
      <c r="P11" s="162">
        <f t="shared" si="3"/>
        <v>130727</v>
      </c>
      <c r="Q11" s="162">
        <f t="shared" si="3"/>
        <v>100576</v>
      </c>
      <c r="R11" s="162">
        <f t="shared" si="3"/>
        <v>68056</v>
      </c>
      <c r="S11" s="163">
        <v>150729</v>
      </c>
      <c r="U11" s="28"/>
      <c r="V11" s="28"/>
      <c r="W11" s="28"/>
      <c r="X11" s="28"/>
      <c r="Y11" s="28"/>
    </row>
    <row r="12" spans="1:25" s="27" customFormat="1" ht="15.95" customHeight="1">
      <c r="A12" s="370" t="s">
        <v>85</v>
      </c>
      <c r="B12" s="152" t="s">
        <v>4</v>
      </c>
      <c r="C12" s="154">
        <f t="shared" si="4"/>
        <v>340231</v>
      </c>
      <c r="D12" s="155">
        <v>57230</v>
      </c>
      <c r="E12" s="155">
        <v>13652</v>
      </c>
      <c r="F12" s="156">
        <v>19206</v>
      </c>
      <c r="G12" s="157">
        <f t="shared" si="0"/>
        <v>90088</v>
      </c>
      <c r="H12" s="156">
        <v>47937</v>
      </c>
      <c r="I12" s="156">
        <v>24835</v>
      </c>
      <c r="J12" s="156">
        <v>14966</v>
      </c>
      <c r="K12" s="157">
        <f t="shared" si="1"/>
        <v>87738</v>
      </c>
      <c r="L12" s="156">
        <v>46515</v>
      </c>
      <c r="M12" s="156">
        <v>52950</v>
      </c>
      <c r="N12" s="156">
        <v>45615</v>
      </c>
      <c r="O12" s="157">
        <f t="shared" si="2"/>
        <v>145080</v>
      </c>
      <c r="P12" s="157">
        <f t="shared" si="3"/>
        <v>151682</v>
      </c>
      <c r="Q12" s="157">
        <f t="shared" si="3"/>
        <v>91437</v>
      </c>
      <c r="R12" s="157">
        <f t="shared" si="3"/>
        <v>79787</v>
      </c>
      <c r="S12" s="158">
        <v>17325</v>
      </c>
      <c r="U12" s="28"/>
      <c r="V12" s="28"/>
      <c r="W12" s="28"/>
      <c r="X12" s="28"/>
      <c r="Y12" s="28"/>
    </row>
    <row r="13" spans="1:25" s="27" customFormat="1" ht="15.95" customHeight="1">
      <c r="A13" s="371" t="s">
        <v>86</v>
      </c>
      <c r="B13" s="153" t="s">
        <v>5</v>
      </c>
      <c r="C13" s="159">
        <f t="shared" si="4"/>
        <v>5886602</v>
      </c>
      <c r="D13" s="160">
        <v>1532001</v>
      </c>
      <c r="E13" s="160">
        <v>188515</v>
      </c>
      <c r="F13" s="161">
        <v>446733</v>
      </c>
      <c r="G13" s="162">
        <f t="shared" si="0"/>
        <v>2167249</v>
      </c>
      <c r="H13" s="161">
        <v>808473</v>
      </c>
      <c r="I13" s="161">
        <v>159348</v>
      </c>
      <c r="J13" s="161">
        <v>367822</v>
      </c>
      <c r="K13" s="162">
        <f t="shared" si="1"/>
        <v>1335643</v>
      </c>
      <c r="L13" s="161">
        <v>1018656</v>
      </c>
      <c r="M13" s="161">
        <v>443271</v>
      </c>
      <c r="N13" s="161">
        <v>671452</v>
      </c>
      <c r="O13" s="162">
        <f t="shared" si="2"/>
        <v>2133379</v>
      </c>
      <c r="P13" s="162">
        <f t="shared" si="3"/>
        <v>3359130</v>
      </c>
      <c r="Q13" s="162">
        <f t="shared" si="3"/>
        <v>791134</v>
      </c>
      <c r="R13" s="162">
        <f t="shared" si="3"/>
        <v>1486007</v>
      </c>
      <c r="S13" s="163">
        <v>250331</v>
      </c>
      <c r="U13" s="28"/>
      <c r="V13" s="28"/>
      <c r="W13" s="28"/>
      <c r="X13" s="28"/>
      <c r="Y13" s="28"/>
    </row>
    <row r="14" spans="1:25" s="27" customFormat="1" ht="15.95" customHeight="1">
      <c r="A14" s="370" t="s">
        <v>87</v>
      </c>
      <c r="B14" s="152" t="s">
        <v>6</v>
      </c>
      <c r="C14" s="154">
        <f t="shared" si="4"/>
        <v>2683636</v>
      </c>
      <c r="D14" s="155">
        <v>709992</v>
      </c>
      <c r="E14" s="155">
        <v>147731</v>
      </c>
      <c r="F14" s="156">
        <v>96891</v>
      </c>
      <c r="G14" s="157">
        <f t="shared" si="0"/>
        <v>954614</v>
      </c>
      <c r="H14" s="156">
        <v>337120</v>
      </c>
      <c r="I14" s="156">
        <v>104447</v>
      </c>
      <c r="J14" s="156">
        <v>90867</v>
      </c>
      <c r="K14" s="157">
        <f t="shared" si="1"/>
        <v>532434</v>
      </c>
      <c r="L14" s="156">
        <v>491224</v>
      </c>
      <c r="M14" s="156">
        <v>335603</v>
      </c>
      <c r="N14" s="156">
        <v>206465</v>
      </c>
      <c r="O14" s="157">
        <f t="shared" si="2"/>
        <v>1033292</v>
      </c>
      <c r="P14" s="157">
        <f t="shared" si="3"/>
        <v>1538336</v>
      </c>
      <c r="Q14" s="157">
        <f t="shared" si="3"/>
        <v>587781</v>
      </c>
      <c r="R14" s="157">
        <f t="shared" si="3"/>
        <v>394223</v>
      </c>
      <c r="S14" s="158">
        <v>163296</v>
      </c>
      <c r="U14" s="28"/>
      <c r="V14" s="28"/>
      <c r="W14" s="28"/>
      <c r="X14" s="28"/>
      <c r="Y14" s="28"/>
    </row>
    <row r="15" spans="1:25" s="27" customFormat="1" ht="15.95" customHeight="1">
      <c r="A15" s="371" t="s">
        <v>88</v>
      </c>
      <c r="B15" s="153" t="s">
        <v>7</v>
      </c>
      <c r="C15" s="159">
        <f t="shared" si="4"/>
        <v>161474</v>
      </c>
      <c r="D15" s="160">
        <v>29334</v>
      </c>
      <c r="E15" s="160">
        <v>5664</v>
      </c>
      <c r="F15" s="161">
        <v>9799</v>
      </c>
      <c r="G15" s="162">
        <f t="shared" si="0"/>
        <v>44797</v>
      </c>
      <c r="H15" s="161">
        <v>30544</v>
      </c>
      <c r="I15" s="161">
        <v>7194</v>
      </c>
      <c r="J15" s="161">
        <v>7118</v>
      </c>
      <c r="K15" s="162">
        <f t="shared" si="1"/>
        <v>44856</v>
      </c>
      <c r="L15" s="161">
        <v>28874</v>
      </c>
      <c r="M15" s="161">
        <v>13446</v>
      </c>
      <c r="N15" s="161">
        <v>19815</v>
      </c>
      <c r="O15" s="162">
        <f t="shared" si="2"/>
        <v>62135</v>
      </c>
      <c r="P15" s="162">
        <f t="shared" si="3"/>
        <v>88752</v>
      </c>
      <c r="Q15" s="162">
        <f t="shared" si="3"/>
        <v>26304</v>
      </c>
      <c r="R15" s="162">
        <f t="shared" si="3"/>
        <v>36732</v>
      </c>
      <c r="S15" s="163">
        <v>9686</v>
      </c>
      <c r="U15" s="28"/>
      <c r="V15" s="28"/>
      <c r="W15" s="28"/>
      <c r="X15" s="28"/>
      <c r="Y15" s="28"/>
    </row>
    <row r="16" spans="1:25" s="27" customFormat="1" ht="15.95" customHeight="1">
      <c r="A16" s="370" t="s">
        <v>89</v>
      </c>
      <c r="B16" s="152" t="s">
        <v>8</v>
      </c>
      <c r="C16" s="154">
        <f t="shared" si="4"/>
        <v>1160101</v>
      </c>
      <c r="D16" s="155">
        <v>215821</v>
      </c>
      <c r="E16" s="155">
        <v>59284</v>
      </c>
      <c r="F16" s="156">
        <v>45330</v>
      </c>
      <c r="G16" s="157">
        <f t="shared" si="0"/>
        <v>320435</v>
      </c>
      <c r="H16" s="156">
        <v>181279</v>
      </c>
      <c r="I16" s="156">
        <v>65905</v>
      </c>
      <c r="J16" s="156">
        <v>52521</v>
      </c>
      <c r="K16" s="157">
        <f t="shared" si="1"/>
        <v>299705</v>
      </c>
      <c r="L16" s="156">
        <v>184600</v>
      </c>
      <c r="M16" s="156">
        <v>179257</v>
      </c>
      <c r="N16" s="156">
        <v>88574</v>
      </c>
      <c r="O16" s="157">
        <f t="shared" si="2"/>
        <v>452431</v>
      </c>
      <c r="P16" s="157">
        <f t="shared" si="3"/>
        <v>581700</v>
      </c>
      <c r="Q16" s="157">
        <f t="shared" si="3"/>
        <v>304446</v>
      </c>
      <c r="R16" s="157">
        <f t="shared" si="3"/>
        <v>186425</v>
      </c>
      <c r="S16" s="158">
        <v>87530</v>
      </c>
      <c r="U16" s="28"/>
      <c r="V16" s="28"/>
      <c r="W16" s="28"/>
      <c r="X16" s="28"/>
      <c r="Y16" s="28"/>
    </row>
    <row r="17" spans="1:25" s="27" customFormat="1" ht="15.95" customHeight="1">
      <c r="A17" s="371" t="s">
        <v>238</v>
      </c>
      <c r="B17" s="153" t="s">
        <v>9</v>
      </c>
      <c r="C17" s="159">
        <f t="shared" si="4"/>
        <v>1276519</v>
      </c>
      <c r="D17" s="160">
        <v>255154</v>
      </c>
      <c r="E17" s="160">
        <v>53769</v>
      </c>
      <c r="F17" s="161">
        <v>64057</v>
      </c>
      <c r="G17" s="162">
        <f t="shared" si="0"/>
        <v>372980</v>
      </c>
      <c r="H17" s="161">
        <v>226961</v>
      </c>
      <c r="I17" s="161">
        <v>76114</v>
      </c>
      <c r="J17" s="161">
        <v>71125</v>
      </c>
      <c r="K17" s="162">
        <f t="shared" si="1"/>
        <v>374200</v>
      </c>
      <c r="L17" s="161">
        <v>162833</v>
      </c>
      <c r="M17" s="161">
        <v>164351</v>
      </c>
      <c r="N17" s="161">
        <v>134098</v>
      </c>
      <c r="O17" s="162">
        <f t="shared" si="2"/>
        <v>461282</v>
      </c>
      <c r="P17" s="162">
        <f t="shared" si="3"/>
        <v>644948</v>
      </c>
      <c r="Q17" s="162">
        <f t="shared" si="3"/>
        <v>294234</v>
      </c>
      <c r="R17" s="162">
        <f t="shared" si="3"/>
        <v>269280</v>
      </c>
      <c r="S17" s="163">
        <v>68057</v>
      </c>
      <c r="U17" s="28"/>
      <c r="V17" s="28"/>
      <c r="W17" s="28"/>
      <c r="X17" s="28"/>
      <c r="Y17" s="28"/>
    </row>
    <row r="18" spans="1:25" s="27" customFormat="1" ht="15.95" customHeight="1">
      <c r="A18" s="370" t="s">
        <v>239</v>
      </c>
      <c r="B18" s="152" t="s">
        <v>10</v>
      </c>
      <c r="C18" s="154">
        <f t="shared" si="4"/>
        <v>226507</v>
      </c>
      <c r="D18" s="155">
        <v>57290</v>
      </c>
      <c r="E18" s="155">
        <v>6205</v>
      </c>
      <c r="F18" s="156">
        <v>12244</v>
      </c>
      <c r="G18" s="157">
        <f t="shared" si="0"/>
        <v>75739</v>
      </c>
      <c r="H18" s="156">
        <v>40031</v>
      </c>
      <c r="I18" s="156">
        <v>9011</v>
      </c>
      <c r="J18" s="156">
        <v>7005</v>
      </c>
      <c r="K18" s="157">
        <f t="shared" si="1"/>
        <v>56047</v>
      </c>
      <c r="L18" s="156">
        <v>49547</v>
      </c>
      <c r="M18" s="156">
        <v>19299</v>
      </c>
      <c r="N18" s="156">
        <v>18413</v>
      </c>
      <c r="O18" s="157">
        <f t="shared" si="2"/>
        <v>87259</v>
      </c>
      <c r="P18" s="157">
        <f t="shared" si="3"/>
        <v>146868</v>
      </c>
      <c r="Q18" s="157">
        <f t="shared" si="3"/>
        <v>34515</v>
      </c>
      <c r="R18" s="157">
        <f t="shared" si="3"/>
        <v>37662</v>
      </c>
      <c r="S18" s="158">
        <v>7462</v>
      </c>
      <c r="U18" s="28"/>
      <c r="V18" s="28"/>
      <c r="W18" s="28"/>
      <c r="X18" s="28"/>
      <c r="Y18" s="28"/>
    </row>
    <row r="19" spans="1:25" s="27" customFormat="1" ht="15.95" customHeight="1">
      <c r="A19" s="371" t="s">
        <v>240</v>
      </c>
      <c r="B19" s="153" t="s">
        <v>11</v>
      </c>
      <c r="C19" s="159">
        <f t="shared" si="4"/>
        <v>266387</v>
      </c>
      <c r="D19" s="160">
        <v>41378</v>
      </c>
      <c r="E19" s="160">
        <v>5208</v>
      </c>
      <c r="F19" s="161">
        <v>17967</v>
      </c>
      <c r="G19" s="162">
        <f t="shared" si="0"/>
        <v>64553</v>
      </c>
      <c r="H19" s="161">
        <v>13783</v>
      </c>
      <c r="I19" s="161">
        <v>5323</v>
      </c>
      <c r="J19" s="161">
        <v>5729</v>
      </c>
      <c r="K19" s="162">
        <f t="shared" si="1"/>
        <v>24835</v>
      </c>
      <c r="L19" s="161">
        <v>42451</v>
      </c>
      <c r="M19" s="161">
        <v>30937</v>
      </c>
      <c r="N19" s="161">
        <v>52504</v>
      </c>
      <c r="O19" s="162">
        <f t="shared" si="2"/>
        <v>125892</v>
      </c>
      <c r="P19" s="162">
        <f t="shared" si="3"/>
        <v>97612</v>
      </c>
      <c r="Q19" s="162">
        <f t="shared" si="3"/>
        <v>41468</v>
      </c>
      <c r="R19" s="162">
        <f t="shared" si="3"/>
        <v>76200</v>
      </c>
      <c r="S19" s="163">
        <v>51107</v>
      </c>
      <c r="U19" s="28"/>
      <c r="V19" s="28"/>
      <c r="W19" s="28"/>
      <c r="X19" s="28"/>
      <c r="Y19" s="28"/>
    </row>
    <row r="20" spans="1:25" s="27" customFormat="1" ht="15.95" customHeight="1">
      <c r="A20" s="370" t="s">
        <v>241</v>
      </c>
      <c r="B20" s="152" t="s">
        <v>12</v>
      </c>
      <c r="C20" s="154">
        <f t="shared" si="4"/>
        <v>323515</v>
      </c>
      <c r="D20" s="155">
        <v>50113</v>
      </c>
      <c r="E20" s="155">
        <v>9603</v>
      </c>
      <c r="F20" s="156">
        <v>19913</v>
      </c>
      <c r="G20" s="157">
        <f t="shared" si="0"/>
        <v>79629</v>
      </c>
      <c r="H20" s="156">
        <v>11230</v>
      </c>
      <c r="I20" s="156">
        <v>9163</v>
      </c>
      <c r="J20" s="156">
        <v>6360</v>
      </c>
      <c r="K20" s="157">
        <f t="shared" si="1"/>
        <v>26753</v>
      </c>
      <c r="L20" s="156">
        <v>51686</v>
      </c>
      <c r="M20" s="156">
        <v>46193</v>
      </c>
      <c r="N20" s="156">
        <v>45114</v>
      </c>
      <c r="O20" s="157">
        <f t="shared" si="2"/>
        <v>142993</v>
      </c>
      <c r="P20" s="157">
        <f t="shared" si="3"/>
        <v>113029</v>
      </c>
      <c r="Q20" s="157">
        <f t="shared" si="3"/>
        <v>64959</v>
      </c>
      <c r="R20" s="157">
        <f t="shared" si="3"/>
        <v>71387</v>
      </c>
      <c r="S20" s="158">
        <v>74140</v>
      </c>
      <c r="U20" s="28"/>
      <c r="V20" s="28"/>
      <c r="W20" s="28"/>
      <c r="X20" s="28"/>
      <c r="Y20" s="28"/>
    </row>
    <row r="21" spans="1:25" s="27" customFormat="1" ht="15.95" customHeight="1">
      <c r="A21" s="371" t="s">
        <v>242</v>
      </c>
      <c r="B21" s="153" t="s">
        <v>13</v>
      </c>
      <c r="C21" s="159">
        <f t="shared" si="4"/>
        <v>324899</v>
      </c>
      <c r="D21" s="160">
        <v>76212</v>
      </c>
      <c r="E21" s="160">
        <v>9749</v>
      </c>
      <c r="F21" s="161">
        <v>18878</v>
      </c>
      <c r="G21" s="162">
        <f t="shared" si="0"/>
        <v>104839</v>
      </c>
      <c r="H21" s="161">
        <v>49869</v>
      </c>
      <c r="I21" s="161">
        <v>13649</v>
      </c>
      <c r="J21" s="161">
        <v>12614</v>
      </c>
      <c r="K21" s="162">
        <f t="shared" si="1"/>
        <v>76132</v>
      </c>
      <c r="L21" s="161">
        <v>74957</v>
      </c>
      <c r="M21" s="161">
        <v>31603</v>
      </c>
      <c r="N21" s="161">
        <v>27562</v>
      </c>
      <c r="O21" s="162">
        <f t="shared" si="2"/>
        <v>134122</v>
      </c>
      <c r="P21" s="162">
        <f t="shared" si="3"/>
        <v>201038</v>
      </c>
      <c r="Q21" s="162">
        <f t="shared" si="3"/>
        <v>55001</v>
      </c>
      <c r="R21" s="162">
        <f t="shared" si="3"/>
        <v>59054</v>
      </c>
      <c r="S21" s="163">
        <v>9806</v>
      </c>
      <c r="U21" s="28"/>
      <c r="V21" s="28"/>
      <c r="W21" s="28"/>
      <c r="X21" s="28"/>
      <c r="Y21" s="28"/>
    </row>
    <row r="22" spans="1:25" s="27" customFormat="1" ht="15.95" customHeight="1">
      <c r="A22" s="370" t="s">
        <v>243</v>
      </c>
      <c r="B22" s="152" t="s">
        <v>14</v>
      </c>
      <c r="C22" s="154">
        <f t="shared" si="4"/>
        <v>270224</v>
      </c>
      <c r="D22" s="155">
        <v>50437</v>
      </c>
      <c r="E22" s="155">
        <v>15553</v>
      </c>
      <c r="F22" s="156">
        <v>15833</v>
      </c>
      <c r="G22" s="157">
        <f t="shared" si="0"/>
        <v>81823</v>
      </c>
      <c r="H22" s="156">
        <v>37387</v>
      </c>
      <c r="I22" s="156">
        <v>22634</v>
      </c>
      <c r="J22" s="156">
        <v>11404</v>
      </c>
      <c r="K22" s="157">
        <f t="shared" si="1"/>
        <v>71425</v>
      </c>
      <c r="L22" s="156">
        <v>36659</v>
      </c>
      <c r="M22" s="156">
        <v>44764</v>
      </c>
      <c r="N22" s="156">
        <v>24520</v>
      </c>
      <c r="O22" s="157">
        <f t="shared" si="2"/>
        <v>105943</v>
      </c>
      <c r="P22" s="157">
        <f t="shared" si="3"/>
        <v>124483</v>
      </c>
      <c r="Q22" s="157">
        <f t="shared" si="3"/>
        <v>82951</v>
      </c>
      <c r="R22" s="157">
        <f t="shared" si="3"/>
        <v>51757</v>
      </c>
      <c r="S22" s="158">
        <v>11033</v>
      </c>
      <c r="U22" s="28"/>
      <c r="V22" s="28"/>
      <c r="W22" s="28"/>
      <c r="X22" s="28"/>
      <c r="Y22" s="28"/>
    </row>
    <row r="23" spans="1:25" s="27" customFormat="1" ht="15.95" customHeight="1">
      <c r="A23" s="371" t="s">
        <v>244</v>
      </c>
      <c r="B23" s="153" t="s">
        <v>15</v>
      </c>
      <c r="C23" s="159">
        <f t="shared" si="4"/>
        <v>3256673</v>
      </c>
      <c r="D23" s="160">
        <v>822548</v>
      </c>
      <c r="E23" s="160">
        <v>116263</v>
      </c>
      <c r="F23" s="161">
        <v>102177</v>
      </c>
      <c r="G23" s="162">
        <f t="shared" si="0"/>
        <v>1040988</v>
      </c>
      <c r="H23" s="161">
        <v>574729</v>
      </c>
      <c r="I23" s="161">
        <v>100279</v>
      </c>
      <c r="J23" s="161">
        <v>81719</v>
      </c>
      <c r="K23" s="162">
        <f t="shared" si="1"/>
        <v>756727</v>
      </c>
      <c r="L23" s="161">
        <v>748559</v>
      </c>
      <c r="M23" s="161">
        <v>323409</v>
      </c>
      <c r="N23" s="161">
        <v>208961</v>
      </c>
      <c r="O23" s="162">
        <f t="shared" si="2"/>
        <v>1280929</v>
      </c>
      <c r="P23" s="162">
        <f t="shared" si="3"/>
        <v>2145836</v>
      </c>
      <c r="Q23" s="162">
        <f t="shared" si="3"/>
        <v>539951</v>
      </c>
      <c r="R23" s="162">
        <f t="shared" si="3"/>
        <v>392857</v>
      </c>
      <c r="S23" s="163">
        <v>178029</v>
      </c>
      <c r="U23" s="28"/>
      <c r="V23" s="28"/>
      <c r="W23" s="28"/>
      <c r="X23" s="28"/>
      <c r="Y23" s="28"/>
    </row>
    <row r="24" spans="1:25" s="27" customFormat="1" ht="15.95" customHeight="1">
      <c r="A24" s="370" t="s">
        <v>245</v>
      </c>
      <c r="B24" s="152" t="s">
        <v>16</v>
      </c>
      <c r="C24" s="154">
        <f t="shared" si="4"/>
        <v>563597</v>
      </c>
      <c r="D24" s="155">
        <v>115500</v>
      </c>
      <c r="E24" s="155">
        <v>27256</v>
      </c>
      <c r="F24" s="156">
        <v>31785</v>
      </c>
      <c r="G24" s="157">
        <f t="shared" si="0"/>
        <v>174541</v>
      </c>
      <c r="H24" s="156">
        <v>91073</v>
      </c>
      <c r="I24" s="156">
        <v>38620</v>
      </c>
      <c r="J24" s="156">
        <v>29132</v>
      </c>
      <c r="K24" s="157">
        <f t="shared" si="1"/>
        <v>158825</v>
      </c>
      <c r="L24" s="156">
        <v>79098</v>
      </c>
      <c r="M24" s="156">
        <v>68171</v>
      </c>
      <c r="N24" s="156">
        <v>56192</v>
      </c>
      <c r="O24" s="157">
        <f t="shared" si="2"/>
        <v>203461</v>
      </c>
      <c r="P24" s="157">
        <f t="shared" si="3"/>
        <v>285671</v>
      </c>
      <c r="Q24" s="157">
        <f t="shared" si="3"/>
        <v>134047</v>
      </c>
      <c r="R24" s="157">
        <f t="shared" si="3"/>
        <v>117109</v>
      </c>
      <c r="S24" s="158">
        <v>26770</v>
      </c>
      <c r="U24" s="28"/>
      <c r="V24" s="28"/>
      <c r="W24" s="28"/>
      <c r="X24" s="28"/>
      <c r="Y24" s="28"/>
    </row>
    <row r="25" spans="1:25" s="27" customFormat="1" ht="15.95" customHeight="1">
      <c r="A25" s="371" t="s">
        <v>246</v>
      </c>
      <c r="B25" s="153" t="s">
        <v>17</v>
      </c>
      <c r="C25" s="159">
        <f t="shared" si="4"/>
        <v>197484</v>
      </c>
      <c r="D25" s="160">
        <v>40297</v>
      </c>
      <c r="E25" s="160">
        <v>6434</v>
      </c>
      <c r="F25" s="161">
        <v>10852</v>
      </c>
      <c r="G25" s="162">
        <f t="shared" si="0"/>
        <v>57583</v>
      </c>
      <c r="H25" s="161">
        <v>21702</v>
      </c>
      <c r="I25" s="161">
        <v>11041</v>
      </c>
      <c r="J25" s="161">
        <v>9481</v>
      </c>
      <c r="K25" s="162">
        <f t="shared" si="1"/>
        <v>42224</v>
      </c>
      <c r="L25" s="161">
        <v>45584</v>
      </c>
      <c r="M25" s="161">
        <v>21380</v>
      </c>
      <c r="N25" s="161">
        <v>23648</v>
      </c>
      <c r="O25" s="162">
        <f t="shared" si="2"/>
        <v>90612</v>
      </c>
      <c r="P25" s="162">
        <f t="shared" si="3"/>
        <v>107583</v>
      </c>
      <c r="Q25" s="162">
        <f t="shared" si="3"/>
        <v>38855</v>
      </c>
      <c r="R25" s="162">
        <f t="shared" si="3"/>
        <v>43981</v>
      </c>
      <c r="S25" s="163">
        <v>7065</v>
      </c>
      <c r="U25" s="28"/>
      <c r="V25" s="28"/>
      <c r="W25" s="28"/>
      <c r="X25" s="28"/>
      <c r="Y25" s="28"/>
    </row>
    <row r="26" spans="1:25" s="27" customFormat="1" ht="15.95" customHeight="1">
      <c r="A26" s="370" t="s">
        <v>247</v>
      </c>
      <c r="B26" s="152" t="s">
        <v>18</v>
      </c>
      <c r="C26" s="154">
        <f t="shared" si="4"/>
        <v>515731</v>
      </c>
      <c r="D26" s="155">
        <v>86241</v>
      </c>
      <c r="E26" s="155">
        <v>21279</v>
      </c>
      <c r="F26" s="156">
        <v>23155</v>
      </c>
      <c r="G26" s="157">
        <f t="shared" si="0"/>
        <v>130675</v>
      </c>
      <c r="H26" s="156">
        <v>82302</v>
      </c>
      <c r="I26" s="156">
        <v>26377</v>
      </c>
      <c r="J26" s="156">
        <v>16532</v>
      </c>
      <c r="K26" s="157">
        <f t="shared" si="1"/>
        <v>125211</v>
      </c>
      <c r="L26" s="156">
        <v>115943</v>
      </c>
      <c r="M26" s="156">
        <v>61426</v>
      </c>
      <c r="N26" s="156">
        <v>51231</v>
      </c>
      <c r="O26" s="157">
        <f t="shared" si="2"/>
        <v>228600</v>
      </c>
      <c r="P26" s="157">
        <f t="shared" si="3"/>
        <v>284486</v>
      </c>
      <c r="Q26" s="157">
        <f t="shared" si="3"/>
        <v>109082</v>
      </c>
      <c r="R26" s="157">
        <f t="shared" si="3"/>
        <v>90918</v>
      </c>
      <c r="S26" s="158">
        <v>31245</v>
      </c>
      <c r="U26" s="28"/>
      <c r="V26" s="28"/>
      <c r="W26" s="28"/>
      <c r="X26" s="28"/>
      <c r="Y26" s="28"/>
    </row>
    <row r="27" spans="1:25" s="27" customFormat="1" ht="15.95" customHeight="1">
      <c r="A27" s="371" t="s">
        <v>248</v>
      </c>
      <c r="B27" s="153" t="s">
        <v>19</v>
      </c>
      <c r="C27" s="159">
        <f t="shared" si="4"/>
        <v>1056368</v>
      </c>
      <c r="D27" s="160">
        <v>237937</v>
      </c>
      <c r="E27" s="160">
        <v>53861</v>
      </c>
      <c r="F27" s="161">
        <v>43804</v>
      </c>
      <c r="G27" s="162">
        <f t="shared" si="0"/>
        <v>335602</v>
      </c>
      <c r="H27" s="161">
        <v>191984</v>
      </c>
      <c r="I27" s="161">
        <v>66671</v>
      </c>
      <c r="J27" s="161">
        <v>34788</v>
      </c>
      <c r="K27" s="162">
        <f t="shared" si="1"/>
        <v>293443</v>
      </c>
      <c r="L27" s="161">
        <v>140883</v>
      </c>
      <c r="M27" s="161">
        <v>166225</v>
      </c>
      <c r="N27" s="161">
        <v>71127</v>
      </c>
      <c r="O27" s="162">
        <f t="shared" si="2"/>
        <v>378235</v>
      </c>
      <c r="P27" s="162">
        <f t="shared" si="3"/>
        <v>570804</v>
      </c>
      <c r="Q27" s="162">
        <f t="shared" si="3"/>
        <v>286757</v>
      </c>
      <c r="R27" s="162">
        <f t="shared" si="3"/>
        <v>149719</v>
      </c>
      <c r="S27" s="163">
        <v>49088</v>
      </c>
      <c r="U27" s="28"/>
      <c r="V27" s="28"/>
      <c r="W27" s="28"/>
      <c r="X27" s="28"/>
      <c r="Y27" s="28"/>
    </row>
    <row r="28" spans="1:25" s="27" customFormat="1" ht="15.95" customHeight="1">
      <c r="A28" s="370" t="s">
        <v>249</v>
      </c>
      <c r="B28" s="152" t="s">
        <v>20</v>
      </c>
      <c r="C28" s="154">
        <f t="shared" si="4"/>
        <v>1793607</v>
      </c>
      <c r="D28" s="155">
        <v>254092</v>
      </c>
      <c r="E28" s="155">
        <v>40817</v>
      </c>
      <c r="F28" s="156">
        <v>79982</v>
      </c>
      <c r="G28" s="157">
        <f t="shared" si="0"/>
        <v>374891</v>
      </c>
      <c r="H28" s="156">
        <v>88126</v>
      </c>
      <c r="I28" s="156">
        <v>26111</v>
      </c>
      <c r="J28" s="156">
        <v>23885</v>
      </c>
      <c r="K28" s="157">
        <f t="shared" si="1"/>
        <v>138122</v>
      </c>
      <c r="L28" s="156">
        <v>445539</v>
      </c>
      <c r="M28" s="156">
        <v>210445</v>
      </c>
      <c r="N28" s="156">
        <v>231061</v>
      </c>
      <c r="O28" s="157">
        <f t="shared" si="2"/>
        <v>887045</v>
      </c>
      <c r="P28" s="157">
        <f t="shared" si="3"/>
        <v>787757</v>
      </c>
      <c r="Q28" s="157">
        <f t="shared" si="3"/>
        <v>277373</v>
      </c>
      <c r="R28" s="157">
        <f t="shared" si="3"/>
        <v>334928</v>
      </c>
      <c r="S28" s="158">
        <v>393549</v>
      </c>
      <c r="U28" s="28"/>
      <c r="V28" s="28"/>
      <c r="W28" s="28"/>
      <c r="X28" s="28"/>
      <c r="Y28" s="28"/>
    </row>
    <row r="29" spans="1:25" s="27" customFormat="1" ht="15.95" customHeight="1">
      <c r="A29" s="371" t="s">
        <v>250</v>
      </c>
      <c r="B29" s="153" t="s">
        <v>21</v>
      </c>
      <c r="C29" s="159">
        <f t="shared" si="4"/>
        <v>420033</v>
      </c>
      <c r="D29" s="160">
        <v>78344</v>
      </c>
      <c r="E29" s="160">
        <v>19647</v>
      </c>
      <c r="F29" s="161">
        <v>24190</v>
      </c>
      <c r="G29" s="162">
        <f t="shared" si="0"/>
        <v>122181</v>
      </c>
      <c r="H29" s="161">
        <v>61892</v>
      </c>
      <c r="I29" s="161">
        <v>37008</v>
      </c>
      <c r="J29" s="161">
        <v>18111</v>
      </c>
      <c r="K29" s="162">
        <f t="shared" si="1"/>
        <v>117011</v>
      </c>
      <c r="L29" s="161">
        <v>46986</v>
      </c>
      <c r="M29" s="161">
        <v>67342</v>
      </c>
      <c r="N29" s="161">
        <v>37853</v>
      </c>
      <c r="O29" s="162">
        <f t="shared" si="2"/>
        <v>152181</v>
      </c>
      <c r="P29" s="162">
        <f t="shared" si="3"/>
        <v>187222</v>
      </c>
      <c r="Q29" s="162">
        <f t="shared" si="3"/>
        <v>123997</v>
      </c>
      <c r="R29" s="162">
        <f t="shared" si="3"/>
        <v>80154</v>
      </c>
      <c r="S29" s="163">
        <v>28660</v>
      </c>
      <c r="U29" s="28"/>
      <c r="V29" s="28"/>
      <c r="W29" s="28"/>
      <c r="X29" s="28"/>
      <c r="Y29" s="28"/>
    </row>
    <row r="30" spans="1:25" s="27" customFormat="1" ht="15.95" customHeight="1">
      <c r="A30" s="370" t="s">
        <v>251</v>
      </c>
      <c r="B30" s="152" t="s">
        <v>22</v>
      </c>
      <c r="C30" s="154">
        <f t="shared" si="4"/>
        <v>603709</v>
      </c>
      <c r="D30" s="155">
        <v>103411</v>
      </c>
      <c r="E30" s="155">
        <v>15321</v>
      </c>
      <c r="F30" s="156">
        <v>34901</v>
      </c>
      <c r="G30" s="157">
        <f t="shared" si="0"/>
        <v>153633</v>
      </c>
      <c r="H30" s="156">
        <v>69641</v>
      </c>
      <c r="I30" s="156">
        <v>14444</v>
      </c>
      <c r="J30" s="156">
        <v>20574</v>
      </c>
      <c r="K30" s="157">
        <f t="shared" si="1"/>
        <v>104659</v>
      </c>
      <c r="L30" s="156">
        <v>125983</v>
      </c>
      <c r="M30" s="156">
        <v>65887</v>
      </c>
      <c r="N30" s="156">
        <v>93073</v>
      </c>
      <c r="O30" s="157">
        <f t="shared" si="2"/>
        <v>284943</v>
      </c>
      <c r="P30" s="157">
        <f t="shared" si="3"/>
        <v>299035</v>
      </c>
      <c r="Q30" s="157">
        <f t="shared" si="3"/>
        <v>95652</v>
      </c>
      <c r="R30" s="157">
        <f t="shared" si="3"/>
        <v>148548</v>
      </c>
      <c r="S30" s="158">
        <v>60474</v>
      </c>
      <c r="U30" s="28"/>
      <c r="V30" s="28"/>
      <c r="W30" s="28"/>
      <c r="X30" s="28"/>
      <c r="Y30" s="28"/>
    </row>
    <row r="31" spans="1:25" s="27" customFormat="1" ht="15.95" customHeight="1">
      <c r="A31" s="371" t="s">
        <v>252</v>
      </c>
      <c r="B31" s="153" t="s">
        <v>23</v>
      </c>
      <c r="C31" s="159">
        <f t="shared" si="4"/>
        <v>230377</v>
      </c>
      <c r="D31" s="160">
        <v>43045</v>
      </c>
      <c r="E31" s="160">
        <v>8112</v>
      </c>
      <c r="F31" s="161">
        <v>16552</v>
      </c>
      <c r="G31" s="162">
        <f t="shared" si="0"/>
        <v>67709</v>
      </c>
      <c r="H31" s="161">
        <v>26473</v>
      </c>
      <c r="I31" s="161">
        <v>11509</v>
      </c>
      <c r="J31" s="161">
        <v>7236</v>
      </c>
      <c r="K31" s="162">
        <f t="shared" si="1"/>
        <v>45218</v>
      </c>
      <c r="L31" s="161">
        <v>43965</v>
      </c>
      <c r="M31" s="161">
        <v>33149</v>
      </c>
      <c r="N31" s="161">
        <v>24237</v>
      </c>
      <c r="O31" s="162">
        <f t="shared" si="2"/>
        <v>101351</v>
      </c>
      <c r="P31" s="162">
        <f t="shared" si="3"/>
        <v>113483</v>
      </c>
      <c r="Q31" s="162">
        <f t="shared" si="3"/>
        <v>52770</v>
      </c>
      <c r="R31" s="162">
        <f t="shared" si="3"/>
        <v>48025</v>
      </c>
      <c r="S31" s="163">
        <v>16099</v>
      </c>
      <c r="U31" s="28"/>
      <c r="V31" s="28"/>
      <c r="W31" s="28"/>
      <c r="X31" s="28"/>
      <c r="Y31" s="28"/>
    </row>
    <row r="32" spans="1:25" s="27" customFormat="1" ht="15.95" customHeight="1">
      <c r="A32" s="370" t="s">
        <v>253</v>
      </c>
      <c r="B32" s="152" t="s">
        <v>24</v>
      </c>
      <c r="C32" s="154">
        <f t="shared" si="4"/>
        <v>726542</v>
      </c>
      <c r="D32" s="155">
        <v>117934</v>
      </c>
      <c r="E32" s="155">
        <v>25024</v>
      </c>
      <c r="F32" s="156">
        <v>42051</v>
      </c>
      <c r="G32" s="157">
        <f t="shared" si="0"/>
        <v>185009</v>
      </c>
      <c r="H32" s="156">
        <v>55890</v>
      </c>
      <c r="I32" s="156">
        <v>23611</v>
      </c>
      <c r="J32" s="156">
        <v>17735</v>
      </c>
      <c r="K32" s="157">
        <f t="shared" si="1"/>
        <v>97236</v>
      </c>
      <c r="L32" s="156">
        <v>170109</v>
      </c>
      <c r="M32" s="156">
        <v>70014</v>
      </c>
      <c r="N32" s="156">
        <v>96827</v>
      </c>
      <c r="O32" s="157">
        <f t="shared" si="2"/>
        <v>336950</v>
      </c>
      <c r="P32" s="157">
        <f t="shared" si="3"/>
        <v>343933</v>
      </c>
      <c r="Q32" s="157">
        <f t="shared" si="3"/>
        <v>118649</v>
      </c>
      <c r="R32" s="157">
        <f t="shared" si="3"/>
        <v>156613</v>
      </c>
      <c r="S32" s="158">
        <v>107347</v>
      </c>
      <c r="U32" s="28"/>
      <c r="V32" s="28"/>
      <c r="W32" s="28"/>
      <c r="X32" s="28"/>
      <c r="Y32" s="28"/>
    </row>
    <row r="33" spans="1:25" s="27" customFormat="1" ht="15.95" customHeight="1">
      <c r="A33" s="371" t="s">
        <v>254</v>
      </c>
      <c r="B33" s="153" t="s">
        <v>25</v>
      </c>
      <c r="C33" s="159">
        <f t="shared" si="4"/>
        <v>921289</v>
      </c>
      <c r="D33" s="160">
        <v>219631</v>
      </c>
      <c r="E33" s="160">
        <v>28465</v>
      </c>
      <c r="F33" s="161">
        <v>47019</v>
      </c>
      <c r="G33" s="162">
        <f t="shared" si="0"/>
        <v>295115</v>
      </c>
      <c r="H33" s="161">
        <v>157081</v>
      </c>
      <c r="I33" s="161">
        <v>35295</v>
      </c>
      <c r="J33" s="161">
        <v>44599</v>
      </c>
      <c r="K33" s="162">
        <f t="shared" si="1"/>
        <v>236975</v>
      </c>
      <c r="L33" s="161">
        <v>196179</v>
      </c>
      <c r="M33" s="161">
        <v>67527</v>
      </c>
      <c r="N33" s="161">
        <v>88603</v>
      </c>
      <c r="O33" s="162">
        <f t="shared" si="2"/>
        <v>352309</v>
      </c>
      <c r="P33" s="162">
        <f t="shared" si="3"/>
        <v>572891</v>
      </c>
      <c r="Q33" s="162">
        <f t="shared" si="3"/>
        <v>131287</v>
      </c>
      <c r="R33" s="162">
        <f t="shared" si="3"/>
        <v>180221</v>
      </c>
      <c r="S33" s="163">
        <v>36890</v>
      </c>
      <c r="U33" s="28"/>
      <c r="V33" s="28"/>
      <c r="W33" s="28"/>
      <c r="X33" s="28"/>
      <c r="Y33" s="28"/>
    </row>
    <row r="34" spans="1:25" s="27" customFormat="1" ht="15.95" customHeight="1">
      <c r="A34" s="370" t="s">
        <v>255</v>
      </c>
      <c r="B34" s="152" t="s">
        <v>26</v>
      </c>
      <c r="C34" s="154">
        <f t="shared" si="4"/>
        <v>2183517</v>
      </c>
      <c r="D34" s="155">
        <v>447388</v>
      </c>
      <c r="E34" s="155">
        <v>81335</v>
      </c>
      <c r="F34" s="156">
        <v>72579</v>
      </c>
      <c r="G34" s="157">
        <f t="shared" si="0"/>
        <v>601302</v>
      </c>
      <c r="H34" s="156">
        <v>160747</v>
      </c>
      <c r="I34" s="156">
        <v>51908</v>
      </c>
      <c r="J34" s="156">
        <v>26987</v>
      </c>
      <c r="K34" s="157">
        <f t="shared" si="1"/>
        <v>239642</v>
      </c>
      <c r="L34" s="156">
        <v>573245</v>
      </c>
      <c r="M34" s="156">
        <v>323872</v>
      </c>
      <c r="N34" s="156">
        <v>150110</v>
      </c>
      <c r="O34" s="157">
        <f t="shared" si="2"/>
        <v>1047227</v>
      </c>
      <c r="P34" s="157">
        <f t="shared" si="3"/>
        <v>1181380</v>
      </c>
      <c r="Q34" s="157">
        <f t="shared" si="3"/>
        <v>457115</v>
      </c>
      <c r="R34" s="157">
        <f t="shared" si="3"/>
        <v>249676</v>
      </c>
      <c r="S34" s="158">
        <v>295346</v>
      </c>
      <c r="U34" s="28"/>
      <c r="V34" s="28"/>
      <c r="W34" s="28"/>
      <c r="X34" s="28"/>
      <c r="Y34" s="28"/>
    </row>
    <row r="35" spans="1:25" s="27" customFormat="1" ht="15.95" customHeight="1">
      <c r="A35" s="371" t="s">
        <v>256</v>
      </c>
      <c r="B35" s="153" t="s">
        <v>27</v>
      </c>
      <c r="C35" s="159">
        <f t="shared" si="4"/>
        <v>447093</v>
      </c>
      <c r="D35" s="160">
        <v>77904</v>
      </c>
      <c r="E35" s="160">
        <v>17040</v>
      </c>
      <c r="F35" s="161">
        <v>21907</v>
      </c>
      <c r="G35" s="162">
        <f t="shared" si="0"/>
        <v>116851</v>
      </c>
      <c r="H35" s="161">
        <v>80221</v>
      </c>
      <c r="I35" s="161">
        <v>24043</v>
      </c>
      <c r="J35" s="161">
        <v>17537</v>
      </c>
      <c r="K35" s="162">
        <f t="shared" si="1"/>
        <v>121801</v>
      </c>
      <c r="L35" s="161">
        <v>82892</v>
      </c>
      <c r="M35" s="161">
        <v>50591</v>
      </c>
      <c r="N35" s="161">
        <v>40222</v>
      </c>
      <c r="O35" s="162">
        <f t="shared" si="2"/>
        <v>173705</v>
      </c>
      <c r="P35" s="162">
        <f t="shared" si="3"/>
        <v>241017</v>
      </c>
      <c r="Q35" s="162">
        <f t="shared" si="3"/>
        <v>91674</v>
      </c>
      <c r="R35" s="162">
        <f t="shared" si="3"/>
        <v>79666</v>
      </c>
      <c r="S35" s="163">
        <v>34736</v>
      </c>
      <c r="U35" s="28"/>
      <c r="V35" s="28"/>
      <c r="W35" s="28"/>
      <c r="X35" s="28"/>
      <c r="Y35" s="28"/>
    </row>
    <row r="36" spans="1:25" s="27" customFormat="1" ht="15.95" customHeight="1">
      <c r="A36" s="370" t="s">
        <v>257</v>
      </c>
      <c r="B36" s="152" t="s">
        <v>28</v>
      </c>
      <c r="C36" s="154">
        <f t="shared" si="4"/>
        <v>137934</v>
      </c>
      <c r="D36" s="155">
        <v>18001</v>
      </c>
      <c r="E36" s="155">
        <v>4574</v>
      </c>
      <c r="F36" s="156">
        <v>7775</v>
      </c>
      <c r="G36" s="157">
        <f t="shared" si="0"/>
        <v>30350</v>
      </c>
      <c r="H36" s="156">
        <v>14737</v>
      </c>
      <c r="I36" s="156">
        <v>6366</v>
      </c>
      <c r="J36" s="156">
        <v>3868</v>
      </c>
      <c r="K36" s="157">
        <f t="shared" si="1"/>
        <v>24971</v>
      </c>
      <c r="L36" s="156">
        <v>37365</v>
      </c>
      <c r="M36" s="156">
        <v>15230</v>
      </c>
      <c r="N36" s="156">
        <v>18522</v>
      </c>
      <c r="O36" s="157">
        <f t="shared" si="2"/>
        <v>71117</v>
      </c>
      <c r="P36" s="157">
        <f t="shared" si="3"/>
        <v>70103</v>
      </c>
      <c r="Q36" s="157">
        <f t="shared" si="3"/>
        <v>26170</v>
      </c>
      <c r="R36" s="157">
        <f t="shared" si="3"/>
        <v>30165</v>
      </c>
      <c r="S36" s="158">
        <v>11496</v>
      </c>
      <c r="U36" s="28"/>
      <c r="V36" s="28"/>
      <c r="W36" s="28"/>
      <c r="X36" s="28"/>
      <c r="Y36" s="28"/>
    </row>
    <row r="37" spans="1:25" s="27" customFormat="1" ht="15.95" customHeight="1">
      <c r="A37" s="371" t="s">
        <v>258</v>
      </c>
      <c r="B37" s="153" t="s">
        <v>29</v>
      </c>
      <c r="C37" s="159">
        <f t="shared" si="4"/>
        <v>264520</v>
      </c>
      <c r="D37" s="160">
        <v>44294</v>
      </c>
      <c r="E37" s="160">
        <v>6530</v>
      </c>
      <c r="F37" s="161">
        <v>21561</v>
      </c>
      <c r="G37" s="162">
        <f t="shared" si="0"/>
        <v>72385</v>
      </c>
      <c r="H37" s="161">
        <v>4863</v>
      </c>
      <c r="I37" s="161">
        <v>2599</v>
      </c>
      <c r="J37" s="161">
        <v>7916</v>
      </c>
      <c r="K37" s="162">
        <f t="shared" si="1"/>
        <v>15378</v>
      </c>
      <c r="L37" s="161">
        <v>24689</v>
      </c>
      <c r="M37" s="161">
        <v>34546</v>
      </c>
      <c r="N37" s="161">
        <v>45330</v>
      </c>
      <c r="O37" s="162">
        <f t="shared" si="2"/>
        <v>104565</v>
      </c>
      <c r="P37" s="162">
        <f t="shared" si="3"/>
        <v>73846</v>
      </c>
      <c r="Q37" s="162">
        <f t="shared" si="3"/>
        <v>43675</v>
      </c>
      <c r="R37" s="162">
        <f t="shared" si="3"/>
        <v>74807</v>
      </c>
      <c r="S37" s="163">
        <v>72192</v>
      </c>
      <c r="U37" s="28"/>
      <c r="V37" s="28"/>
      <c r="W37" s="28"/>
      <c r="X37" s="28"/>
      <c r="Y37" s="28"/>
    </row>
    <row r="38" spans="1:25" s="27" customFormat="1" ht="15.95" customHeight="1">
      <c r="A38" s="370" t="s">
        <v>259</v>
      </c>
      <c r="B38" s="152" t="s">
        <v>30</v>
      </c>
      <c r="C38" s="154">
        <f t="shared" si="4"/>
        <v>1555507</v>
      </c>
      <c r="D38" s="155">
        <v>337413</v>
      </c>
      <c r="E38" s="155">
        <v>60796</v>
      </c>
      <c r="F38" s="156">
        <v>59527</v>
      </c>
      <c r="G38" s="157">
        <f t="shared" si="0"/>
        <v>457736</v>
      </c>
      <c r="H38" s="156">
        <v>143493</v>
      </c>
      <c r="I38" s="156">
        <v>62990</v>
      </c>
      <c r="J38" s="156">
        <v>29117</v>
      </c>
      <c r="K38" s="157">
        <f t="shared" si="1"/>
        <v>235600</v>
      </c>
      <c r="L38" s="156">
        <v>208717</v>
      </c>
      <c r="M38" s="156">
        <v>280902</v>
      </c>
      <c r="N38" s="156">
        <v>113938</v>
      </c>
      <c r="O38" s="157">
        <f t="shared" si="2"/>
        <v>603557</v>
      </c>
      <c r="P38" s="157">
        <f t="shared" si="3"/>
        <v>689623</v>
      </c>
      <c r="Q38" s="157">
        <f t="shared" si="3"/>
        <v>404688</v>
      </c>
      <c r="R38" s="157">
        <f t="shared" si="3"/>
        <v>202582</v>
      </c>
      <c r="S38" s="158">
        <v>258614</v>
      </c>
      <c r="U38" s="28"/>
      <c r="V38" s="28"/>
      <c r="W38" s="28"/>
      <c r="X38" s="28"/>
      <c r="Y38" s="28"/>
    </row>
    <row r="39" spans="1:25" s="27" customFormat="1" ht="15.95" customHeight="1">
      <c r="A39" s="371" t="s">
        <v>260</v>
      </c>
      <c r="B39" s="153" t="s">
        <v>31</v>
      </c>
      <c r="C39" s="159">
        <f t="shared" si="4"/>
        <v>439140</v>
      </c>
      <c r="D39" s="160">
        <v>87320</v>
      </c>
      <c r="E39" s="160">
        <v>17043</v>
      </c>
      <c r="F39" s="161">
        <v>32267</v>
      </c>
      <c r="G39" s="162">
        <f t="shared" si="0"/>
        <v>136630</v>
      </c>
      <c r="H39" s="161">
        <v>60482</v>
      </c>
      <c r="I39" s="161">
        <v>21189</v>
      </c>
      <c r="J39" s="161">
        <v>23611</v>
      </c>
      <c r="K39" s="162">
        <f t="shared" si="1"/>
        <v>105282</v>
      </c>
      <c r="L39" s="161">
        <v>75578</v>
      </c>
      <c r="M39" s="161">
        <v>40961</v>
      </c>
      <c r="N39" s="161">
        <v>57799</v>
      </c>
      <c r="O39" s="162">
        <f t="shared" si="2"/>
        <v>174338</v>
      </c>
      <c r="P39" s="162">
        <f t="shared" si="3"/>
        <v>223380</v>
      </c>
      <c r="Q39" s="162">
        <f t="shared" si="3"/>
        <v>79193</v>
      </c>
      <c r="R39" s="162">
        <f t="shared" si="3"/>
        <v>113677</v>
      </c>
      <c r="S39" s="163">
        <v>22890</v>
      </c>
      <c r="U39" s="28"/>
      <c r="V39" s="28"/>
      <c r="W39" s="28"/>
      <c r="X39" s="28"/>
      <c r="Y39" s="28"/>
    </row>
    <row r="40" spans="1:25" s="27" customFormat="1" ht="15.95" customHeight="1">
      <c r="A40" s="370" t="s">
        <v>261</v>
      </c>
      <c r="B40" s="152" t="s">
        <v>32</v>
      </c>
      <c r="C40" s="154">
        <f t="shared" si="4"/>
        <v>1944963</v>
      </c>
      <c r="D40" s="155">
        <v>393385</v>
      </c>
      <c r="E40" s="155">
        <v>84580</v>
      </c>
      <c r="F40" s="156">
        <v>81715</v>
      </c>
      <c r="G40" s="157">
        <f t="shared" si="0"/>
        <v>559680</v>
      </c>
      <c r="H40" s="156">
        <v>222201</v>
      </c>
      <c r="I40" s="156">
        <v>64840</v>
      </c>
      <c r="J40" s="156">
        <v>62853</v>
      </c>
      <c r="K40" s="157">
        <f t="shared" si="1"/>
        <v>349894</v>
      </c>
      <c r="L40" s="156">
        <v>311718</v>
      </c>
      <c r="M40" s="156">
        <v>331704</v>
      </c>
      <c r="N40" s="156">
        <v>163874</v>
      </c>
      <c r="O40" s="157">
        <f t="shared" si="2"/>
        <v>807296</v>
      </c>
      <c r="P40" s="157">
        <f t="shared" si="3"/>
        <v>927304</v>
      </c>
      <c r="Q40" s="157">
        <f t="shared" si="3"/>
        <v>481124</v>
      </c>
      <c r="R40" s="157">
        <f t="shared" si="3"/>
        <v>308442</v>
      </c>
      <c r="S40" s="158">
        <v>228093</v>
      </c>
      <c r="U40" s="28"/>
      <c r="V40" s="28"/>
      <c r="W40" s="28"/>
      <c r="X40" s="28"/>
      <c r="Y40" s="28"/>
    </row>
    <row r="41" spans="1:25" s="27" customFormat="1" ht="15.95" customHeight="1">
      <c r="A41" s="371" t="s">
        <v>262</v>
      </c>
      <c r="B41" s="153" t="s">
        <v>33</v>
      </c>
      <c r="C41" s="159">
        <f t="shared" si="4"/>
        <v>15650863</v>
      </c>
      <c r="D41" s="160">
        <v>4990330</v>
      </c>
      <c r="E41" s="160">
        <v>623697</v>
      </c>
      <c r="F41" s="161">
        <v>432778</v>
      </c>
      <c r="G41" s="162">
        <f t="shared" si="0"/>
        <v>6046805</v>
      </c>
      <c r="H41" s="161">
        <v>2766374</v>
      </c>
      <c r="I41" s="161">
        <v>340000</v>
      </c>
      <c r="J41" s="161">
        <v>358706</v>
      </c>
      <c r="K41" s="162">
        <f t="shared" si="1"/>
        <v>3465080</v>
      </c>
      <c r="L41" s="161">
        <v>3051861</v>
      </c>
      <c r="M41" s="161">
        <v>1581769</v>
      </c>
      <c r="N41" s="161">
        <v>654009</v>
      </c>
      <c r="O41" s="162">
        <f t="shared" si="2"/>
        <v>5287639</v>
      </c>
      <c r="P41" s="162">
        <f t="shared" si="3"/>
        <v>10808565</v>
      </c>
      <c r="Q41" s="162">
        <f t="shared" si="3"/>
        <v>2545466</v>
      </c>
      <c r="R41" s="162">
        <f t="shared" si="3"/>
        <v>1445493</v>
      </c>
      <c r="S41" s="163">
        <v>851339</v>
      </c>
      <c r="U41" s="28"/>
      <c r="V41" s="28"/>
      <c r="W41" s="28"/>
      <c r="X41" s="28"/>
      <c r="Y41" s="28"/>
    </row>
    <row r="42" spans="1:25" s="27" customFormat="1" ht="15.95" customHeight="1">
      <c r="A42" s="370" t="s">
        <v>263</v>
      </c>
      <c r="B42" s="152" t="s">
        <v>34</v>
      </c>
      <c r="C42" s="154">
        <f t="shared" si="4"/>
        <v>4487148</v>
      </c>
      <c r="D42" s="155">
        <v>1097491</v>
      </c>
      <c r="E42" s="155">
        <v>180809</v>
      </c>
      <c r="F42" s="156">
        <v>188524</v>
      </c>
      <c r="G42" s="157">
        <f t="shared" si="0"/>
        <v>1466824</v>
      </c>
      <c r="H42" s="156">
        <v>862491</v>
      </c>
      <c r="I42" s="156">
        <v>158870</v>
      </c>
      <c r="J42" s="156">
        <v>219452</v>
      </c>
      <c r="K42" s="157">
        <f t="shared" si="1"/>
        <v>1240813</v>
      </c>
      <c r="L42" s="156">
        <v>759552</v>
      </c>
      <c r="M42" s="156">
        <v>379677</v>
      </c>
      <c r="N42" s="156">
        <v>376844</v>
      </c>
      <c r="O42" s="157">
        <f t="shared" si="2"/>
        <v>1516073</v>
      </c>
      <c r="P42" s="157">
        <f t="shared" si="3"/>
        <v>2719534</v>
      </c>
      <c r="Q42" s="157">
        <f t="shared" si="3"/>
        <v>719356</v>
      </c>
      <c r="R42" s="157">
        <f t="shared" si="3"/>
        <v>784820</v>
      </c>
      <c r="S42" s="158">
        <v>263438</v>
      </c>
      <c r="U42" s="28"/>
      <c r="V42" s="28"/>
      <c r="W42" s="28"/>
      <c r="X42" s="28"/>
      <c r="Y42" s="28"/>
    </row>
    <row r="43" spans="1:25" s="27" customFormat="1" ht="15.95" customHeight="1">
      <c r="A43" s="371" t="s">
        <v>264</v>
      </c>
      <c r="B43" s="153" t="s">
        <v>35</v>
      </c>
      <c r="C43" s="159">
        <f t="shared" si="4"/>
        <v>265776</v>
      </c>
      <c r="D43" s="160">
        <v>33939</v>
      </c>
      <c r="E43" s="160">
        <v>11322</v>
      </c>
      <c r="F43" s="161">
        <v>14778</v>
      </c>
      <c r="G43" s="162">
        <f t="shared" si="0"/>
        <v>60039</v>
      </c>
      <c r="H43" s="161">
        <v>14867</v>
      </c>
      <c r="I43" s="161">
        <v>9197</v>
      </c>
      <c r="J43" s="161">
        <v>4327</v>
      </c>
      <c r="K43" s="162">
        <f t="shared" si="1"/>
        <v>28391</v>
      </c>
      <c r="L43" s="161">
        <v>57643</v>
      </c>
      <c r="M43" s="161">
        <v>41362</v>
      </c>
      <c r="N43" s="161">
        <v>26345</v>
      </c>
      <c r="O43" s="162">
        <f t="shared" si="2"/>
        <v>125350</v>
      </c>
      <c r="P43" s="162">
        <f t="shared" si="3"/>
        <v>106449</v>
      </c>
      <c r="Q43" s="162">
        <f t="shared" si="3"/>
        <v>61881</v>
      </c>
      <c r="R43" s="162">
        <f t="shared" si="3"/>
        <v>45450</v>
      </c>
      <c r="S43" s="163">
        <v>51996</v>
      </c>
      <c r="U43" s="28"/>
      <c r="V43" s="28"/>
      <c r="W43" s="28"/>
      <c r="X43" s="28"/>
      <c r="Y43" s="28"/>
    </row>
    <row r="44" spans="1:25" s="27" customFormat="1" ht="15.95" customHeight="1">
      <c r="A44" s="370" t="s">
        <v>265</v>
      </c>
      <c r="B44" s="152" t="s">
        <v>36</v>
      </c>
      <c r="C44" s="154">
        <f t="shared" si="4"/>
        <v>376865</v>
      </c>
      <c r="D44" s="155">
        <v>67383</v>
      </c>
      <c r="E44" s="155">
        <v>15496</v>
      </c>
      <c r="F44" s="156">
        <v>23736</v>
      </c>
      <c r="G44" s="157">
        <f t="shared" si="0"/>
        <v>106615</v>
      </c>
      <c r="H44" s="156">
        <v>54421</v>
      </c>
      <c r="I44" s="156">
        <v>21745</v>
      </c>
      <c r="J44" s="156">
        <v>15263</v>
      </c>
      <c r="K44" s="157">
        <f t="shared" si="1"/>
        <v>91429</v>
      </c>
      <c r="L44" s="156">
        <v>60485</v>
      </c>
      <c r="M44" s="156">
        <v>46289</v>
      </c>
      <c r="N44" s="156">
        <v>50931</v>
      </c>
      <c r="O44" s="157">
        <f t="shared" si="2"/>
        <v>157705</v>
      </c>
      <c r="P44" s="157">
        <f t="shared" si="3"/>
        <v>182289</v>
      </c>
      <c r="Q44" s="157">
        <f t="shared" si="3"/>
        <v>83530</v>
      </c>
      <c r="R44" s="157">
        <f t="shared" si="3"/>
        <v>89930</v>
      </c>
      <c r="S44" s="158">
        <v>21116</v>
      </c>
      <c r="U44" s="28"/>
      <c r="V44" s="28"/>
      <c r="W44" s="28"/>
      <c r="X44" s="28"/>
      <c r="Y44" s="28"/>
    </row>
    <row r="45" spans="1:25" s="27" customFormat="1" ht="15.95" customHeight="1">
      <c r="A45" s="371" t="s">
        <v>266</v>
      </c>
      <c r="B45" s="153" t="s">
        <v>37</v>
      </c>
      <c r="C45" s="159">
        <f t="shared" si="4"/>
        <v>1431913</v>
      </c>
      <c r="D45" s="160">
        <v>295431</v>
      </c>
      <c r="E45" s="160">
        <v>52492</v>
      </c>
      <c r="F45" s="161">
        <v>64717</v>
      </c>
      <c r="G45" s="162">
        <f t="shared" si="0"/>
        <v>412640</v>
      </c>
      <c r="H45" s="161">
        <v>204883</v>
      </c>
      <c r="I45" s="161">
        <v>46076</v>
      </c>
      <c r="J45" s="161">
        <v>37566</v>
      </c>
      <c r="K45" s="162">
        <f t="shared" si="1"/>
        <v>288525</v>
      </c>
      <c r="L45" s="161">
        <v>314455</v>
      </c>
      <c r="M45" s="161">
        <v>186152</v>
      </c>
      <c r="N45" s="161">
        <v>150275</v>
      </c>
      <c r="O45" s="162">
        <f t="shared" si="2"/>
        <v>650882</v>
      </c>
      <c r="P45" s="162">
        <f t="shared" si="3"/>
        <v>814769</v>
      </c>
      <c r="Q45" s="162">
        <f t="shared" si="3"/>
        <v>284720</v>
      </c>
      <c r="R45" s="162">
        <f t="shared" si="3"/>
        <v>252558</v>
      </c>
      <c r="S45" s="163">
        <v>79866</v>
      </c>
      <c r="U45" s="28"/>
      <c r="V45" s="28"/>
      <c r="W45" s="28"/>
      <c r="X45" s="28"/>
      <c r="Y45" s="28"/>
    </row>
    <row r="46" spans="1:25" s="27" customFormat="1" ht="15.95" customHeight="1">
      <c r="A46" s="370" t="s">
        <v>267</v>
      </c>
      <c r="B46" s="152" t="s">
        <v>38</v>
      </c>
      <c r="C46" s="154">
        <f t="shared" si="4"/>
        <v>364910</v>
      </c>
      <c r="D46" s="155">
        <v>77590</v>
      </c>
      <c r="E46" s="155">
        <v>13795</v>
      </c>
      <c r="F46" s="156">
        <v>17591</v>
      </c>
      <c r="G46" s="157">
        <f t="shared" si="0"/>
        <v>108976</v>
      </c>
      <c r="H46" s="156">
        <v>68722</v>
      </c>
      <c r="I46" s="156">
        <v>23236</v>
      </c>
      <c r="J46" s="156">
        <v>15038</v>
      </c>
      <c r="K46" s="157">
        <f t="shared" si="1"/>
        <v>106996</v>
      </c>
      <c r="L46" s="156">
        <v>50501</v>
      </c>
      <c r="M46" s="156">
        <v>49482</v>
      </c>
      <c r="N46" s="156">
        <v>30619</v>
      </c>
      <c r="O46" s="157">
        <f t="shared" si="2"/>
        <v>130602</v>
      </c>
      <c r="P46" s="157">
        <f t="shared" si="3"/>
        <v>196813</v>
      </c>
      <c r="Q46" s="157">
        <f t="shared" si="3"/>
        <v>86513</v>
      </c>
      <c r="R46" s="157">
        <f t="shared" si="3"/>
        <v>63248</v>
      </c>
      <c r="S46" s="158">
        <v>18336</v>
      </c>
      <c r="U46" s="28"/>
      <c r="V46" s="28"/>
      <c r="W46" s="28"/>
      <c r="X46" s="28"/>
      <c r="Y46" s="28"/>
    </row>
    <row r="47" spans="1:25" s="27" customFormat="1" ht="15.95" customHeight="1">
      <c r="A47" s="371" t="s">
        <v>268</v>
      </c>
      <c r="B47" s="153" t="s">
        <v>39</v>
      </c>
      <c r="C47" s="159">
        <f t="shared" si="4"/>
        <v>239878</v>
      </c>
      <c r="D47" s="160">
        <v>39052</v>
      </c>
      <c r="E47" s="160">
        <v>9471</v>
      </c>
      <c r="F47" s="161">
        <v>14907</v>
      </c>
      <c r="G47" s="162">
        <f t="shared" si="0"/>
        <v>63430</v>
      </c>
      <c r="H47" s="161">
        <v>29953</v>
      </c>
      <c r="I47" s="161">
        <v>14754</v>
      </c>
      <c r="J47" s="161">
        <v>8615</v>
      </c>
      <c r="K47" s="162">
        <f t="shared" si="1"/>
        <v>53322</v>
      </c>
      <c r="L47" s="161">
        <v>49103</v>
      </c>
      <c r="M47" s="161">
        <v>30864</v>
      </c>
      <c r="N47" s="161">
        <v>28333</v>
      </c>
      <c r="O47" s="162">
        <f t="shared" si="2"/>
        <v>108300</v>
      </c>
      <c r="P47" s="162">
        <f t="shared" si="3"/>
        <v>118108</v>
      </c>
      <c r="Q47" s="162">
        <f t="shared" si="3"/>
        <v>55089</v>
      </c>
      <c r="R47" s="162">
        <f t="shared" si="3"/>
        <v>51855</v>
      </c>
      <c r="S47" s="163">
        <v>14826</v>
      </c>
      <c r="U47" s="28"/>
      <c r="V47" s="28"/>
      <c r="W47" s="28"/>
      <c r="X47" s="28"/>
      <c r="Y47" s="28"/>
    </row>
    <row r="48" spans="1:25" s="27" customFormat="1" ht="15" customHeight="1">
      <c r="A48" s="370" t="s">
        <v>269</v>
      </c>
      <c r="B48" s="152" t="s">
        <v>40</v>
      </c>
      <c r="C48" s="154">
        <f t="shared" si="4"/>
        <v>2137157</v>
      </c>
      <c r="D48" s="155">
        <v>665703</v>
      </c>
      <c r="E48" s="155">
        <v>53723</v>
      </c>
      <c r="F48" s="156">
        <v>76393</v>
      </c>
      <c r="G48" s="157">
        <f t="shared" si="0"/>
        <v>795819</v>
      </c>
      <c r="H48" s="156">
        <v>337879</v>
      </c>
      <c r="I48" s="156">
        <v>33744</v>
      </c>
      <c r="J48" s="156">
        <v>47064</v>
      </c>
      <c r="K48" s="157">
        <f t="shared" si="1"/>
        <v>418687</v>
      </c>
      <c r="L48" s="156">
        <v>596007</v>
      </c>
      <c r="M48" s="156">
        <v>124852</v>
      </c>
      <c r="N48" s="156">
        <v>117468</v>
      </c>
      <c r="O48" s="157">
        <f t="shared" si="2"/>
        <v>838327</v>
      </c>
      <c r="P48" s="157">
        <f t="shared" si="3"/>
        <v>1599589</v>
      </c>
      <c r="Q48" s="157">
        <f t="shared" si="3"/>
        <v>212319</v>
      </c>
      <c r="R48" s="157">
        <f t="shared" si="3"/>
        <v>240925</v>
      </c>
      <c r="S48" s="158">
        <v>84324</v>
      </c>
      <c r="U48" s="28"/>
      <c r="V48" s="28"/>
      <c r="W48" s="28"/>
      <c r="X48" s="28"/>
      <c r="Y48" s="28"/>
    </row>
    <row r="49" spans="1:25" s="27" customFormat="1" ht="15" customHeight="1">
      <c r="A49" s="371" t="s">
        <v>270</v>
      </c>
      <c r="B49" s="153" t="s">
        <v>41</v>
      </c>
      <c r="C49" s="159">
        <f t="shared" si="4"/>
        <v>2317220</v>
      </c>
      <c r="D49" s="160">
        <v>452413</v>
      </c>
      <c r="E49" s="160">
        <v>117186</v>
      </c>
      <c r="F49" s="161">
        <v>97962</v>
      </c>
      <c r="G49" s="162">
        <f t="shared" si="0"/>
        <v>667561</v>
      </c>
      <c r="H49" s="161">
        <v>231016</v>
      </c>
      <c r="I49" s="161">
        <v>117144</v>
      </c>
      <c r="J49" s="161">
        <v>59923</v>
      </c>
      <c r="K49" s="162">
        <f t="shared" si="1"/>
        <v>408083</v>
      </c>
      <c r="L49" s="161">
        <v>402708</v>
      </c>
      <c r="M49" s="161">
        <v>448623</v>
      </c>
      <c r="N49" s="161">
        <v>230003</v>
      </c>
      <c r="O49" s="162">
        <f t="shared" si="2"/>
        <v>1081334</v>
      </c>
      <c r="P49" s="162">
        <f t="shared" si="3"/>
        <v>1086137</v>
      </c>
      <c r="Q49" s="162">
        <f t="shared" si="3"/>
        <v>682953</v>
      </c>
      <c r="R49" s="162">
        <f t="shared" si="3"/>
        <v>387888</v>
      </c>
      <c r="S49" s="163">
        <v>160242</v>
      </c>
      <c r="U49" s="28"/>
      <c r="V49" s="28"/>
      <c r="W49" s="28"/>
      <c r="X49" s="28"/>
      <c r="Y49" s="28"/>
    </row>
    <row r="50" spans="1:25" s="27" customFormat="1" ht="15" customHeight="1">
      <c r="A50" s="370" t="s">
        <v>271</v>
      </c>
      <c r="B50" s="152" t="s">
        <v>42</v>
      </c>
      <c r="C50" s="154">
        <f t="shared" si="4"/>
        <v>560103</v>
      </c>
      <c r="D50" s="155">
        <v>115739</v>
      </c>
      <c r="E50" s="155">
        <v>17470</v>
      </c>
      <c r="F50" s="156">
        <v>27048</v>
      </c>
      <c r="G50" s="157">
        <f t="shared" si="0"/>
        <v>160257</v>
      </c>
      <c r="H50" s="156">
        <v>108168</v>
      </c>
      <c r="I50" s="156">
        <v>19702</v>
      </c>
      <c r="J50" s="156">
        <v>16381</v>
      </c>
      <c r="K50" s="157">
        <f t="shared" si="1"/>
        <v>144251</v>
      </c>
      <c r="L50" s="156">
        <v>123881</v>
      </c>
      <c r="M50" s="156">
        <v>58435</v>
      </c>
      <c r="N50" s="156">
        <v>52960</v>
      </c>
      <c r="O50" s="157">
        <f t="shared" si="2"/>
        <v>235276</v>
      </c>
      <c r="P50" s="157">
        <f t="shared" si="3"/>
        <v>347788</v>
      </c>
      <c r="Q50" s="157">
        <f t="shared" si="3"/>
        <v>95607</v>
      </c>
      <c r="R50" s="157">
        <f t="shared" si="3"/>
        <v>96389</v>
      </c>
      <c r="S50" s="158">
        <v>20319</v>
      </c>
      <c r="U50" s="28"/>
      <c r="V50" s="28"/>
      <c r="W50" s="28"/>
      <c r="X50" s="28"/>
      <c r="Y50" s="28"/>
    </row>
    <row r="51" spans="1:25" s="27" customFormat="1" ht="15" customHeight="1">
      <c r="A51" s="371" t="s">
        <v>272</v>
      </c>
      <c r="B51" s="153" t="s">
        <v>43</v>
      </c>
      <c r="C51" s="159">
        <f t="shared" si="4"/>
        <v>743293</v>
      </c>
      <c r="D51" s="160">
        <v>169020</v>
      </c>
      <c r="E51" s="160">
        <v>29125</v>
      </c>
      <c r="F51" s="161">
        <v>43708</v>
      </c>
      <c r="G51" s="162">
        <f t="shared" si="0"/>
        <v>241853</v>
      </c>
      <c r="H51" s="161">
        <v>83384</v>
      </c>
      <c r="I51" s="161">
        <v>26094</v>
      </c>
      <c r="J51" s="161">
        <v>24187</v>
      </c>
      <c r="K51" s="162">
        <f t="shared" si="1"/>
        <v>133665</v>
      </c>
      <c r="L51" s="161">
        <v>134152</v>
      </c>
      <c r="M51" s="161">
        <v>90802</v>
      </c>
      <c r="N51" s="161">
        <v>70410</v>
      </c>
      <c r="O51" s="162">
        <f t="shared" si="2"/>
        <v>295364</v>
      </c>
      <c r="P51" s="162">
        <f t="shared" si="3"/>
        <v>386556</v>
      </c>
      <c r="Q51" s="162">
        <f t="shared" si="3"/>
        <v>146021</v>
      </c>
      <c r="R51" s="162">
        <f t="shared" si="3"/>
        <v>138305</v>
      </c>
      <c r="S51" s="163">
        <v>72411</v>
      </c>
      <c r="U51" s="28"/>
      <c r="V51" s="28"/>
      <c r="W51" s="28"/>
      <c r="X51" s="28"/>
      <c r="Y51" s="28"/>
    </row>
    <row r="52" spans="1:25" s="27" customFormat="1" ht="15" customHeight="1">
      <c r="A52" s="370" t="s">
        <v>273</v>
      </c>
      <c r="B52" s="152" t="s">
        <v>44</v>
      </c>
      <c r="C52" s="154">
        <f t="shared" si="4"/>
        <v>1473758</v>
      </c>
      <c r="D52" s="155">
        <v>320813</v>
      </c>
      <c r="E52" s="155">
        <v>71688</v>
      </c>
      <c r="F52" s="156">
        <v>55506</v>
      </c>
      <c r="G52" s="157">
        <f t="shared" si="0"/>
        <v>448007</v>
      </c>
      <c r="H52" s="156">
        <v>194083</v>
      </c>
      <c r="I52" s="156">
        <v>101691</v>
      </c>
      <c r="J52" s="156">
        <v>40318</v>
      </c>
      <c r="K52" s="157">
        <f t="shared" si="1"/>
        <v>336092</v>
      </c>
      <c r="L52" s="156">
        <v>300041</v>
      </c>
      <c r="M52" s="156">
        <v>200351</v>
      </c>
      <c r="N52" s="156">
        <v>90989</v>
      </c>
      <c r="O52" s="157">
        <f t="shared" si="2"/>
        <v>591381</v>
      </c>
      <c r="P52" s="157">
        <f t="shared" si="3"/>
        <v>814937</v>
      </c>
      <c r="Q52" s="157">
        <f t="shared" si="3"/>
        <v>373730</v>
      </c>
      <c r="R52" s="157">
        <f t="shared" si="3"/>
        <v>186813</v>
      </c>
      <c r="S52" s="158">
        <v>98278</v>
      </c>
      <c r="U52" s="28"/>
      <c r="V52" s="28"/>
      <c r="W52" s="28"/>
      <c r="X52" s="28"/>
      <c r="Y52" s="28"/>
    </row>
    <row r="53" spans="1:25" s="27" customFormat="1" ht="15" customHeight="1">
      <c r="A53" s="371" t="s">
        <v>274</v>
      </c>
      <c r="B53" s="153" t="s">
        <v>175</v>
      </c>
      <c r="C53" s="159">
        <f t="shared" si="4"/>
        <v>1136325</v>
      </c>
      <c r="D53" s="160">
        <v>240603</v>
      </c>
      <c r="E53" s="160">
        <v>45371</v>
      </c>
      <c r="F53" s="161">
        <v>44138</v>
      </c>
      <c r="G53" s="162">
        <f t="shared" si="0"/>
        <v>330112</v>
      </c>
      <c r="H53" s="161">
        <v>98519</v>
      </c>
      <c r="I53" s="161">
        <v>31209</v>
      </c>
      <c r="J53" s="161">
        <v>21648</v>
      </c>
      <c r="K53" s="162">
        <f t="shared" si="1"/>
        <v>151376</v>
      </c>
      <c r="L53" s="161">
        <v>251845</v>
      </c>
      <c r="M53" s="161">
        <v>174419</v>
      </c>
      <c r="N53" s="161">
        <v>109889</v>
      </c>
      <c r="O53" s="162">
        <f t="shared" si="2"/>
        <v>536153</v>
      </c>
      <c r="P53" s="162">
        <f t="shared" si="3"/>
        <v>590967</v>
      </c>
      <c r="Q53" s="162">
        <f t="shared" si="3"/>
        <v>250999</v>
      </c>
      <c r="R53" s="162">
        <f t="shared" si="3"/>
        <v>175675</v>
      </c>
      <c r="S53" s="163">
        <v>118684</v>
      </c>
      <c r="U53" s="28"/>
      <c r="V53" s="28"/>
      <c r="W53" s="28"/>
      <c r="X53" s="28"/>
      <c r="Y53" s="28"/>
    </row>
    <row r="54" spans="1:25" s="27" customFormat="1" ht="15" customHeight="1">
      <c r="A54" s="370" t="s">
        <v>275</v>
      </c>
      <c r="B54" s="152" t="s">
        <v>45</v>
      </c>
      <c r="C54" s="154">
        <f t="shared" si="4"/>
        <v>887148</v>
      </c>
      <c r="D54" s="155">
        <v>144130</v>
      </c>
      <c r="E54" s="155">
        <v>25499</v>
      </c>
      <c r="F54" s="156">
        <v>38186</v>
      </c>
      <c r="G54" s="157">
        <f t="shared" si="0"/>
        <v>207815</v>
      </c>
      <c r="H54" s="156">
        <v>31507</v>
      </c>
      <c r="I54" s="156">
        <v>14771</v>
      </c>
      <c r="J54" s="156">
        <v>10006</v>
      </c>
      <c r="K54" s="157">
        <f t="shared" si="1"/>
        <v>56284</v>
      </c>
      <c r="L54" s="156">
        <v>172123</v>
      </c>
      <c r="M54" s="156">
        <v>136468</v>
      </c>
      <c r="N54" s="156">
        <v>101138</v>
      </c>
      <c r="O54" s="157">
        <f t="shared" si="2"/>
        <v>409729</v>
      </c>
      <c r="P54" s="157">
        <f t="shared" si="3"/>
        <v>347760</v>
      </c>
      <c r="Q54" s="157">
        <f t="shared" si="3"/>
        <v>176738</v>
      </c>
      <c r="R54" s="157">
        <f t="shared" si="3"/>
        <v>149330</v>
      </c>
      <c r="S54" s="158">
        <v>213320</v>
      </c>
      <c r="U54" s="28"/>
      <c r="V54" s="28"/>
      <c r="W54" s="28"/>
      <c r="X54" s="28"/>
      <c r="Y54" s="28"/>
    </row>
    <row r="55" spans="1:25" s="27" customFormat="1" ht="15" customHeight="1">
      <c r="A55" s="371" t="s">
        <v>276</v>
      </c>
      <c r="B55" s="153" t="s">
        <v>46</v>
      </c>
      <c r="C55" s="159">
        <f t="shared" si="4"/>
        <v>1079311</v>
      </c>
      <c r="D55" s="160">
        <v>264374</v>
      </c>
      <c r="E55" s="160">
        <v>53384</v>
      </c>
      <c r="F55" s="161">
        <v>49824</v>
      </c>
      <c r="G55" s="162">
        <f t="shared" si="0"/>
        <v>367582</v>
      </c>
      <c r="H55" s="161">
        <v>173309</v>
      </c>
      <c r="I55" s="161">
        <v>54262</v>
      </c>
      <c r="J55" s="161">
        <v>48430</v>
      </c>
      <c r="K55" s="162">
        <f t="shared" si="1"/>
        <v>276001</v>
      </c>
      <c r="L55" s="161">
        <v>171350</v>
      </c>
      <c r="M55" s="161">
        <v>112330</v>
      </c>
      <c r="N55" s="161">
        <v>92478</v>
      </c>
      <c r="O55" s="162">
        <f t="shared" si="2"/>
        <v>376158</v>
      </c>
      <c r="P55" s="162">
        <f t="shared" si="3"/>
        <v>609033</v>
      </c>
      <c r="Q55" s="162">
        <f t="shared" si="3"/>
        <v>219976</v>
      </c>
      <c r="R55" s="162">
        <f t="shared" si="3"/>
        <v>190732</v>
      </c>
      <c r="S55" s="163">
        <v>59570</v>
      </c>
      <c r="U55" s="28"/>
      <c r="V55" s="28"/>
      <c r="W55" s="28"/>
      <c r="X55" s="28"/>
      <c r="Y55" s="28"/>
    </row>
    <row r="56" spans="1:25" s="27" customFormat="1" ht="15" customHeight="1">
      <c r="A56" s="370" t="s">
        <v>277</v>
      </c>
      <c r="B56" s="152" t="s">
        <v>47</v>
      </c>
      <c r="C56" s="154">
        <f t="shared" si="4"/>
        <v>371771</v>
      </c>
      <c r="D56" s="155">
        <v>43454</v>
      </c>
      <c r="E56" s="155">
        <v>11289</v>
      </c>
      <c r="F56" s="156">
        <v>15726</v>
      </c>
      <c r="G56" s="157">
        <f t="shared" si="0"/>
        <v>70469</v>
      </c>
      <c r="H56" s="156">
        <v>10450</v>
      </c>
      <c r="I56" s="156">
        <v>10326</v>
      </c>
      <c r="J56" s="156">
        <v>4478</v>
      </c>
      <c r="K56" s="157">
        <f t="shared" si="1"/>
        <v>25254</v>
      </c>
      <c r="L56" s="156">
        <v>78007</v>
      </c>
      <c r="M56" s="156">
        <v>54354</v>
      </c>
      <c r="N56" s="156">
        <v>29897</v>
      </c>
      <c r="O56" s="157">
        <f t="shared" si="2"/>
        <v>162258</v>
      </c>
      <c r="P56" s="157">
        <f t="shared" si="3"/>
        <v>131911</v>
      </c>
      <c r="Q56" s="157">
        <f t="shared" si="3"/>
        <v>75969</v>
      </c>
      <c r="R56" s="157">
        <f t="shared" si="3"/>
        <v>50101</v>
      </c>
      <c r="S56" s="158">
        <v>113790</v>
      </c>
      <c r="U56" s="28"/>
      <c r="V56" s="28"/>
      <c r="W56" s="28"/>
      <c r="X56" s="28"/>
      <c r="Y56" s="28"/>
    </row>
    <row r="57" spans="1:25" s="27" customFormat="1" ht="15" customHeight="1">
      <c r="A57" s="371" t="s">
        <v>278</v>
      </c>
      <c r="B57" s="153" t="s">
        <v>48</v>
      </c>
      <c r="C57" s="159">
        <f t="shared" si="4"/>
        <v>311650</v>
      </c>
      <c r="D57" s="160">
        <v>67050</v>
      </c>
      <c r="E57" s="160">
        <v>17604</v>
      </c>
      <c r="F57" s="161">
        <v>15613</v>
      </c>
      <c r="G57" s="162">
        <f t="shared" si="0"/>
        <v>100267</v>
      </c>
      <c r="H57" s="161">
        <v>36087</v>
      </c>
      <c r="I57" s="161">
        <v>21702</v>
      </c>
      <c r="J57" s="161">
        <v>9426</v>
      </c>
      <c r="K57" s="162">
        <f t="shared" si="1"/>
        <v>67215</v>
      </c>
      <c r="L57" s="161">
        <v>48809</v>
      </c>
      <c r="M57" s="161">
        <v>49413</v>
      </c>
      <c r="N57" s="161">
        <v>26092</v>
      </c>
      <c r="O57" s="162">
        <f t="shared" si="2"/>
        <v>124314</v>
      </c>
      <c r="P57" s="162">
        <f t="shared" si="3"/>
        <v>151946</v>
      </c>
      <c r="Q57" s="162">
        <f t="shared" si="3"/>
        <v>88719</v>
      </c>
      <c r="R57" s="162">
        <f t="shared" si="3"/>
        <v>51131</v>
      </c>
      <c r="S57" s="163">
        <v>19854</v>
      </c>
      <c r="U57" s="28"/>
      <c r="V57" s="28"/>
      <c r="W57" s="28"/>
      <c r="X57" s="28"/>
      <c r="Y57" s="28"/>
    </row>
    <row r="58" spans="1:25" s="27" customFormat="1" ht="15" customHeight="1">
      <c r="A58" s="370" t="s">
        <v>279</v>
      </c>
      <c r="B58" s="152" t="s">
        <v>49</v>
      </c>
      <c r="C58" s="154">
        <f t="shared" si="4"/>
        <v>361838</v>
      </c>
      <c r="D58" s="155">
        <v>60611</v>
      </c>
      <c r="E58" s="155">
        <v>21797</v>
      </c>
      <c r="F58" s="156">
        <v>17875</v>
      </c>
      <c r="G58" s="157">
        <f t="shared" si="0"/>
        <v>100283</v>
      </c>
      <c r="H58" s="156">
        <v>33013</v>
      </c>
      <c r="I58" s="156">
        <v>17843</v>
      </c>
      <c r="J58" s="156">
        <v>11449</v>
      </c>
      <c r="K58" s="157">
        <f t="shared" si="1"/>
        <v>62305</v>
      </c>
      <c r="L58" s="156">
        <v>55822</v>
      </c>
      <c r="M58" s="156">
        <v>74691</v>
      </c>
      <c r="N58" s="156">
        <v>35737</v>
      </c>
      <c r="O58" s="157">
        <f t="shared" si="2"/>
        <v>166250</v>
      </c>
      <c r="P58" s="157">
        <f t="shared" si="3"/>
        <v>149446</v>
      </c>
      <c r="Q58" s="157">
        <f t="shared" si="3"/>
        <v>114331</v>
      </c>
      <c r="R58" s="157">
        <f t="shared" si="3"/>
        <v>65061</v>
      </c>
      <c r="S58" s="158">
        <v>33000</v>
      </c>
      <c r="U58" s="28"/>
      <c r="V58" s="28"/>
      <c r="W58" s="28"/>
      <c r="X58" s="28"/>
      <c r="Y58" s="28"/>
    </row>
    <row r="59" spans="1:25" s="27" customFormat="1" ht="15" customHeight="1">
      <c r="A59" s="371" t="s">
        <v>280</v>
      </c>
      <c r="B59" s="153" t="s">
        <v>50</v>
      </c>
      <c r="C59" s="159">
        <f t="shared" si="4"/>
        <v>763625</v>
      </c>
      <c r="D59" s="160">
        <v>129997</v>
      </c>
      <c r="E59" s="160">
        <v>29898</v>
      </c>
      <c r="F59" s="161">
        <v>31066</v>
      </c>
      <c r="G59" s="162">
        <f t="shared" si="0"/>
        <v>190961</v>
      </c>
      <c r="H59" s="161">
        <v>111187</v>
      </c>
      <c r="I59" s="161">
        <v>36425</v>
      </c>
      <c r="J59" s="161">
        <v>23303</v>
      </c>
      <c r="K59" s="162">
        <f t="shared" si="1"/>
        <v>170915</v>
      </c>
      <c r="L59" s="161">
        <v>168407</v>
      </c>
      <c r="M59" s="161">
        <v>112904</v>
      </c>
      <c r="N59" s="161">
        <v>63056</v>
      </c>
      <c r="O59" s="162">
        <f t="shared" si="2"/>
        <v>344367</v>
      </c>
      <c r="P59" s="162">
        <f t="shared" si="3"/>
        <v>409591</v>
      </c>
      <c r="Q59" s="162">
        <f t="shared" si="3"/>
        <v>179227</v>
      </c>
      <c r="R59" s="162">
        <f t="shared" si="3"/>
        <v>117425</v>
      </c>
      <c r="S59" s="163">
        <v>57382</v>
      </c>
      <c r="U59" s="28"/>
      <c r="V59" s="28"/>
      <c r="W59" s="28"/>
      <c r="X59" s="28"/>
      <c r="Y59" s="28"/>
    </row>
    <row r="60" spans="1:25" s="27" customFormat="1" ht="15" customHeight="1">
      <c r="A60" s="370" t="s">
        <v>281</v>
      </c>
      <c r="B60" s="152" t="s">
        <v>51</v>
      </c>
      <c r="C60" s="154">
        <f t="shared" si="4"/>
        <v>336280</v>
      </c>
      <c r="D60" s="155">
        <v>70446</v>
      </c>
      <c r="E60" s="155">
        <v>13207</v>
      </c>
      <c r="F60" s="156">
        <v>17996</v>
      </c>
      <c r="G60" s="157">
        <f t="shared" si="0"/>
        <v>101649</v>
      </c>
      <c r="H60" s="156">
        <v>66216</v>
      </c>
      <c r="I60" s="156">
        <v>16418</v>
      </c>
      <c r="J60" s="156">
        <v>8511</v>
      </c>
      <c r="K60" s="157">
        <f t="shared" si="1"/>
        <v>91145</v>
      </c>
      <c r="L60" s="156">
        <v>66214</v>
      </c>
      <c r="M60" s="156">
        <v>34189</v>
      </c>
      <c r="N60" s="156">
        <v>24448</v>
      </c>
      <c r="O60" s="157">
        <f t="shared" si="2"/>
        <v>124851</v>
      </c>
      <c r="P60" s="157">
        <f t="shared" si="3"/>
        <v>202876</v>
      </c>
      <c r="Q60" s="157">
        <f t="shared" si="3"/>
        <v>63814</v>
      </c>
      <c r="R60" s="157">
        <f t="shared" si="3"/>
        <v>50955</v>
      </c>
      <c r="S60" s="158">
        <v>18635</v>
      </c>
      <c r="U60" s="28"/>
      <c r="V60" s="28"/>
      <c r="W60" s="28"/>
      <c r="X60" s="28"/>
      <c r="Y60" s="28"/>
    </row>
    <row r="61" spans="1:25" s="27" customFormat="1" ht="15" customHeight="1">
      <c r="A61" s="371" t="s">
        <v>282</v>
      </c>
      <c r="B61" s="153" t="s">
        <v>52</v>
      </c>
      <c r="C61" s="159">
        <f t="shared" si="4"/>
        <v>1113601</v>
      </c>
      <c r="D61" s="160">
        <v>259034</v>
      </c>
      <c r="E61" s="160">
        <v>39926</v>
      </c>
      <c r="F61" s="161">
        <v>42329</v>
      </c>
      <c r="G61" s="162">
        <f t="shared" si="0"/>
        <v>341289</v>
      </c>
      <c r="H61" s="161">
        <v>158858</v>
      </c>
      <c r="I61" s="161">
        <v>46934</v>
      </c>
      <c r="J61" s="161">
        <v>25402</v>
      </c>
      <c r="K61" s="162">
        <f t="shared" si="1"/>
        <v>231194</v>
      </c>
      <c r="L61" s="161">
        <v>278923</v>
      </c>
      <c r="M61" s="161">
        <v>104294</v>
      </c>
      <c r="N61" s="161">
        <v>91349</v>
      </c>
      <c r="O61" s="162">
        <f t="shared" si="2"/>
        <v>474566</v>
      </c>
      <c r="P61" s="162">
        <f t="shared" si="3"/>
        <v>696815</v>
      </c>
      <c r="Q61" s="162">
        <f t="shared" si="3"/>
        <v>191154</v>
      </c>
      <c r="R61" s="162">
        <f t="shared" si="3"/>
        <v>159080</v>
      </c>
      <c r="S61" s="163">
        <v>66552</v>
      </c>
      <c r="U61" s="28"/>
      <c r="V61" s="28"/>
      <c r="W61" s="28"/>
      <c r="X61" s="28"/>
      <c r="Y61" s="28"/>
    </row>
    <row r="62" spans="1:25" s="27" customFormat="1" ht="15" customHeight="1">
      <c r="A62" s="370" t="s">
        <v>283</v>
      </c>
      <c r="B62" s="152" t="s">
        <v>53</v>
      </c>
      <c r="C62" s="154">
        <f t="shared" si="4"/>
        <v>1370375</v>
      </c>
      <c r="D62" s="155">
        <v>260346</v>
      </c>
      <c r="E62" s="155">
        <v>51595</v>
      </c>
      <c r="F62" s="156">
        <v>69380</v>
      </c>
      <c r="G62" s="157">
        <f t="shared" si="0"/>
        <v>381321</v>
      </c>
      <c r="H62" s="156">
        <v>205557</v>
      </c>
      <c r="I62" s="156">
        <v>67773</v>
      </c>
      <c r="J62" s="156">
        <v>46785</v>
      </c>
      <c r="K62" s="157">
        <f t="shared" si="1"/>
        <v>320115</v>
      </c>
      <c r="L62" s="156">
        <v>272154</v>
      </c>
      <c r="M62" s="156">
        <v>167321</v>
      </c>
      <c r="N62" s="156">
        <v>138827</v>
      </c>
      <c r="O62" s="157">
        <f t="shared" si="2"/>
        <v>578302</v>
      </c>
      <c r="P62" s="157">
        <f t="shared" si="3"/>
        <v>738057</v>
      </c>
      <c r="Q62" s="157">
        <f t="shared" si="3"/>
        <v>286689</v>
      </c>
      <c r="R62" s="157">
        <f t="shared" si="3"/>
        <v>254992</v>
      </c>
      <c r="S62" s="158">
        <v>90637</v>
      </c>
      <c r="U62" s="28"/>
      <c r="V62" s="28"/>
      <c r="W62" s="28"/>
      <c r="X62" s="28"/>
      <c r="Y62" s="28"/>
    </row>
    <row r="63" spans="1:25" s="27" customFormat="1" ht="15" customHeight="1">
      <c r="A63" s="371" t="s">
        <v>284</v>
      </c>
      <c r="B63" s="153" t="s">
        <v>54</v>
      </c>
      <c r="C63" s="159">
        <f t="shared" si="4"/>
        <v>322295</v>
      </c>
      <c r="D63" s="160">
        <v>44351</v>
      </c>
      <c r="E63" s="160">
        <v>6086</v>
      </c>
      <c r="F63" s="161">
        <v>19243</v>
      </c>
      <c r="G63" s="162">
        <f t="shared" si="0"/>
        <v>69680</v>
      </c>
      <c r="H63" s="161">
        <v>13604</v>
      </c>
      <c r="I63" s="161">
        <v>4233</v>
      </c>
      <c r="J63" s="161">
        <v>7072</v>
      </c>
      <c r="K63" s="162">
        <f t="shared" si="1"/>
        <v>24909</v>
      </c>
      <c r="L63" s="161">
        <v>75826</v>
      </c>
      <c r="M63" s="161">
        <v>33795</v>
      </c>
      <c r="N63" s="161">
        <v>50213</v>
      </c>
      <c r="O63" s="162">
        <f t="shared" si="2"/>
        <v>159834</v>
      </c>
      <c r="P63" s="162">
        <f t="shared" si="3"/>
        <v>133781</v>
      </c>
      <c r="Q63" s="162">
        <f t="shared" si="3"/>
        <v>44114</v>
      </c>
      <c r="R63" s="162">
        <f t="shared" si="3"/>
        <v>76528</v>
      </c>
      <c r="S63" s="163">
        <v>67872</v>
      </c>
      <c r="U63" s="28"/>
      <c r="V63" s="28"/>
      <c r="W63" s="28"/>
      <c r="X63" s="28"/>
      <c r="Y63" s="28"/>
    </row>
    <row r="64" spans="1:25" s="27" customFormat="1" ht="15" customHeight="1">
      <c r="A64" s="370" t="s">
        <v>285</v>
      </c>
      <c r="B64" s="152" t="s">
        <v>55</v>
      </c>
      <c r="C64" s="154">
        <f t="shared" si="4"/>
        <v>223430</v>
      </c>
      <c r="D64" s="155">
        <v>37408</v>
      </c>
      <c r="E64" s="155">
        <v>7103</v>
      </c>
      <c r="F64" s="156">
        <v>12152</v>
      </c>
      <c r="G64" s="157">
        <f t="shared" si="0"/>
        <v>56663</v>
      </c>
      <c r="H64" s="156">
        <v>42857</v>
      </c>
      <c r="I64" s="156">
        <v>13155</v>
      </c>
      <c r="J64" s="156">
        <v>10240</v>
      </c>
      <c r="K64" s="157">
        <f t="shared" si="1"/>
        <v>66252</v>
      </c>
      <c r="L64" s="156">
        <v>50424</v>
      </c>
      <c r="M64" s="156">
        <v>20174</v>
      </c>
      <c r="N64" s="156">
        <v>18945</v>
      </c>
      <c r="O64" s="157">
        <f t="shared" si="2"/>
        <v>89543</v>
      </c>
      <c r="P64" s="157">
        <f t="shared" si="3"/>
        <v>130689</v>
      </c>
      <c r="Q64" s="157">
        <f t="shared" si="3"/>
        <v>40432</v>
      </c>
      <c r="R64" s="157">
        <f t="shared" si="3"/>
        <v>41337</v>
      </c>
      <c r="S64" s="158">
        <v>10972</v>
      </c>
      <c r="U64" s="28"/>
      <c r="V64" s="28"/>
      <c r="W64" s="28"/>
      <c r="X64" s="28"/>
      <c r="Y64" s="28"/>
    </row>
    <row r="65" spans="1:25" s="27" customFormat="1" ht="15" customHeight="1">
      <c r="A65" s="371" t="s">
        <v>286</v>
      </c>
      <c r="B65" s="153" t="s">
        <v>56</v>
      </c>
      <c r="C65" s="159">
        <f t="shared" si="4"/>
        <v>627030</v>
      </c>
      <c r="D65" s="160">
        <v>103075</v>
      </c>
      <c r="E65" s="160">
        <v>25345</v>
      </c>
      <c r="F65" s="161">
        <v>34168</v>
      </c>
      <c r="G65" s="162">
        <f t="shared" si="0"/>
        <v>162588</v>
      </c>
      <c r="H65" s="161">
        <v>78766</v>
      </c>
      <c r="I65" s="161">
        <v>34139</v>
      </c>
      <c r="J65" s="161">
        <v>18102</v>
      </c>
      <c r="K65" s="162">
        <f t="shared" si="1"/>
        <v>131007</v>
      </c>
      <c r="L65" s="161">
        <v>155664</v>
      </c>
      <c r="M65" s="161">
        <v>77182</v>
      </c>
      <c r="N65" s="161">
        <v>59779</v>
      </c>
      <c r="O65" s="162">
        <f t="shared" si="2"/>
        <v>292625</v>
      </c>
      <c r="P65" s="162">
        <f t="shared" si="3"/>
        <v>337505</v>
      </c>
      <c r="Q65" s="162">
        <f t="shared" si="3"/>
        <v>136666</v>
      </c>
      <c r="R65" s="162">
        <f t="shared" si="3"/>
        <v>112049</v>
      </c>
      <c r="S65" s="163">
        <v>40810</v>
      </c>
      <c r="U65" s="28"/>
      <c r="V65" s="28"/>
      <c r="W65" s="28"/>
      <c r="X65" s="28"/>
      <c r="Y65" s="28"/>
    </row>
    <row r="66" spans="1:25" s="27" customFormat="1" ht="15" customHeight="1">
      <c r="A66" s="370" t="s">
        <v>287</v>
      </c>
      <c r="B66" s="152" t="s">
        <v>57</v>
      </c>
      <c r="C66" s="154">
        <f t="shared" si="4"/>
        <v>1197865</v>
      </c>
      <c r="D66" s="155">
        <v>329563</v>
      </c>
      <c r="E66" s="155">
        <v>35910</v>
      </c>
      <c r="F66" s="156">
        <v>39195</v>
      </c>
      <c r="G66" s="157">
        <f t="shared" si="0"/>
        <v>404668</v>
      </c>
      <c r="H66" s="156">
        <v>199219</v>
      </c>
      <c r="I66" s="156">
        <v>38461</v>
      </c>
      <c r="J66" s="156">
        <v>26275</v>
      </c>
      <c r="K66" s="157">
        <f t="shared" si="1"/>
        <v>263955</v>
      </c>
      <c r="L66" s="156">
        <v>308819</v>
      </c>
      <c r="M66" s="156">
        <v>81546</v>
      </c>
      <c r="N66" s="156">
        <v>80150</v>
      </c>
      <c r="O66" s="157">
        <f t="shared" si="2"/>
        <v>470515</v>
      </c>
      <c r="P66" s="157">
        <f t="shared" si="3"/>
        <v>837601</v>
      </c>
      <c r="Q66" s="157">
        <f t="shared" si="3"/>
        <v>155917</v>
      </c>
      <c r="R66" s="157">
        <f t="shared" si="3"/>
        <v>145620</v>
      </c>
      <c r="S66" s="158">
        <v>58727</v>
      </c>
      <c r="U66" s="28"/>
      <c r="V66" s="28"/>
      <c r="W66" s="28"/>
      <c r="X66" s="28"/>
      <c r="Y66" s="28"/>
    </row>
    <row r="67" spans="1:25" s="27" customFormat="1" ht="15" customHeight="1">
      <c r="A67" s="371" t="s">
        <v>288</v>
      </c>
      <c r="B67" s="153" t="s">
        <v>58</v>
      </c>
      <c r="C67" s="159">
        <f t="shared" si="4"/>
        <v>603343</v>
      </c>
      <c r="D67" s="160">
        <v>89313</v>
      </c>
      <c r="E67" s="160">
        <v>22481</v>
      </c>
      <c r="F67" s="161">
        <v>28448</v>
      </c>
      <c r="G67" s="162">
        <f t="shared" si="0"/>
        <v>140242</v>
      </c>
      <c r="H67" s="161">
        <v>71157</v>
      </c>
      <c r="I67" s="161">
        <v>34235</v>
      </c>
      <c r="J67" s="161">
        <v>20220</v>
      </c>
      <c r="K67" s="162">
        <f t="shared" si="1"/>
        <v>125612</v>
      </c>
      <c r="L67" s="161">
        <v>122021</v>
      </c>
      <c r="M67" s="161">
        <v>97704</v>
      </c>
      <c r="N67" s="161">
        <v>71048</v>
      </c>
      <c r="O67" s="162">
        <f t="shared" si="2"/>
        <v>290773</v>
      </c>
      <c r="P67" s="162">
        <f t="shared" si="3"/>
        <v>282491</v>
      </c>
      <c r="Q67" s="162">
        <f t="shared" si="3"/>
        <v>154420</v>
      </c>
      <c r="R67" s="162">
        <f t="shared" si="3"/>
        <v>119716</v>
      </c>
      <c r="S67" s="163">
        <v>46716</v>
      </c>
      <c r="U67" s="28"/>
      <c r="V67" s="28"/>
      <c r="W67" s="28"/>
      <c r="X67" s="28"/>
      <c r="Y67" s="28"/>
    </row>
    <row r="68" spans="1:25" s="27" customFormat="1" ht="15" customHeight="1">
      <c r="A68" s="370" t="s">
        <v>289</v>
      </c>
      <c r="B68" s="152" t="s">
        <v>59</v>
      </c>
      <c r="C68" s="154">
        <f t="shared" si="4"/>
        <v>807392</v>
      </c>
      <c r="D68" s="155">
        <v>150962</v>
      </c>
      <c r="E68" s="155">
        <v>24309</v>
      </c>
      <c r="F68" s="156">
        <v>43846</v>
      </c>
      <c r="G68" s="157">
        <f t="shared" si="0"/>
        <v>219117</v>
      </c>
      <c r="H68" s="156">
        <v>135385</v>
      </c>
      <c r="I68" s="156">
        <v>31196</v>
      </c>
      <c r="J68" s="156">
        <v>30010</v>
      </c>
      <c r="K68" s="157">
        <f t="shared" si="1"/>
        <v>196591</v>
      </c>
      <c r="L68" s="156">
        <v>187609</v>
      </c>
      <c r="M68" s="156">
        <v>79625</v>
      </c>
      <c r="N68" s="156">
        <v>76604</v>
      </c>
      <c r="O68" s="157">
        <f t="shared" si="2"/>
        <v>343838</v>
      </c>
      <c r="P68" s="157">
        <f t="shared" si="3"/>
        <v>473956</v>
      </c>
      <c r="Q68" s="157">
        <f t="shared" si="3"/>
        <v>135130</v>
      </c>
      <c r="R68" s="157">
        <f t="shared" si="3"/>
        <v>150460</v>
      </c>
      <c r="S68" s="158">
        <v>47846</v>
      </c>
      <c r="U68" s="28"/>
      <c r="V68" s="28"/>
      <c r="W68" s="28"/>
      <c r="X68" s="28"/>
      <c r="Y68" s="28"/>
    </row>
    <row r="69" spans="1:25" s="27" customFormat="1" ht="15" customHeight="1">
      <c r="A69" s="371" t="s">
        <v>290</v>
      </c>
      <c r="B69" s="153" t="s">
        <v>60</v>
      </c>
      <c r="C69" s="159">
        <f t="shared" si="4"/>
        <v>79941</v>
      </c>
      <c r="D69" s="160">
        <v>12212</v>
      </c>
      <c r="E69" s="160">
        <v>2866</v>
      </c>
      <c r="F69" s="161">
        <v>14233</v>
      </c>
      <c r="G69" s="162">
        <f t="shared" si="0"/>
        <v>29311</v>
      </c>
      <c r="H69" s="161">
        <v>8218</v>
      </c>
      <c r="I69" s="161">
        <v>2606</v>
      </c>
      <c r="J69" s="161">
        <v>3205</v>
      </c>
      <c r="K69" s="162">
        <f t="shared" si="1"/>
        <v>14029</v>
      </c>
      <c r="L69" s="161">
        <v>3724</v>
      </c>
      <c r="M69" s="161">
        <v>5644</v>
      </c>
      <c r="N69" s="161">
        <v>18701</v>
      </c>
      <c r="O69" s="162">
        <f t="shared" si="2"/>
        <v>28069</v>
      </c>
      <c r="P69" s="162">
        <f t="shared" si="3"/>
        <v>24154</v>
      </c>
      <c r="Q69" s="162">
        <f t="shared" si="3"/>
        <v>11116</v>
      </c>
      <c r="R69" s="162">
        <f t="shared" si="3"/>
        <v>36139</v>
      </c>
      <c r="S69" s="163">
        <v>8532</v>
      </c>
      <c r="U69" s="28"/>
      <c r="V69" s="28"/>
      <c r="W69" s="28"/>
      <c r="X69" s="28"/>
      <c r="Y69" s="28"/>
    </row>
    <row r="70" spans="1:25" s="27" customFormat="1" ht="15" customHeight="1">
      <c r="A70" s="370" t="s">
        <v>291</v>
      </c>
      <c r="B70" s="152" t="s">
        <v>61</v>
      </c>
      <c r="C70" s="154">
        <f t="shared" si="4"/>
        <v>2234889</v>
      </c>
      <c r="D70" s="155">
        <v>249511</v>
      </c>
      <c r="E70" s="155">
        <v>77683</v>
      </c>
      <c r="F70" s="156">
        <v>60710</v>
      </c>
      <c r="G70" s="157">
        <f t="shared" si="0"/>
        <v>387904</v>
      </c>
      <c r="H70" s="156">
        <v>57109</v>
      </c>
      <c r="I70" s="156">
        <v>29022</v>
      </c>
      <c r="J70" s="156">
        <v>13298</v>
      </c>
      <c r="K70" s="157">
        <f t="shared" si="1"/>
        <v>99429</v>
      </c>
      <c r="L70" s="156">
        <v>467734</v>
      </c>
      <c r="M70" s="156">
        <v>365064</v>
      </c>
      <c r="N70" s="156">
        <v>145766</v>
      </c>
      <c r="O70" s="157">
        <f t="shared" si="2"/>
        <v>978564</v>
      </c>
      <c r="P70" s="157">
        <f t="shared" si="3"/>
        <v>774354</v>
      </c>
      <c r="Q70" s="157">
        <f t="shared" si="3"/>
        <v>471769</v>
      </c>
      <c r="R70" s="157">
        <f t="shared" si="3"/>
        <v>219774</v>
      </c>
      <c r="S70" s="158">
        <v>768992</v>
      </c>
      <c r="U70" s="28"/>
      <c r="V70" s="28"/>
      <c r="W70" s="28"/>
      <c r="X70" s="28"/>
      <c r="Y70" s="28"/>
    </row>
    <row r="71" spans="1:25" s="27" customFormat="1" ht="15" customHeight="1">
      <c r="A71" s="371" t="s">
        <v>292</v>
      </c>
      <c r="B71" s="153" t="s">
        <v>62</v>
      </c>
      <c r="C71" s="159">
        <f t="shared" si="4"/>
        <v>372123</v>
      </c>
      <c r="D71" s="160">
        <v>81178</v>
      </c>
      <c r="E71" s="160">
        <v>19300</v>
      </c>
      <c r="F71" s="161">
        <v>15936</v>
      </c>
      <c r="G71" s="162">
        <f t="shared" si="0"/>
        <v>116414</v>
      </c>
      <c r="H71" s="161">
        <v>63280</v>
      </c>
      <c r="I71" s="161">
        <v>25915</v>
      </c>
      <c r="J71" s="161">
        <v>12050</v>
      </c>
      <c r="K71" s="162">
        <f t="shared" si="1"/>
        <v>101245</v>
      </c>
      <c r="L71" s="161">
        <v>61826</v>
      </c>
      <c r="M71" s="161">
        <v>48190</v>
      </c>
      <c r="N71" s="161">
        <v>24559</v>
      </c>
      <c r="O71" s="162">
        <f t="shared" si="2"/>
        <v>134575</v>
      </c>
      <c r="P71" s="162">
        <f t="shared" si="3"/>
        <v>206284</v>
      </c>
      <c r="Q71" s="162">
        <f t="shared" si="3"/>
        <v>93405</v>
      </c>
      <c r="R71" s="162">
        <f t="shared" si="3"/>
        <v>52545</v>
      </c>
      <c r="S71" s="163">
        <v>19889</v>
      </c>
      <c r="U71" s="28"/>
      <c r="V71" s="28"/>
      <c r="W71" s="28"/>
      <c r="X71" s="28"/>
      <c r="Y71" s="28"/>
    </row>
    <row r="72" spans="1:25" s="27" customFormat="1" ht="15" customHeight="1">
      <c r="A72" s="370" t="s">
        <v>293</v>
      </c>
      <c r="B72" s="152" t="s">
        <v>63</v>
      </c>
      <c r="C72" s="154">
        <f t="shared" si="4"/>
        <v>1061590</v>
      </c>
      <c r="D72" s="155">
        <v>142724</v>
      </c>
      <c r="E72" s="155">
        <v>26774</v>
      </c>
      <c r="F72" s="156">
        <v>49698</v>
      </c>
      <c r="G72" s="157">
        <f t="shared" si="0"/>
        <v>219196</v>
      </c>
      <c r="H72" s="156">
        <v>40758</v>
      </c>
      <c r="I72" s="156">
        <v>13054</v>
      </c>
      <c r="J72" s="156">
        <v>16208</v>
      </c>
      <c r="K72" s="157">
        <f t="shared" si="1"/>
        <v>70020</v>
      </c>
      <c r="L72" s="156">
        <v>262023</v>
      </c>
      <c r="M72" s="156">
        <v>133612</v>
      </c>
      <c r="N72" s="156">
        <v>130427</v>
      </c>
      <c r="O72" s="157">
        <f t="shared" si="2"/>
        <v>526062</v>
      </c>
      <c r="P72" s="157">
        <f t="shared" si="3"/>
        <v>445505</v>
      </c>
      <c r="Q72" s="157">
        <f t="shared" si="3"/>
        <v>173440</v>
      </c>
      <c r="R72" s="157">
        <f t="shared" si="3"/>
        <v>196333</v>
      </c>
      <c r="S72" s="158">
        <v>246312</v>
      </c>
      <c r="U72" s="28"/>
      <c r="V72" s="28"/>
      <c r="W72" s="28"/>
      <c r="X72" s="28"/>
      <c r="Y72" s="28"/>
    </row>
    <row r="73" spans="1:25" s="27" customFormat="1" ht="15" customHeight="1">
      <c r="A73" s="371" t="s">
        <v>294</v>
      </c>
      <c r="B73" s="153" t="s">
        <v>64</v>
      </c>
      <c r="C73" s="159">
        <f t="shared" si="4"/>
        <v>390665</v>
      </c>
      <c r="D73" s="160">
        <v>62083</v>
      </c>
      <c r="E73" s="160">
        <v>22368</v>
      </c>
      <c r="F73" s="161">
        <v>20280</v>
      </c>
      <c r="G73" s="162">
        <f t="shared" ref="G73:G89" si="5">+D73+E73+F73</f>
        <v>104731</v>
      </c>
      <c r="H73" s="161">
        <v>39753</v>
      </c>
      <c r="I73" s="161">
        <v>37403</v>
      </c>
      <c r="J73" s="161">
        <v>11415</v>
      </c>
      <c r="K73" s="162">
        <f t="shared" ref="K73:K89" si="6">+H73+I73+J73</f>
        <v>88571</v>
      </c>
      <c r="L73" s="161">
        <v>38931</v>
      </c>
      <c r="M73" s="161">
        <v>84043</v>
      </c>
      <c r="N73" s="161">
        <v>41216</v>
      </c>
      <c r="O73" s="162">
        <f t="shared" ref="O73:O89" si="7">+L73+M73+N73</f>
        <v>164190</v>
      </c>
      <c r="P73" s="162">
        <f t="shared" ref="P73:R89" si="8">+D73+H73+L73</f>
        <v>140767</v>
      </c>
      <c r="Q73" s="162">
        <f t="shared" si="8"/>
        <v>143814</v>
      </c>
      <c r="R73" s="162">
        <f t="shared" si="8"/>
        <v>72911</v>
      </c>
      <c r="S73" s="163">
        <v>33173</v>
      </c>
      <c r="U73" s="28"/>
      <c r="V73" s="28"/>
      <c r="W73" s="28"/>
      <c r="X73" s="28"/>
      <c r="Y73" s="28"/>
    </row>
    <row r="74" spans="1:25" s="27" customFormat="1" ht="15" customHeight="1">
      <c r="A74" s="370" t="s">
        <v>295</v>
      </c>
      <c r="B74" s="152" t="s">
        <v>65</v>
      </c>
      <c r="C74" s="154">
        <f t="shared" ref="C74:C89" si="9">+G74+K74+O74+S74</f>
        <v>579450</v>
      </c>
      <c r="D74" s="155">
        <v>116163</v>
      </c>
      <c r="E74" s="155">
        <v>12382</v>
      </c>
      <c r="F74" s="156">
        <v>24607</v>
      </c>
      <c r="G74" s="157">
        <f t="shared" si="5"/>
        <v>153152</v>
      </c>
      <c r="H74" s="156">
        <v>152982</v>
      </c>
      <c r="I74" s="156">
        <v>14565</v>
      </c>
      <c r="J74" s="156">
        <v>15034</v>
      </c>
      <c r="K74" s="157">
        <f t="shared" si="6"/>
        <v>182581</v>
      </c>
      <c r="L74" s="156">
        <v>158898</v>
      </c>
      <c r="M74" s="156">
        <v>24410</v>
      </c>
      <c r="N74" s="156">
        <v>33730</v>
      </c>
      <c r="O74" s="157">
        <f t="shared" si="7"/>
        <v>217038</v>
      </c>
      <c r="P74" s="157">
        <f t="shared" si="8"/>
        <v>428043</v>
      </c>
      <c r="Q74" s="157">
        <f t="shared" si="8"/>
        <v>51357</v>
      </c>
      <c r="R74" s="157">
        <f t="shared" si="8"/>
        <v>73371</v>
      </c>
      <c r="S74" s="158">
        <v>26679</v>
      </c>
      <c r="U74" s="28"/>
      <c r="V74" s="28"/>
      <c r="W74" s="28"/>
      <c r="X74" s="28"/>
      <c r="Y74" s="28"/>
    </row>
    <row r="75" spans="1:25" s="27" customFormat="1" ht="15" customHeight="1">
      <c r="A75" s="371" t="s">
        <v>296</v>
      </c>
      <c r="B75" s="153" t="s">
        <v>66</v>
      </c>
      <c r="C75" s="159">
        <f t="shared" si="9"/>
        <v>435066</v>
      </c>
      <c r="D75" s="160">
        <v>80814</v>
      </c>
      <c r="E75" s="160">
        <v>22711</v>
      </c>
      <c r="F75" s="161">
        <v>18097</v>
      </c>
      <c r="G75" s="162">
        <f t="shared" si="5"/>
        <v>121622</v>
      </c>
      <c r="H75" s="161">
        <v>38491</v>
      </c>
      <c r="I75" s="161">
        <v>25161</v>
      </c>
      <c r="J75" s="161">
        <v>7319</v>
      </c>
      <c r="K75" s="162">
        <f t="shared" si="6"/>
        <v>70971</v>
      </c>
      <c r="L75" s="161">
        <v>72064</v>
      </c>
      <c r="M75" s="161">
        <v>103576</v>
      </c>
      <c r="N75" s="161">
        <v>26429</v>
      </c>
      <c r="O75" s="162">
        <f t="shared" si="7"/>
        <v>202069</v>
      </c>
      <c r="P75" s="162">
        <f t="shared" si="8"/>
        <v>191369</v>
      </c>
      <c r="Q75" s="162">
        <f t="shared" si="8"/>
        <v>151448</v>
      </c>
      <c r="R75" s="162">
        <f t="shared" si="8"/>
        <v>51845</v>
      </c>
      <c r="S75" s="163">
        <v>40404</v>
      </c>
      <c r="U75" s="28"/>
      <c r="V75" s="28"/>
      <c r="W75" s="28"/>
      <c r="X75" s="28"/>
      <c r="Y75" s="28"/>
    </row>
    <row r="76" spans="1:25" s="27" customFormat="1" ht="15" customHeight="1">
      <c r="A76" s="370" t="s">
        <v>297</v>
      </c>
      <c r="B76" s="152" t="s">
        <v>67</v>
      </c>
      <c r="C76" s="154">
        <f t="shared" si="9"/>
        <v>80284</v>
      </c>
      <c r="D76" s="155">
        <v>12817</v>
      </c>
      <c r="E76" s="155">
        <v>3067</v>
      </c>
      <c r="F76" s="156">
        <v>6727</v>
      </c>
      <c r="G76" s="157">
        <f t="shared" si="5"/>
        <v>22611</v>
      </c>
      <c r="H76" s="156">
        <v>7759</v>
      </c>
      <c r="I76" s="156">
        <v>4407</v>
      </c>
      <c r="J76" s="156">
        <v>1370</v>
      </c>
      <c r="K76" s="157">
        <f t="shared" si="6"/>
        <v>13536</v>
      </c>
      <c r="L76" s="156">
        <v>14518</v>
      </c>
      <c r="M76" s="156">
        <v>9055</v>
      </c>
      <c r="N76" s="156">
        <v>14257</v>
      </c>
      <c r="O76" s="157">
        <f t="shared" si="7"/>
        <v>37830</v>
      </c>
      <c r="P76" s="157">
        <f t="shared" si="8"/>
        <v>35094</v>
      </c>
      <c r="Q76" s="157">
        <f t="shared" si="8"/>
        <v>16529</v>
      </c>
      <c r="R76" s="157">
        <f t="shared" si="8"/>
        <v>22354</v>
      </c>
      <c r="S76" s="158">
        <v>6307</v>
      </c>
      <c r="U76" s="28"/>
      <c r="V76" s="28"/>
      <c r="W76" s="28"/>
      <c r="X76" s="28"/>
      <c r="Y76" s="28"/>
    </row>
    <row r="77" spans="1:25" s="27" customFormat="1" ht="15" customHeight="1">
      <c r="A77" s="371" t="s">
        <v>298</v>
      </c>
      <c r="B77" s="153" t="s">
        <v>68</v>
      </c>
      <c r="C77" s="159">
        <f t="shared" si="9"/>
        <v>255770</v>
      </c>
      <c r="D77" s="160">
        <v>50332</v>
      </c>
      <c r="E77" s="160">
        <v>12448</v>
      </c>
      <c r="F77" s="161">
        <v>12864</v>
      </c>
      <c r="G77" s="162">
        <f t="shared" si="5"/>
        <v>75644</v>
      </c>
      <c r="H77" s="161">
        <v>31313</v>
      </c>
      <c r="I77" s="161">
        <v>16698</v>
      </c>
      <c r="J77" s="161">
        <v>5716</v>
      </c>
      <c r="K77" s="162">
        <f t="shared" si="6"/>
        <v>53727</v>
      </c>
      <c r="L77" s="161">
        <v>45944</v>
      </c>
      <c r="M77" s="161">
        <v>42596</v>
      </c>
      <c r="N77" s="161">
        <v>20730</v>
      </c>
      <c r="O77" s="162">
        <f t="shared" si="7"/>
        <v>109270</v>
      </c>
      <c r="P77" s="162">
        <f t="shared" si="8"/>
        <v>127589</v>
      </c>
      <c r="Q77" s="162">
        <f t="shared" si="8"/>
        <v>71742</v>
      </c>
      <c r="R77" s="162">
        <f t="shared" si="8"/>
        <v>39310</v>
      </c>
      <c r="S77" s="163">
        <v>17129</v>
      </c>
      <c r="U77" s="28"/>
      <c r="V77" s="28"/>
      <c r="W77" s="28"/>
      <c r="X77" s="28"/>
      <c r="Y77" s="28"/>
    </row>
    <row r="78" spans="1:25" s="27" customFormat="1" ht="15" customHeight="1">
      <c r="A78" s="370" t="s">
        <v>299</v>
      </c>
      <c r="B78" s="152" t="s">
        <v>69</v>
      </c>
      <c r="C78" s="154">
        <f t="shared" si="9"/>
        <v>281544</v>
      </c>
      <c r="D78" s="155">
        <v>52261</v>
      </c>
      <c r="E78" s="155">
        <v>8815</v>
      </c>
      <c r="F78" s="156">
        <v>16875</v>
      </c>
      <c r="G78" s="157">
        <f t="shared" si="5"/>
        <v>77951</v>
      </c>
      <c r="H78" s="156">
        <v>37480</v>
      </c>
      <c r="I78" s="156">
        <v>11361</v>
      </c>
      <c r="J78" s="156">
        <v>12245</v>
      </c>
      <c r="K78" s="157">
        <f t="shared" si="6"/>
        <v>61086</v>
      </c>
      <c r="L78" s="156">
        <v>62646</v>
      </c>
      <c r="M78" s="156">
        <v>25898</v>
      </c>
      <c r="N78" s="156">
        <v>40647</v>
      </c>
      <c r="O78" s="157">
        <f t="shared" si="7"/>
        <v>129191</v>
      </c>
      <c r="P78" s="157">
        <f t="shared" si="8"/>
        <v>152387</v>
      </c>
      <c r="Q78" s="157">
        <f t="shared" si="8"/>
        <v>46074</v>
      </c>
      <c r="R78" s="157">
        <f t="shared" si="8"/>
        <v>69767</v>
      </c>
      <c r="S78" s="158">
        <v>13316</v>
      </c>
      <c r="U78" s="28"/>
      <c r="V78" s="28"/>
      <c r="W78" s="28"/>
      <c r="X78" s="28"/>
      <c r="Y78" s="28"/>
    </row>
    <row r="79" spans="1:25" s="27" customFormat="1" ht="15" customHeight="1">
      <c r="A79" s="371" t="s">
        <v>300</v>
      </c>
      <c r="B79" s="153" t="s">
        <v>70</v>
      </c>
      <c r="C79" s="159">
        <f t="shared" si="9"/>
        <v>636921</v>
      </c>
      <c r="D79" s="160">
        <v>112553</v>
      </c>
      <c r="E79" s="160">
        <v>11481</v>
      </c>
      <c r="F79" s="161">
        <v>27423</v>
      </c>
      <c r="G79" s="162">
        <f t="shared" si="5"/>
        <v>151457</v>
      </c>
      <c r="H79" s="161">
        <v>32371</v>
      </c>
      <c r="I79" s="161">
        <v>11884</v>
      </c>
      <c r="J79" s="161">
        <v>6782</v>
      </c>
      <c r="K79" s="162">
        <f t="shared" si="6"/>
        <v>51037</v>
      </c>
      <c r="L79" s="161">
        <v>177204</v>
      </c>
      <c r="M79" s="161">
        <v>60160</v>
      </c>
      <c r="N79" s="161">
        <v>69614</v>
      </c>
      <c r="O79" s="162">
        <f t="shared" si="7"/>
        <v>306978</v>
      </c>
      <c r="P79" s="162">
        <f t="shared" si="8"/>
        <v>322128</v>
      </c>
      <c r="Q79" s="162">
        <f t="shared" si="8"/>
        <v>83525</v>
      </c>
      <c r="R79" s="162">
        <f t="shared" si="8"/>
        <v>103819</v>
      </c>
      <c r="S79" s="163">
        <v>127449</v>
      </c>
      <c r="U79" s="28"/>
      <c r="V79" s="28"/>
      <c r="W79" s="28"/>
      <c r="X79" s="28"/>
      <c r="Y79" s="28"/>
    </row>
    <row r="80" spans="1:25" s="27" customFormat="1" ht="15" customHeight="1">
      <c r="A80" s="370" t="s">
        <v>301</v>
      </c>
      <c r="B80" s="152" t="s">
        <v>71</v>
      </c>
      <c r="C80" s="154">
        <f t="shared" si="9"/>
        <v>551370</v>
      </c>
      <c r="D80" s="155">
        <v>86851</v>
      </c>
      <c r="E80" s="155">
        <v>8886</v>
      </c>
      <c r="F80" s="156">
        <v>33531</v>
      </c>
      <c r="G80" s="157">
        <f t="shared" si="5"/>
        <v>129268</v>
      </c>
      <c r="H80" s="156">
        <v>11254</v>
      </c>
      <c r="I80" s="156">
        <v>3810</v>
      </c>
      <c r="J80" s="156">
        <v>7517</v>
      </c>
      <c r="K80" s="157">
        <f t="shared" si="6"/>
        <v>22581</v>
      </c>
      <c r="L80" s="156">
        <v>84415</v>
      </c>
      <c r="M80" s="156">
        <v>64419</v>
      </c>
      <c r="N80" s="156">
        <v>96348</v>
      </c>
      <c r="O80" s="157">
        <f t="shared" si="7"/>
        <v>245182</v>
      </c>
      <c r="P80" s="157">
        <f t="shared" si="8"/>
        <v>182520</v>
      </c>
      <c r="Q80" s="157">
        <f t="shared" si="8"/>
        <v>77115</v>
      </c>
      <c r="R80" s="157">
        <f t="shared" si="8"/>
        <v>137396</v>
      </c>
      <c r="S80" s="158">
        <v>154339</v>
      </c>
      <c r="U80" s="28"/>
      <c r="V80" s="28"/>
      <c r="W80" s="28"/>
      <c r="X80" s="28"/>
      <c r="Y80" s="28"/>
    </row>
    <row r="81" spans="1:25" s="27" customFormat="1" ht="15" customHeight="1">
      <c r="A81" s="371" t="s">
        <v>302</v>
      </c>
      <c r="B81" s="153" t="s">
        <v>72</v>
      </c>
      <c r="C81" s="159">
        <f t="shared" si="9"/>
        <v>205192</v>
      </c>
      <c r="D81" s="160">
        <v>39406</v>
      </c>
      <c r="E81" s="160">
        <v>4606</v>
      </c>
      <c r="F81" s="161">
        <v>10032</v>
      </c>
      <c r="G81" s="162">
        <f t="shared" si="5"/>
        <v>54044</v>
      </c>
      <c r="H81" s="161">
        <v>48063</v>
      </c>
      <c r="I81" s="161">
        <v>5336</v>
      </c>
      <c r="J81" s="161">
        <v>5091</v>
      </c>
      <c r="K81" s="162">
        <f t="shared" si="6"/>
        <v>58490</v>
      </c>
      <c r="L81" s="161">
        <v>55628</v>
      </c>
      <c r="M81" s="161">
        <v>9641</v>
      </c>
      <c r="N81" s="161">
        <v>19415</v>
      </c>
      <c r="O81" s="162">
        <f t="shared" si="7"/>
        <v>84684</v>
      </c>
      <c r="P81" s="162">
        <f t="shared" si="8"/>
        <v>143097</v>
      </c>
      <c r="Q81" s="162">
        <f t="shared" si="8"/>
        <v>19583</v>
      </c>
      <c r="R81" s="162">
        <f t="shared" si="8"/>
        <v>34538</v>
      </c>
      <c r="S81" s="163">
        <v>7974</v>
      </c>
      <c r="U81" s="28"/>
      <c r="V81" s="28"/>
      <c r="W81" s="28"/>
      <c r="X81" s="28"/>
      <c r="Y81" s="28"/>
    </row>
    <row r="82" spans="1:25" s="27" customFormat="1" ht="15" customHeight="1">
      <c r="A82" s="370" t="s">
        <v>303</v>
      </c>
      <c r="B82" s="152" t="s">
        <v>73</v>
      </c>
      <c r="C82" s="154">
        <f t="shared" si="9"/>
        <v>86574</v>
      </c>
      <c r="D82" s="155">
        <v>12994</v>
      </c>
      <c r="E82" s="155">
        <v>6842</v>
      </c>
      <c r="F82" s="156">
        <v>5333</v>
      </c>
      <c r="G82" s="157">
        <f t="shared" si="5"/>
        <v>25169</v>
      </c>
      <c r="H82" s="156">
        <v>5874</v>
      </c>
      <c r="I82" s="156">
        <v>3620</v>
      </c>
      <c r="J82" s="156">
        <v>1744</v>
      </c>
      <c r="K82" s="157">
        <f t="shared" si="6"/>
        <v>11238</v>
      </c>
      <c r="L82" s="156">
        <v>6985</v>
      </c>
      <c r="M82" s="156">
        <v>22486</v>
      </c>
      <c r="N82" s="156">
        <v>7159</v>
      </c>
      <c r="O82" s="157">
        <f t="shared" si="7"/>
        <v>36630</v>
      </c>
      <c r="P82" s="157">
        <f t="shared" si="8"/>
        <v>25853</v>
      </c>
      <c r="Q82" s="157">
        <f t="shared" si="8"/>
        <v>32948</v>
      </c>
      <c r="R82" s="157">
        <f t="shared" si="8"/>
        <v>14236</v>
      </c>
      <c r="S82" s="158">
        <v>13537</v>
      </c>
      <c r="U82" s="28"/>
      <c r="V82" s="28"/>
      <c r="W82" s="28"/>
      <c r="X82" s="28"/>
      <c r="Y82" s="28"/>
    </row>
    <row r="83" spans="1:25" s="27" customFormat="1" ht="15" customHeight="1">
      <c r="A83" s="371" t="s">
        <v>304</v>
      </c>
      <c r="B83" s="153" t="s">
        <v>74</v>
      </c>
      <c r="C83" s="159">
        <f t="shared" si="9"/>
        <v>201830</v>
      </c>
      <c r="D83" s="160">
        <v>29778</v>
      </c>
      <c r="E83" s="160">
        <v>6684</v>
      </c>
      <c r="F83" s="161">
        <v>10429</v>
      </c>
      <c r="G83" s="162">
        <f t="shared" si="5"/>
        <v>46891</v>
      </c>
      <c r="H83" s="161">
        <v>7804</v>
      </c>
      <c r="I83" s="161">
        <v>7058</v>
      </c>
      <c r="J83" s="161">
        <v>2566</v>
      </c>
      <c r="K83" s="162">
        <f t="shared" si="6"/>
        <v>17428</v>
      </c>
      <c r="L83" s="161">
        <v>31069</v>
      </c>
      <c r="M83" s="161">
        <v>35352</v>
      </c>
      <c r="N83" s="161">
        <v>19794</v>
      </c>
      <c r="O83" s="162">
        <f t="shared" si="7"/>
        <v>86215</v>
      </c>
      <c r="P83" s="162">
        <f t="shared" si="8"/>
        <v>68651</v>
      </c>
      <c r="Q83" s="162">
        <f t="shared" si="8"/>
        <v>49094</v>
      </c>
      <c r="R83" s="162">
        <f t="shared" si="8"/>
        <v>32789</v>
      </c>
      <c r="S83" s="163">
        <v>51296</v>
      </c>
      <c r="U83" s="28"/>
      <c r="V83" s="28"/>
      <c r="W83" s="28"/>
      <c r="X83" s="28"/>
      <c r="Y83" s="28"/>
    </row>
    <row r="84" spans="1:25" s="27" customFormat="1" ht="15" customHeight="1">
      <c r="A84" s="370" t="s">
        <v>305</v>
      </c>
      <c r="B84" s="152" t="s">
        <v>75</v>
      </c>
      <c r="C84" s="154">
        <f t="shared" si="9"/>
        <v>304506</v>
      </c>
      <c r="D84" s="155">
        <v>92736</v>
      </c>
      <c r="E84" s="155">
        <v>10158</v>
      </c>
      <c r="F84" s="156">
        <v>14665</v>
      </c>
      <c r="G84" s="157">
        <f t="shared" si="5"/>
        <v>117559</v>
      </c>
      <c r="H84" s="156">
        <v>44787</v>
      </c>
      <c r="I84" s="156">
        <v>8150</v>
      </c>
      <c r="J84" s="156">
        <v>10249</v>
      </c>
      <c r="K84" s="157">
        <f t="shared" si="6"/>
        <v>63186</v>
      </c>
      <c r="L84" s="156">
        <v>55453</v>
      </c>
      <c r="M84" s="156">
        <v>21813</v>
      </c>
      <c r="N84" s="156">
        <v>29390</v>
      </c>
      <c r="O84" s="157">
        <f t="shared" si="7"/>
        <v>106656</v>
      </c>
      <c r="P84" s="157">
        <f t="shared" si="8"/>
        <v>192976</v>
      </c>
      <c r="Q84" s="157">
        <f t="shared" si="8"/>
        <v>40121</v>
      </c>
      <c r="R84" s="157">
        <f t="shared" si="8"/>
        <v>54304</v>
      </c>
      <c r="S84" s="158">
        <v>17105</v>
      </c>
      <c r="U84" s="28"/>
      <c r="V84" s="28"/>
      <c r="W84" s="28"/>
      <c r="X84" s="28"/>
      <c r="Y84" s="28"/>
    </row>
    <row r="85" spans="1:25" s="27" customFormat="1" ht="15" customHeight="1">
      <c r="A85" s="371" t="s">
        <v>306</v>
      </c>
      <c r="B85" s="153" t="s">
        <v>76</v>
      </c>
      <c r="C85" s="159">
        <f t="shared" si="9"/>
        <v>246397</v>
      </c>
      <c r="D85" s="160">
        <v>46945</v>
      </c>
      <c r="E85" s="160">
        <v>6110</v>
      </c>
      <c r="F85" s="161">
        <v>16082</v>
      </c>
      <c r="G85" s="162">
        <f t="shared" si="5"/>
        <v>69137</v>
      </c>
      <c r="H85" s="161">
        <v>49020</v>
      </c>
      <c r="I85" s="161">
        <v>6422</v>
      </c>
      <c r="J85" s="161">
        <v>7947</v>
      </c>
      <c r="K85" s="162">
        <f t="shared" si="6"/>
        <v>63389</v>
      </c>
      <c r="L85" s="161">
        <v>46912</v>
      </c>
      <c r="M85" s="161">
        <v>21186</v>
      </c>
      <c r="N85" s="161">
        <v>36305</v>
      </c>
      <c r="O85" s="162">
        <f t="shared" si="7"/>
        <v>104403</v>
      </c>
      <c r="P85" s="162">
        <f t="shared" si="8"/>
        <v>142877</v>
      </c>
      <c r="Q85" s="162">
        <f t="shared" si="8"/>
        <v>33718</v>
      </c>
      <c r="R85" s="162">
        <f t="shared" si="8"/>
        <v>60334</v>
      </c>
      <c r="S85" s="163">
        <v>9468</v>
      </c>
      <c r="U85" s="28"/>
      <c r="V85" s="28"/>
      <c r="W85" s="28"/>
      <c r="X85" s="28"/>
      <c r="Y85" s="28"/>
    </row>
    <row r="86" spans="1:25" s="27" customFormat="1" ht="15" customHeight="1">
      <c r="A86" s="370" t="s">
        <v>307</v>
      </c>
      <c r="B86" s="152" t="s">
        <v>77</v>
      </c>
      <c r="C86" s="154">
        <f t="shared" si="9"/>
        <v>155373</v>
      </c>
      <c r="D86" s="155">
        <v>30774</v>
      </c>
      <c r="E86" s="155">
        <v>8165</v>
      </c>
      <c r="F86" s="156">
        <v>9343</v>
      </c>
      <c r="G86" s="157">
        <f t="shared" si="5"/>
        <v>48282</v>
      </c>
      <c r="H86" s="156">
        <v>6650</v>
      </c>
      <c r="I86" s="156">
        <v>6935</v>
      </c>
      <c r="J86" s="156">
        <v>2559</v>
      </c>
      <c r="K86" s="157">
        <f t="shared" si="6"/>
        <v>16144</v>
      </c>
      <c r="L86" s="156">
        <v>17056</v>
      </c>
      <c r="M86" s="156">
        <v>33560</v>
      </c>
      <c r="N86" s="156">
        <v>20047</v>
      </c>
      <c r="O86" s="157">
        <f t="shared" si="7"/>
        <v>70663</v>
      </c>
      <c r="P86" s="157">
        <f t="shared" si="8"/>
        <v>54480</v>
      </c>
      <c r="Q86" s="157">
        <f t="shared" si="8"/>
        <v>48660</v>
      </c>
      <c r="R86" s="157">
        <f t="shared" si="8"/>
        <v>31949</v>
      </c>
      <c r="S86" s="158">
        <v>20284</v>
      </c>
      <c r="U86" s="28"/>
      <c r="V86" s="28"/>
      <c r="W86" s="28"/>
      <c r="X86" s="28"/>
      <c r="Y86" s="28"/>
    </row>
    <row r="87" spans="1:25" s="27" customFormat="1" ht="15" customHeight="1">
      <c r="A87" s="371" t="s">
        <v>308</v>
      </c>
      <c r="B87" s="153" t="s">
        <v>78</v>
      </c>
      <c r="C87" s="159">
        <f t="shared" si="9"/>
        <v>552801</v>
      </c>
      <c r="D87" s="160">
        <v>86421</v>
      </c>
      <c r="E87" s="160">
        <v>18462</v>
      </c>
      <c r="F87" s="161">
        <v>26457</v>
      </c>
      <c r="G87" s="162">
        <f t="shared" si="5"/>
        <v>131340</v>
      </c>
      <c r="H87" s="161">
        <v>49881</v>
      </c>
      <c r="I87" s="161">
        <v>17482</v>
      </c>
      <c r="J87" s="161">
        <v>16551</v>
      </c>
      <c r="K87" s="162">
        <f t="shared" si="6"/>
        <v>83914</v>
      </c>
      <c r="L87" s="161">
        <v>145142</v>
      </c>
      <c r="M87" s="161">
        <v>62350</v>
      </c>
      <c r="N87" s="161">
        <v>63305</v>
      </c>
      <c r="O87" s="162">
        <f t="shared" si="7"/>
        <v>270797</v>
      </c>
      <c r="P87" s="162">
        <f t="shared" si="8"/>
        <v>281444</v>
      </c>
      <c r="Q87" s="162">
        <f t="shared" si="8"/>
        <v>98294</v>
      </c>
      <c r="R87" s="162">
        <f t="shared" si="8"/>
        <v>106313</v>
      </c>
      <c r="S87" s="163">
        <v>66750</v>
      </c>
      <c r="U87" s="28"/>
      <c r="V87" s="28"/>
      <c r="W87" s="28"/>
      <c r="X87" s="28"/>
      <c r="Y87" s="28"/>
    </row>
    <row r="88" spans="1:25" s="27" customFormat="1" ht="15" customHeight="1">
      <c r="A88" s="370" t="s">
        <v>309</v>
      </c>
      <c r="B88" s="152" t="s">
        <v>79</v>
      </c>
      <c r="C88" s="154">
        <f t="shared" si="9"/>
        <v>408300</v>
      </c>
      <c r="D88" s="155">
        <v>96945</v>
      </c>
      <c r="E88" s="155">
        <v>15085</v>
      </c>
      <c r="F88" s="156">
        <v>16041</v>
      </c>
      <c r="G88" s="157">
        <f t="shared" si="5"/>
        <v>128071</v>
      </c>
      <c r="H88" s="156">
        <v>61125</v>
      </c>
      <c r="I88" s="156">
        <v>17466</v>
      </c>
      <c r="J88" s="156">
        <v>9757</v>
      </c>
      <c r="K88" s="157">
        <f t="shared" si="6"/>
        <v>88348</v>
      </c>
      <c r="L88" s="156">
        <v>100499</v>
      </c>
      <c r="M88" s="156">
        <v>41566</v>
      </c>
      <c r="N88" s="156">
        <v>28499</v>
      </c>
      <c r="O88" s="157">
        <f t="shared" si="7"/>
        <v>170564</v>
      </c>
      <c r="P88" s="157">
        <f t="shared" si="8"/>
        <v>258569</v>
      </c>
      <c r="Q88" s="157">
        <f t="shared" si="8"/>
        <v>74117</v>
      </c>
      <c r="R88" s="157">
        <f t="shared" si="8"/>
        <v>54297</v>
      </c>
      <c r="S88" s="158">
        <v>21317</v>
      </c>
      <c r="U88" s="28"/>
      <c r="V88" s="28"/>
      <c r="W88" s="28"/>
      <c r="X88" s="28"/>
      <c r="Y88" s="28"/>
    </row>
    <row r="89" spans="1:25" s="27" customFormat="1" ht="15" customHeight="1">
      <c r="A89" s="168"/>
      <c r="B89" s="153" t="s">
        <v>80</v>
      </c>
      <c r="C89" s="159">
        <f t="shared" si="9"/>
        <v>9710</v>
      </c>
      <c r="D89" s="160">
        <v>0</v>
      </c>
      <c r="E89" s="160">
        <v>0</v>
      </c>
      <c r="F89" s="161">
        <v>0</v>
      </c>
      <c r="G89" s="162">
        <f t="shared" si="5"/>
        <v>0</v>
      </c>
      <c r="H89" s="161">
        <v>4744</v>
      </c>
      <c r="I89" s="161">
        <v>11</v>
      </c>
      <c r="J89" s="161">
        <v>1454</v>
      </c>
      <c r="K89" s="162">
        <f t="shared" si="6"/>
        <v>6209</v>
      </c>
      <c r="L89" s="161">
        <v>2257</v>
      </c>
      <c r="M89" s="161">
        <v>14</v>
      </c>
      <c r="N89" s="161">
        <v>1230</v>
      </c>
      <c r="O89" s="162">
        <f t="shared" si="7"/>
        <v>3501</v>
      </c>
      <c r="P89" s="162">
        <f t="shared" si="8"/>
        <v>7001</v>
      </c>
      <c r="Q89" s="162">
        <f t="shared" si="8"/>
        <v>25</v>
      </c>
      <c r="R89" s="162">
        <f t="shared" si="8"/>
        <v>2684</v>
      </c>
      <c r="S89" s="163">
        <v>0</v>
      </c>
      <c r="U89" s="28"/>
      <c r="V89" s="28"/>
      <c r="W89" s="28"/>
      <c r="X89" s="28"/>
      <c r="Y89" s="28"/>
    </row>
    <row r="90" spans="1:25" s="27" customFormat="1" ht="15" customHeight="1">
      <c r="A90" s="356"/>
      <c r="B90" s="164" t="s">
        <v>173</v>
      </c>
      <c r="C90" s="427">
        <f>SUM(C8:C89)</f>
        <v>84904718</v>
      </c>
      <c r="D90" s="165">
        <f t="shared" ref="D90:N90" si="10">SUM(D8:D89)</f>
        <v>19416389</v>
      </c>
      <c r="E90" s="165">
        <f t="shared" si="10"/>
        <v>3236936</v>
      </c>
      <c r="F90" s="166">
        <f t="shared" si="10"/>
        <v>3675234</v>
      </c>
      <c r="G90" s="167">
        <f>+D90+E90+F90</f>
        <v>26328559</v>
      </c>
      <c r="H90" s="166">
        <f t="shared" si="10"/>
        <v>11539615</v>
      </c>
      <c r="I90" s="166">
        <f t="shared" si="10"/>
        <v>2919782</v>
      </c>
      <c r="J90" s="166">
        <f t="shared" si="10"/>
        <v>2556291</v>
      </c>
      <c r="K90" s="167">
        <f>+H90+I90+J90</f>
        <v>17015688</v>
      </c>
      <c r="L90" s="166">
        <f t="shared" si="10"/>
        <v>16657891</v>
      </c>
      <c r="M90" s="166">
        <f t="shared" si="10"/>
        <v>10079949</v>
      </c>
      <c r="N90" s="166">
        <f t="shared" si="10"/>
        <v>7143984</v>
      </c>
      <c r="O90" s="167">
        <f>+L90+M90+N90</f>
        <v>33881824</v>
      </c>
      <c r="P90" s="167">
        <f t="shared" ref="P90:S90" si="11">SUM(P8:P89)</f>
        <v>47613895</v>
      </c>
      <c r="Q90" s="167">
        <f t="shared" si="11"/>
        <v>16236667</v>
      </c>
      <c r="R90" s="167">
        <f t="shared" si="11"/>
        <v>13375509</v>
      </c>
      <c r="S90" s="167">
        <f t="shared" si="11"/>
        <v>7678647</v>
      </c>
      <c r="U90" s="28"/>
      <c r="V90" s="28"/>
      <c r="W90" s="28"/>
      <c r="X90" s="28"/>
      <c r="Y90" s="28"/>
    </row>
    <row r="91" spans="1:25" s="59" customFormat="1" ht="11.25" customHeight="1">
      <c r="A91" s="603"/>
      <c r="B91" s="603"/>
      <c r="C91" s="28"/>
      <c r="D91" s="28"/>
      <c r="E91" s="28"/>
      <c r="F91" s="28"/>
      <c r="G91" s="28"/>
      <c r="H91" s="28"/>
      <c r="I91" s="28"/>
      <c r="J91" s="28"/>
      <c r="K91" s="28"/>
      <c r="L91" s="28"/>
      <c r="M91" s="28"/>
      <c r="N91" s="28"/>
      <c r="O91" s="28"/>
      <c r="P91" s="28"/>
      <c r="Q91" s="28"/>
      <c r="R91" s="28"/>
      <c r="S91" s="28"/>
      <c r="U91" s="28"/>
      <c r="V91" s="28"/>
      <c r="W91" s="28"/>
      <c r="X91" s="28"/>
      <c r="Y91" s="28"/>
    </row>
    <row r="92" spans="1:25" s="97" customFormat="1" ht="12.75" customHeight="1">
      <c r="A92" s="743" t="s">
        <v>378</v>
      </c>
      <c r="B92" s="743"/>
      <c r="C92" s="743"/>
      <c r="D92" s="743"/>
      <c r="E92" s="743"/>
      <c r="F92" s="743"/>
      <c r="G92" s="743"/>
      <c r="H92" s="743"/>
      <c r="I92" s="743"/>
      <c r="J92" s="107"/>
      <c r="K92" s="448"/>
      <c r="L92" s="29"/>
      <c r="M92" s="29"/>
      <c r="N92" s="449"/>
      <c r="O92" s="450"/>
      <c r="P92" s="428"/>
      <c r="Q92" s="428"/>
      <c r="R92" s="451"/>
      <c r="U92" s="28"/>
      <c r="V92" s="28"/>
      <c r="W92" s="28"/>
      <c r="X92" s="28"/>
      <c r="Y92" s="28"/>
    </row>
    <row r="93" spans="1:25" s="97" customFormat="1" ht="12">
      <c r="A93" s="452" t="s">
        <v>235</v>
      </c>
      <c r="B93" s="452"/>
      <c r="C93" s="452"/>
      <c r="D93" s="452"/>
      <c r="E93" s="452"/>
      <c r="F93" s="452"/>
      <c r="G93" s="452"/>
      <c r="H93" s="453"/>
      <c r="I93" s="452"/>
      <c r="J93" s="448"/>
      <c r="K93" s="106"/>
      <c r="L93" s="454"/>
      <c r="M93" s="454"/>
      <c r="N93" s="107"/>
      <c r="O93" s="455"/>
      <c r="P93" s="456"/>
      <c r="Q93" s="456"/>
      <c r="R93" s="457"/>
      <c r="S93" s="458"/>
      <c r="U93" s="28"/>
      <c r="V93" s="28"/>
      <c r="W93" s="28"/>
      <c r="X93" s="28"/>
      <c r="Y93" s="28"/>
    </row>
    <row r="94" spans="1:25" s="97" customFormat="1" ht="12">
      <c r="A94" s="452" t="s">
        <v>856</v>
      </c>
      <c r="B94" s="459"/>
      <c r="C94" s="460"/>
      <c r="D94" s="460"/>
      <c r="E94" s="460"/>
      <c r="F94" s="460"/>
      <c r="G94" s="460"/>
      <c r="H94" s="461"/>
      <c r="I94" s="461"/>
      <c r="J94" s="448"/>
      <c r="K94" s="448"/>
      <c r="L94" s="29"/>
      <c r="M94" s="29"/>
      <c r="N94" s="448"/>
      <c r="O94" s="455"/>
      <c r="P94" s="456"/>
      <c r="Q94" s="456"/>
      <c r="R94" s="456"/>
      <c r="S94" s="29"/>
      <c r="U94" s="28"/>
      <c r="V94" s="28"/>
      <c r="W94" s="28"/>
      <c r="X94" s="28"/>
      <c r="Y94" s="28"/>
    </row>
    <row r="95" spans="1:25" s="97" customFormat="1" ht="12">
      <c r="A95" s="452" t="s">
        <v>645</v>
      </c>
      <c r="B95" s="460"/>
      <c r="C95" s="460"/>
      <c r="D95" s="460"/>
      <c r="E95" s="460"/>
      <c r="F95" s="460"/>
      <c r="G95" s="460"/>
      <c r="H95" s="461"/>
      <c r="I95" s="461"/>
      <c r="J95" s="106"/>
      <c r="K95" s="106"/>
      <c r="L95" s="454"/>
      <c r="M95" s="454"/>
      <c r="N95" s="106"/>
      <c r="O95" s="454"/>
      <c r="S95" s="454"/>
      <c r="U95" s="28"/>
      <c r="V95" s="28"/>
      <c r="W95" s="28"/>
      <c r="X95" s="28"/>
      <c r="Y95" s="28"/>
    </row>
    <row r="96" spans="1:25" s="59" customFormat="1" ht="12.75" customHeight="1">
      <c r="A96" s="741" t="s">
        <v>609</v>
      </c>
      <c r="B96" s="741"/>
      <c r="C96" s="741"/>
      <c r="D96" s="741"/>
      <c r="E96" s="741"/>
      <c r="F96" s="741"/>
      <c r="G96" s="741"/>
      <c r="H96" s="741"/>
      <c r="I96" s="741"/>
      <c r="J96" s="742"/>
      <c r="K96" s="742"/>
      <c r="L96" s="742"/>
      <c r="M96" s="742"/>
      <c r="N96" s="742"/>
      <c r="O96" s="742"/>
      <c r="P96" s="742"/>
      <c r="Q96" s="742"/>
      <c r="R96" s="742"/>
      <c r="S96" s="742"/>
      <c r="U96" s="28"/>
      <c r="V96" s="28"/>
      <c r="W96" s="28"/>
      <c r="X96" s="28"/>
      <c r="Y96" s="28"/>
    </row>
    <row r="97" spans="1:25" s="59" customFormat="1" ht="12.75" customHeight="1">
      <c r="A97" s="741" t="s">
        <v>610</v>
      </c>
      <c r="B97" s="741"/>
      <c r="C97" s="741"/>
      <c r="D97" s="741"/>
      <c r="E97" s="741"/>
      <c r="F97" s="741"/>
      <c r="G97" s="741"/>
      <c r="H97" s="741"/>
      <c r="I97" s="741"/>
      <c r="J97" s="742"/>
      <c r="K97" s="742"/>
      <c r="L97" s="742"/>
      <c r="M97" s="742"/>
      <c r="N97" s="742"/>
      <c r="O97" s="742"/>
      <c r="P97" s="742"/>
      <c r="Q97" s="742"/>
      <c r="R97" s="742"/>
      <c r="S97" s="742"/>
      <c r="U97" s="28"/>
      <c r="V97" s="28"/>
      <c r="W97" s="28"/>
      <c r="X97" s="28"/>
      <c r="Y97" s="28"/>
    </row>
    <row r="98" spans="1:25" s="27" customFormat="1" ht="12">
      <c r="A98" s="377" t="s">
        <v>857</v>
      </c>
      <c r="B98" s="377"/>
      <c r="C98" s="377"/>
      <c r="D98" s="377"/>
      <c r="E98" s="377"/>
      <c r="F98" s="377"/>
      <c r="G98" s="377"/>
      <c r="H98" s="377"/>
      <c r="I98" s="377"/>
      <c r="J98" s="108"/>
      <c r="K98" s="108"/>
      <c r="L98" s="62"/>
      <c r="M98" s="62"/>
      <c r="N98" s="62"/>
      <c r="O98" s="62"/>
      <c r="P98" s="62"/>
      <c r="Q98" s="62"/>
      <c r="R98" s="62"/>
      <c r="S98" s="62"/>
      <c r="U98" s="28"/>
      <c r="V98" s="28"/>
      <c r="W98" s="28"/>
      <c r="X98" s="28"/>
      <c r="Y98" s="28"/>
    </row>
    <row r="99" spans="1:25" s="27" customFormat="1" ht="12">
      <c r="A99" s="62" t="s">
        <v>236</v>
      </c>
      <c r="B99" s="62"/>
      <c r="C99" s="62"/>
      <c r="D99" s="62"/>
      <c r="E99" s="62"/>
      <c r="F99" s="62"/>
      <c r="G99" s="62"/>
      <c r="H99" s="108"/>
      <c r="I99" s="108"/>
      <c r="J99" s="108"/>
      <c r="K99" s="108"/>
      <c r="L99" s="62"/>
      <c r="M99" s="62"/>
      <c r="N99" s="62"/>
      <c r="O99" s="62"/>
      <c r="P99" s="62"/>
      <c r="Q99" s="62"/>
      <c r="R99" s="62"/>
      <c r="S99" s="425"/>
      <c r="U99" s="28"/>
      <c r="V99" s="28"/>
      <c r="W99" s="28"/>
      <c r="X99" s="28"/>
      <c r="Y99" s="28"/>
    </row>
    <row r="100" spans="1:25" s="27" customFormat="1" ht="12">
      <c r="A100" s="29"/>
      <c r="C100" s="28"/>
      <c r="D100" s="28"/>
      <c r="E100" s="28"/>
      <c r="F100" s="28"/>
      <c r="G100" s="28"/>
      <c r="H100" s="462"/>
      <c r="I100" s="462"/>
      <c r="J100" s="462"/>
      <c r="K100" s="462"/>
      <c r="L100" s="28"/>
      <c r="M100" s="28"/>
      <c r="N100" s="28"/>
      <c r="O100" s="28"/>
      <c r="S100" s="28"/>
    </row>
    <row r="101" spans="1:25" s="27" customFormat="1" ht="12">
      <c r="A101" s="29"/>
      <c r="C101" s="28"/>
      <c r="D101" s="28"/>
      <c r="E101" s="28"/>
      <c r="F101" s="28"/>
      <c r="G101" s="28"/>
      <c r="H101" s="462"/>
      <c r="I101" s="462"/>
      <c r="J101" s="462"/>
      <c r="K101" s="462"/>
      <c r="L101" s="28"/>
      <c r="M101" s="28"/>
      <c r="N101" s="28"/>
      <c r="O101" s="28"/>
      <c r="P101" s="28"/>
      <c r="Q101" s="28"/>
      <c r="R101" s="28"/>
      <c r="S101" s="28"/>
    </row>
    <row r="102" spans="1:25" s="27" customFormat="1" ht="12">
      <c r="A102" s="29"/>
      <c r="C102" s="28"/>
      <c r="D102" s="28"/>
      <c r="E102" s="28"/>
      <c r="H102" s="436"/>
      <c r="I102" s="436"/>
      <c r="J102" s="436"/>
      <c r="K102" s="436"/>
      <c r="N102" s="436"/>
    </row>
    <row r="103" spans="1:25" s="27" customFormat="1" ht="12">
      <c r="A103" s="29"/>
      <c r="C103" s="28"/>
      <c r="D103" s="28"/>
      <c r="E103" s="28"/>
      <c r="H103" s="436"/>
      <c r="I103" s="436"/>
      <c r="J103" s="436"/>
      <c r="K103" s="462"/>
      <c r="N103" s="436"/>
      <c r="P103" s="28"/>
      <c r="Q103" s="28"/>
      <c r="R103" s="28"/>
    </row>
    <row r="104" spans="1:25" s="27" customFormat="1" ht="12">
      <c r="A104" s="29"/>
      <c r="C104" s="28"/>
      <c r="D104" s="28"/>
      <c r="E104" s="28"/>
      <c r="H104" s="436"/>
      <c r="I104" s="436"/>
      <c r="J104" s="436"/>
      <c r="K104" s="436"/>
      <c r="N104" s="436"/>
    </row>
    <row r="105" spans="1:25" s="27" customFormat="1" ht="12">
      <c r="A105" s="29"/>
      <c r="C105" s="28"/>
      <c r="D105" s="28"/>
      <c r="E105" s="28"/>
      <c r="H105" s="436"/>
      <c r="I105" s="436"/>
      <c r="J105" s="436"/>
      <c r="K105" s="436"/>
      <c r="N105" s="436"/>
    </row>
    <row r="106" spans="1:25" s="27" customFormat="1" ht="12">
      <c r="A106" s="29"/>
      <c r="C106" s="28"/>
      <c r="D106" s="28"/>
      <c r="E106" s="28"/>
      <c r="H106" s="436"/>
      <c r="I106" s="436"/>
      <c r="J106" s="436"/>
      <c r="K106" s="436"/>
      <c r="N106" s="436"/>
    </row>
    <row r="107" spans="1:25" s="27" customFormat="1" ht="12">
      <c r="A107" s="29"/>
      <c r="C107" s="28"/>
      <c r="D107" s="28"/>
      <c r="E107" s="28"/>
      <c r="H107" s="436"/>
      <c r="I107" s="436"/>
      <c r="J107" s="436"/>
      <c r="K107" s="436"/>
      <c r="N107" s="436"/>
    </row>
    <row r="108" spans="1:25" s="27" customFormat="1" ht="12">
      <c r="A108" s="29"/>
      <c r="C108" s="28"/>
      <c r="D108" s="28"/>
      <c r="E108" s="28"/>
      <c r="H108" s="436"/>
      <c r="I108" s="436"/>
      <c r="J108" s="436"/>
      <c r="K108" s="436"/>
      <c r="N108" s="436"/>
    </row>
    <row r="109" spans="1:25" s="27" customFormat="1" ht="12">
      <c r="A109" s="29"/>
      <c r="C109" s="28"/>
      <c r="D109" s="28"/>
      <c r="E109" s="28"/>
      <c r="H109" s="436"/>
      <c r="I109" s="436"/>
      <c r="J109" s="436"/>
      <c r="K109" s="436"/>
      <c r="N109" s="436"/>
    </row>
    <row r="110" spans="1:25" s="27" customFormat="1" ht="12">
      <c r="A110" s="29"/>
      <c r="C110" s="28"/>
      <c r="D110" s="28"/>
      <c r="E110" s="28"/>
      <c r="H110" s="436"/>
      <c r="I110" s="436"/>
      <c r="J110" s="436"/>
      <c r="K110" s="436"/>
      <c r="N110" s="436"/>
    </row>
    <row r="111" spans="1:25" s="27" customFormat="1" ht="12">
      <c r="A111" s="29"/>
      <c r="C111" s="28"/>
      <c r="D111" s="28"/>
      <c r="E111" s="28"/>
      <c r="H111" s="436"/>
      <c r="I111" s="436"/>
      <c r="J111" s="436"/>
      <c r="K111" s="436"/>
      <c r="N111" s="436"/>
    </row>
    <row r="112" spans="1:25" s="27" customFormat="1" ht="12">
      <c r="A112" s="29"/>
      <c r="C112" s="28"/>
      <c r="D112" s="28"/>
      <c r="E112" s="28"/>
      <c r="H112" s="436"/>
      <c r="I112" s="436"/>
      <c r="J112" s="436"/>
      <c r="K112" s="436"/>
      <c r="N112" s="436"/>
    </row>
    <row r="113" spans="1:14" s="27" customFormat="1" ht="12">
      <c r="A113" s="29"/>
      <c r="C113" s="28"/>
      <c r="D113" s="28"/>
      <c r="E113" s="28"/>
      <c r="H113" s="436"/>
      <c r="I113" s="436"/>
      <c r="J113" s="436"/>
      <c r="K113" s="436"/>
      <c r="N113" s="436"/>
    </row>
    <row r="114" spans="1:14" s="27" customFormat="1" ht="12">
      <c r="A114" s="29"/>
      <c r="C114" s="28"/>
      <c r="D114" s="28"/>
      <c r="E114" s="28"/>
      <c r="H114" s="436"/>
      <c r="I114" s="436"/>
      <c r="J114" s="436"/>
      <c r="K114" s="436"/>
      <c r="N114" s="436"/>
    </row>
    <row r="115" spans="1:14" s="27" customFormat="1" ht="12">
      <c r="A115" s="29"/>
      <c r="C115" s="28"/>
      <c r="D115" s="28"/>
      <c r="E115" s="28"/>
      <c r="H115" s="436"/>
      <c r="I115" s="436"/>
      <c r="J115" s="436"/>
      <c r="K115" s="436"/>
      <c r="N115" s="436"/>
    </row>
    <row r="116" spans="1:14" s="27" customFormat="1" ht="12">
      <c r="A116" s="29"/>
      <c r="C116" s="28"/>
      <c r="D116" s="28"/>
      <c r="E116" s="28"/>
      <c r="H116" s="436"/>
      <c r="I116" s="436"/>
      <c r="J116" s="436"/>
      <c r="K116" s="436"/>
      <c r="N116" s="436"/>
    </row>
    <row r="117" spans="1:14" s="27" customFormat="1" ht="12">
      <c r="A117" s="29"/>
      <c r="C117" s="28"/>
      <c r="D117" s="28"/>
      <c r="E117" s="28"/>
      <c r="H117" s="436"/>
      <c r="I117" s="436"/>
      <c r="J117" s="436"/>
      <c r="K117" s="436"/>
      <c r="N117" s="436"/>
    </row>
    <row r="118" spans="1:14" s="27" customFormat="1" ht="12">
      <c r="A118" s="29"/>
      <c r="C118" s="28"/>
      <c r="D118" s="28"/>
      <c r="E118" s="28"/>
      <c r="H118" s="436"/>
      <c r="I118" s="436"/>
      <c r="J118" s="436"/>
      <c r="K118" s="436"/>
      <c r="N118" s="436"/>
    </row>
    <row r="119" spans="1:14" s="27" customFormat="1" ht="12">
      <c r="A119" s="29"/>
      <c r="C119" s="28"/>
      <c r="D119" s="28"/>
      <c r="E119" s="28"/>
      <c r="H119" s="436"/>
      <c r="I119" s="436"/>
      <c r="J119" s="436"/>
      <c r="K119" s="436"/>
      <c r="N119" s="436"/>
    </row>
    <row r="120" spans="1:14" s="27" customFormat="1" ht="12">
      <c r="A120" s="29"/>
      <c r="C120" s="28"/>
      <c r="D120" s="28"/>
      <c r="E120" s="28"/>
      <c r="H120" s="436"/>
      <c r="I120" s="436"/>
      <c r="J120" s="436"/>
      <c r="K120" s="436"/>
      <c r="N120" s="436"/>
    </row>
    <row r="121" spans="1:14" s="27" customFormat="1" ht="12">
      <c r="A121" s="29"/>
      <c r="C121" s="28"/>
      <c r="D121" s="28"/>
      <c r="E121" s="28"/>
      <c r="H121" s="436"/>
      <c r="I121" s="436"/>
      <c r="J121" s="436"/>
      <c r="K121" s="436"/>
      <c r="N121" s="436"/>
    </row>
    <row r="122" spans="1:14" s="27" customFormat="1" ht="12">
      <c r="A122" s="29"/>
      <c r="C122" s="28"/>
      <c r="D122" s="28"/>
      <c r="E122" s="28"/>
      <c r="H122" s="436"/>
      <c r="I122" s="436"/>
      <c r="J122" s="436"/>
      <c r="K122" s="436"/>
      <c r="N122" s="436"/>
    </row>
    <row r="123" spans="1:14" s="27" customFormat="1" ht="12">
      <c r="A123" s="29"/>
      <c r="C123" s="28"/>
      <c r="D123" s="28"/>
      <c r="E123" s="28"/>
      <c r="H123" s="436"/>
      <c r="I123" s="436"/>
      <c r="J123" s="436"/>
      <c r="K123" s="436"/>
      <c r="N123" s="436"/>
    </row>
    <row r="124" spans="1:14" s="27" customFormat="1" ht="12">
      <c r="A124" s="29"/>
      <c r="C124" s="28"/>
      <c r="D124" s="28"/>
      <c r="E124" s="28"/>
      <c r="H124" s="436"/>
      <c r="I124" s="436"/>
      <c r="J124" s="436"/>
      <c r="K124" s="436"/>
      <c r="N124" s="436"/>
    </row>
    <row r="125" spans="1:14" s="27" customFormat="1" ht="12">
      <c r="A125" s="29"/>
      <c r="C125" s="28"/>
      <c r="D125" s="28"/>
      <c r="E125" s="28"/>
      <c r="H125" s="436"/>
      <c r="I125" s="436"/>
      <c r="J125" s="436"/>
      <c r="K125" s="436"/>
      <c r="N125" s="436"/>
    </row>
    <row r="126" spans="1:14" s="27" customFormat="1" ht="12">
      <c r="A126" s="29"/>
      <c r="C126" s="28"/>
      <c r="D126" s="28"/>
      <c r="E126" s="28"/>
      <c r="H126" s="436"/>
      <c r="I126" s="436"/>
      <c r="J126" s="436"/>
      <c r="K126" s="436"/>
      <c r="N126" s="436"/>
    </row>
    <row r="127" spans="1:14" s="27" customFormat="1" ht="12">
      <c r="A127" s="29"/>
      <c r="C127" s="28"/>
      <c r="D127" s="28"/>
      <c r="E127" s="28"/>
      <c r="H127" s="436"/>
      <c r="I127" s="436"/>
      <c r="J127" s="436"/>
      <c r="K127" s="436"/>
      <c r="N127" s="436"/>
    </row>
    <row r="128" spans="1:14" s="27" customFormat="1" ht="12">
      <c r="A128" s="29"/>
      <c r="C128" s="28"/>
      <c r="D128" s="28"/>
      <c r="E128" s="28"/>
      <c r="H128" s="436"/>
      <c r="I128" s="436"/>
      <c r="J128" s="436"/>
      <c r="K128" s="436"/>
      <c r="N128" s="436"/>
    </row>
    <row r="129" spans="1:14" s="27" customFormat="1" ht="12">
      <c r="A129" s="29"/>
      <c r="C129" s="28"/>
      <c r="D129" s="28"/>
      <c r="E129" s="28"/>
      <c r="H129" s="436"/>
      <c r="I129" s="436"/>
      <c r="J129" s="436"/>
      <c r="K129" s="436"/>
      <c r="N129" s="436"/>
    </row>
    <row r="130" spans="1:14" s="27" customFormat="1" ht="12">
      <c r="A130" s="29"/>
      <c r="C130" s="28"/>
      <c r="D130" s="28"/>
      <c r="E130" s="28"/>
      <c r="H130" s="436"/>
      <c r="I130" s="436"/>
      <c r="J130" s="436"/>
      <c r="K130" s="436"/>
      <c r="N130" s="436"/>
    </row>
    <row r="131" spans="1:14" s="27" customFormat="1" ht="12">
      <c r="A131" s="29"/>
      <c r="C131" s="28"/>
      <c r="D131" s="28"/>
      <c r="E131" s="28"/>
      <c r="H131" s="436"/>
      <c r="I131" s="436"/>
      <c r="J131" s="436"/>
      <c r="K131" s="436"/>
      <c r="N131" s="436"/>
    </row>
    <row r="132" spans="1:14" s="27" customFormat="1" ht="12">
      <c r="A132" s="29"/>
      <c r="C132" s="28"/>
      <c r="D132" s="28"/>
      <c r="E132" s="28"/>
      <c r="H132" s="436"/>
      <c r="I132" s="436"/>
      <c r="J132" s="436"/>
      <c r="K132" s="436"/>
      <c r="N132" s="436"/>
    </row>
    <row r="133" spans="1:14" s="27" customFormat="1" ht="12">
      <c r="A133" s="29"/>
      <c r="C133" s="28"/>
      <c r="D133" s="28"/>
      <c r="E133" s="28"/>
      <c r="H133" s="436"/>
      <c r="I133" s="436"/>
      <c r="J133" s="436"/>
      <c r="K133" s="436"/>
      <c r="N133" s="436"/>
    </row>
    <row r="134" spans="1:14" s="27" customFormat="1" ht="12">
      <c r="A134" s="29"/>
      <c r="C134" s="28"/>
      <c r="D134" s="28"/>
      <c r="E134" s="28"/>
      <c r="H134" s="436"/>
      <c r="I134" s="436"/>
      <c r="J134" s="436"/>
      <c r="K134" s="436"/>
      <c r="N134" s="436"/>
    </row>
    <row r="135" spans="1:14" s="27" customFormat="1" ht="12">
      <c r="A135" s="29"/>
      <c r="C135" s="28"/>
      <c r="D135" s="28"/>
      <c r="E135" s="28"/>
      <c r="H135" s="436"/>
      <c r="I135" s="436"/>
      <c r="J135" s="436"/>
      <c r="K135" s="436"/>
      <c r="N135" s="436"/>
    </row>
    <row r="136" spans="1:14" s="27" customFormat="1" ht="12">
      <c r="A136" s="29"/>
      <c r="C136" s="28"/>
      <c r="D136" s="28"/>
      <c r="E136" s="28"/>
      <c r="H136" s="436"/>
      <c r="I136" s="436"/>
      <c r="J136" s="436"/>
      <c r="K136" s="436"/>
      <c r="N136" s="436"/>
    </row>
    <row r="137" spans="1:14" s="27" customFormat="1" ht="12">
      <c r="A137" s="29"/>
      <c r="C137" s="28"/>
      <c r="D137" s="28"/>
      <c r="E137" s="28"/>
      <c r="H137" s="436"/>
      <c r="I137" s="436"/>
      <c r="J137" s="436"/>
      <c r="K137" s="436"/>
      <c r="N137" s="436"/>
    </row>
    <row r="138" spans="1:14" s="27" customFormat="1" ht="12">
      <c r="A138" s="29"/>
      <c r="C138" s="28"/>
      <c r="D138" s="28"/>
      <c r="E138" s="28"/>
      <c r="H138" s="436"/>
      <c r="I138" s="436"/>
      <c r="J138" s="436"/>
      <c r="K138" s="436"/>
      <c r="N138" s="436"/>
    </row>
    <row r="139" spans="1:14" s="27" customFormat="1" ht="12">
      <c r="A139" s="29"/>
      <c r="C139" s="28"/>
      <c r="D139" s="28"/>
      <c r="E139" s="28"/>
      <c r="H139" s="436"/>
      <c r="I139" s="436"/>
      <c r="J139" s="436"/>
      <c r="K139" s="436"/>
      <c r="N139" s="436"/>
    </row>
    <row r="140" spans="1:14" s="27" customFormat="1" ht="12">
      <c r="A140" s="29"/>
      <c r="C140" s="28"/>
      <c r="D140" s="28"/>
      <c r="E140" s="28"/>
      <c r="H140" s="436"/>
      <c r="I140" s="436"/>
      <c r="J140" s="436"/>
      <c r="K140" s="436"/>
      <c r="N140" s="436"/>
    </row>
    <row r="141" spans="1:14" s="27" customFormat="1" ht="12">
      <c r="A141" s="29"/>
      <c r="C141" s="28"/>
      <c r="D141" s="28"/>
      <c r="E141" s="28"/>
      <c r="H141" s="436"/>
      <c r="I141" s="436"/>
      <c r="J141" s="436"/>
      <c r="K141" s="436"/>
      <c r="N141" s="436"/>
    </row>
    <row r="142" spans="1:14" s="27" customFormat="1" ht="12">
      <c r="A142" s="29"/>
      <c r="C142" s="28"/>
      <c r="D142" s="28"/>
      <c r="E142" s="28"/>
      <c r="H142" s="436"/>
      <c r="I142" s="436"/>
      <c r="J142" s="436"/>
      <c r="K142" s="436"/>
      <c r="N142" s="436"/>
    </row>
    <row r="143" spans="1:14" s="27" customFormat="1" ht="12">
      <c r="A143" s="29"/>
      <c r="C143" s="28"/>
      <c r="D143" s="28"/>
      <c r="E143" s="28"/>
      <c r="H143" s="436"/>
      <c r="I143" s="436"/>
      <c r="J143" s="436"/>
      <c r="K143" s="436"/>
      <c r="N143" s="436"/>
    </row>
    <row r="144" spans="1:14" s="27" customFormat="1" ht="12">
      <c r="A144" s="29"/>
      <c r="C144" s="28"/>
      <c r="D144" s="28"/>
      <c r="E144" s="28"/>
      <c r="H144" s="436"/>
      <c r="I144" s="436"/>
      <c r="J144" s="436"/>
      <c r="K144" s="436"/>
      <c r="N144" s="436"/>
    </row>
    <row r="145" spans="1:14" s="27" customFormat="1" ht="12">
      <c r="A145" s="29"/>
      <c r="C145" s="28"/>
      <c r="D145" s="28"/>
      <c r="E145" s="28"/>
      <c r="H145" s="436"/>
      <c r="I145" s="436"/>
      <c r="J145" s="436"/>
      <c r="K145" s="436"/>
      <c r="N145" s="436"/>
    </row>
    <row r="146" spans="1:14" s="27" customFormat="1" ht="12">
      <c r="A146" s="29"/>
      <c r="C146" s="28"/>
      <c r="D146" s="28"/>
      <c r="E146" s="28"/>
      <c r="H146" s="436"/>
      <c r="I146" s="436"/>
      <c r="J146" s="436"/>
      <c r="K146" s="436"/>
      <c r="N146" s="436"/>
    </row>
    <row r="147" spans="1:14" s="27" customFormat="1" ht="12">
      <c r="A147" s="29"/>
      <c r="C147" s="28"/>
      <c r="D147" s="28"/>
      <c r="E147" s="28"/>
      <c r="H147" s="436"/>
      <c r="I147" s="436"/>
      <c r="J147" s="436"/>
      <c r="K147" s="436"/>
      <c r="N147" s="436"/>
    </row>
    <row r="148" spans="1:14" s="27" customFormat="1" ht="12">
      <c r="A148" s="29"/>
      <c r="C148" s="28"/>
      <c r="D148" s="28"/>
      <c r="E148" s="28"/>
      <c r="H148" s="436"/>
      <c r="I148" s="436"/>
      <c r="J148" s="436"/>
      <c r="K148" s="436"/>
      <c r="N148" s="436"/>
    </row>
    <row r="149" spans="1:14" s="27" customFormat="1" ht="12">
      <c r="A149" s="29"/>
      <c r="C149" s="28"/>
      <c r="D149" s="28"/>
      <c r="E149" s="28"/>
      <c r="H149" s="436"/>
      <c r="I149" s="436"/>
      <c r="J149" s="436"/>
      <c r="K149" s="436"/>
      <c r="N149" s="436"/>
    </row>
    <row r="150" spans="1:14" s="27" customFormat="1" ht="12">
      <c r="A150" s="29"/>
      <c r="C150" s="28"/>
      <c r="D150" s="28"/>
      <c r="E150" s="28"/>
      <c r="H150" s="436"/>
      <c r="I150" s="436"/>
      <c r="J150" s="436"/>
      <c r="K150" s="436"/>
      <c r="N150" s="436"/>
    </row>
    <row r="151" spans="1:14" s="27" customFormat="1" ht="12">
      <c r="A151" s="29"/>
      <c r="C151" s="28"/>
      <c r="D151" s="28"/>
      <c r="E151" s="28"/>
      <c r="H151" s="436"/>
      <c r="I151" s="436"/>
      <c r="J151" s="436"/>
      <c r="K151" s="436"/>
      <c r="N151" s="436"/>
    </row>
    <row r="152" spans="1:14" s="27" customFormat="1" ht="12">
      <c r="A152" s="29"/>
      <c r="C152" s="28"/>
      <c r="D152" s="28"/>
      <c r="E152" s="28"/>
      <c r="H152" s="436"/>
      <c r="I152" s="436"/>
      <c r="J152" s="436"/>
      <c r="K152" s="436"/>
      <c r="N152" s="436"/>
    </row>
    <row r="153" spans="1:14" s="27" customFormat="1" ht="12">
      <c r="A153" s="29"/>
      <c r="C153" s="28"/>
      <c r="D153" s="28"/>
      <c r="E153" s="28"/>
      <c r="H153" s="436"/>
      <c r="I153" s="436"/>
      <c r="J153" s="436"/>
      <c r="K153" s="436"/>
      <c r="N153" s="436"/>
    </row>
    <row r="154" spans="1:14" s="27" customFormat="1" ht="12">
      <c r="A154" s="29"/>
      <c r="C154" s="28"/>
      <c r="D154" s="28"/>
      <c r="E154" s="28"/>
      <c r="H154" s="436"/>
      <c r="I154" s="436"/>
      <c r="J154" s="436"/>
      <c r="K154" s="436"/>
      <c r="N154" s="436"/>
    </row>
    <row r="155" spans="1:14" s="27" customFormat="1" ht="12">
      <c r="A155" s="29"/>
      <c r="C155" s="28"/>
      <c r="D155" s="28"/>
      <c r="E155" s="28"/>
      <c r="H155" s="436"/>
      <c r="I155" s="436"/>
      <c r="J155" s="436"/>
      <c r="K155" s="436"/>
      <c r="N155" s="436"/>
    </row>
    <row r="156" spans="1:14" s="27" customFormat="1" ht="12">
      <c r="A156" s="29"/>
      <c r="C156" s="28"/>
      <c r="D156" s="28"/>
      <c r="E156" s="28"/>
      <c r="H156" s="436"/>
      <c r="I156" s="436"/>
      <c r="J156" s="436"/>
      <c r="K156" s="436"/>
      <c r="N156" s="436"/>
    </row>
    <row r="157" spans="1:14" s="27" customFormat="1" ht="12">
      <c r="A157" s="29"/>
      <c r="C157" s="28"/>
      <c r="D157" s="28"/>
      <c r="E157" s="28"/>
      <c r="H157" s="436"/>
      <c r="I157" s="436"/>
      <c r="J157" s="436"/>
      <c r="K157" s="436"/>
      <c r="N157" s="436"/>
    </row>
    <row r="158" spans="1:14" s="27" customFormat="1" ht="12">
      <c r="A158" s="29"/>
      <c r="C158" s="28"/>
      <c r="D158" s="28"/>
      <c r="E158" s="28"/>
      <c r="H158" s="436"/>
      <c r="I158" s="436"/>
      <c r="J158" s="436"/>
      <c r="K158" s="436"/>
      <c r="N158" s="436"/>
    </row>
    <row r="159" spans="1:14" s="27" customFormat="1" ht="12">
      <c r="A159" s="29"/>
      <c r="C159" s="28"/>
      <c r="D159" s="28"/>
      <c r="E159" s="28"/>
      <c r="H159" s="436"/>
      <c r="I159" s="436"/>
      <c r="J159" s="436"/>
      <c r="K159" s="436"/>
      <c r="N159" s="436"/>
    </row>
    <row r="160" spans="1:14" s="27" customFormat="1" ht="12">
      <c r="A160" s="29"/>
      <c r="C160" s="28"/>
      <c r="D160" s="28"/>
      <c r="E160" s="28"/>
      <c r="H160" s="436"/>
      <c r="I160" s="436"/>
      <c r="J160" s="436"/>
      <c r="K160" s="436"/>
      <c r="N160" s="436"/>
    </row>
    <row r="161" spans="1:14" s="27" customFormat="1" ht="12">
      <c r="A161" s="29"/>
      <c r="C161" s="28"/>
      <c r="D161" s="28"/>
      <c r="E161" s="28"/>
      <c r="H161" s="436"/>
      <c r="I161" s="436"/>
      <c r="J161" s="436"/>
      <c r="K161" s="436"/>
      <c r="N161" s="436"/>
    </row>
    <row r="162" spans="1:14" s="27" customFormat="1" ht="12">
      <c r="A162" s="29"/>
      <c r="C162" s="28"/>
      <c r="D162" s="28"/>
      <c r="E162" s="28"/>
      <c r="H162" s="436"/>
      <c r="I162" s="436"/>
      <c r="J162" s="436"/>
      <c r="K162" s="436"/>
      <c r="N162" s="436"/>
    </row>
    <row r="163" spans="1:14" s="27" customFormat="1" ht="12">
      <c r="A163" s="29"/>
      <c r="C163" s="28"/>
      <c r="D163" s="28"/>
      <c r="E163" s="28"/>
      <c r="H163" s="436"/>
      <c r="I163" s="436"/>
      <c r="J163" s="436"/>
      <c r="K163" s="436"/>
      <c r="N163" s="436"/>
    </row>
    <row r="164" spans="1:14" s="27" customFormat="1" ht="12">
      <c r="A164" s="29"/>
      <c r="C164" s="28"/>
      <c r="D164" s="28"/>
      <c r="E164" s="28"/>
      <c r="H164" s="436"/>
      <c r="I164" s="436"/>
      <c r="J164" s="436"/>
      <c r="K164" s="436"/>
      <c r="N164" s="436"/>
    </row>
    <row r="165" spans="1:14" s="27" customFormat="1" ht="12">
      <c r="A165" s="29"/>
      <c r="C165" s="28"/>
      <c r="D165" s="28"/>
      <c r="E165" s="28"/>
      <c r="H165" s="436"/>
      <c r="I165" s="436"/>
      <c r="J165" s="436"/>
      <c r="K165" s="436"/>
      <c r="N165" s="436"/>
    </row>
    <row r="166" spans="1:14" s="27" customFormat="1" ht="12">
      <c r="A166" s="29"/>
      <c r="C166" s="28"/>
      <c r="D166" s="28"/>
      <c r="E166" s="28"/>
      <c r="H166" s="436"/>
      <c r="I166" s="436"/>
      <c r="J166" s="436"/>
      <c r="K166" s="436"/>
      <c r="N166" s="436"/>
    </row>
    <row r="167" spans="1:14" s="27" customFormat="1" ht="12">
      <c r="A167" s="29"/>
      <c r="C167" s="28"/>
      <c r="D167" s="28"/>
      <c r="E167" s="28"/>
      <c r="H167" s="436"/>
      <c r="I167" s="436"/>
      <c r="J167" s="436"/>
      <c r="K167" s="436"/>
      <c r="N167" s="436"/>
    </row>
    <row r="168" spans="1:14" s="27" customFormat="1" ht="12">
      <c r="A168" s="29"/>
      <c r="C168" s="28"/>
      <c r="D168" s="28"/>
      <c r="E168" s="28"/>
      <c r="H168" s="436"/>
      <c r="I168" s="436"/>
      <c r="J168" s="436"/>
      <c r="K168" s="436"/>
      <c r="N168" s="436"/>
    </row>
    <row r="169" spans="1:14" s="27" customFormat="1" ht="12">
      <c r="A169" s="29"/>
      <c r="C169" s="28"/>
      <c r="D169" s="28"/>
      <c r="E169" s="28"/>
      <c r="H169" s="436"/>
      <c r="I169" s="436"/>
      <c r="J169" s="436"/>
      <c r="K169" s="436"/>
      <c r="N169" s="436"/>
    </row>
    <row r="170" spans="1:14" s="27" customFormat="1" ht="12">
      <c r="A170" s="29"/>
      <c r="C170" s="28"/>
      <c r="D170" s="28"/>
      <c r="E170" s="28"/>
      <c r="H170" s="436"/>
      <c r="I170" s="436"/>
      <c r="J170" s="436"/>
      <c r="K170" s="436"/>
      <c r="N170" s="436"/>
    </row>
    <row r="171" spans="1:14" s="27" customFormat="1" ht="12">
      <c r="A171" s="29"/>
      <c r="C171" s="28"/>
      <c r="D171" s="28"/>
      <c r="E171" s="28"/>
      <c r="H171" s="436"/>
      <c r="I171" s="436"/>
      <c r="J171" s="436"/>
      <c r="K171" s="436"/>
      <c r="N171" s="436"/>
    </row>
    <row r="172" spans="1:14" s="27" customFormat="1" ht="12">
      <c r="A172" s="29"/>
      <c r="C172" s="28"/>
      <c r="D172" s="28"/>
      <c r="E172" s="28"/>
      <c r="H172" s="436"/>
      <c r="I172" s="436"/>
      <c r="J172" s="436"/>
      <c r="K172" s="436"/>
      <c r="N172" s="436"/>
    </row>
    <row r="173" spans="1:14" s="27" customFormat="1" ht="12">
      <c r="A173" s="29"/>
      <c r="C173" s="28"/>
      <c r="D173" s="28"/>
      <c r="E173" s="28"/>
      <c r="H173" s="436"/>
      <c r="I173" s="436"/>
      <c r="J173" s="436"/>
      <c r="K173" s="436"/>
      <c r="N173" s="436"/>
    </row>
    <row r="174" spans="1:14" s="27" customFormat="1" ht="12">
      <c r="A174" s="29"/>
      <c r="C174" s="28"/>
      <c r="D174" s="28"/>
      <c r="E174" s="28"/>
      <c r="H174" s="436"/>
      <c r="I174" s="436"/>
      <c r="J174" s="436"/>
      <c r="K174" s="436"/>
      <c r="N174" s="436"/>
    </row>
    <row r="175" spans="1:14" s="27" customFormat="1" ht="12">
      <c r="A175" s="29"/>
      <c r="C175" s="28"/>
      <c r="D175" s="28"/>
      <c r="E175" s="28"/>
      <c r="H175" s="436"/>
      <c r="I175" s="436"/>
      <c r="J175" s="436"/>
      <c r="K175" s="436"/>
      <c r="N175" s="436"/>
    </row>
    <row r="176" spans="1:14" s="27" customFormat="1" ht="12">
      <c r="A176" s="29"/>
      <c r="C176" s="28"/>
      <c r="D176" s="28"/>
      <c r="E176" s="28"/>
      <c r="H176" s="436"/>
      <c r="I176" s="436"/>
      <c r="J176" s="436"/>
      <c r="K176" s="436"/>
      <c r="N176" s="436"/>
    </row>
    <row r="177" spans="1:14" s="27" customFormat="1" ht="12">
      <c r="A177" s="29"/>
      <c r="C177" s="28"/>
      <c r="D177" s="28"/>
      <c r="E177" s="28"/>
      <c r="H177" s="436"/>
      <c r="I177" s="436"/>
      <c r="J177" s="436"/>
      <c r="K177" s="436"/>
      <c r="N177" s="436"/>
    </row>
    <row r="178" spans="1:14" s="27" customFormat="1" ht="12">
      <c r="A178" s="29"/>
      <c r="C178" s="28"/>
      <c r="D178" s="28"/>
      <c r="E178" s="28"/>
      <c r="H178" s="436"/>
      <c r="I178" s="436"/>
      <c r="J178" s="436"/>
      <c r="K178" s="436"/>
      <c r="N178" s="436"/>
    </row>
    <row r="179" spans="1:14" s="27" customFormat="1" ht="12">
      <c r="A179" s="29"/>
      <c r="C179" s="28"/>
      <c r="D179" s="28"/>
      <c r="E179" s="28"/>
      <c r="H179" s="436"/>
      <c r="I179" s="436"/>
      <c r="J179" s="436"/>
      <c r="K179" s="436"/>
      <c r="N179" s="436"/>
    </row>
    <row r="180" spans="1:14" s="27" customFormat="1" ht="12">
      <c r="A180" s="29"/>
      <c r="C180" s="28"/>
      <c r="D180" s="28"/>
      <c r="E180" s="28"/>
      <c r="H180" s="436"/>
      <c r="I180" s="436"/>
      <c r="J180" s="436"/>
      <c r="K180" s="436"/>
      <c r="N180" s="436"/>
    </row>
    <row r="181" spans="1:14" s="27" customFormat="1" ht="12">
      <c r="A181" s="29"/>
      <c r="C181" s="28"/>
      <c r="D181" s="28"/>
      <c r="E181" s="28"/>
      <c r="H181" s="436"/>
      <c r="I181" s="436"/>
      <c r="J181" s="436"/>
      <c r="K181" s="436"/>
      <c r="N181" s="436"/>
    </row>
    <row r="182" spans="1:14" s="27" customFormat="1" ht="12">
      <c r="A182" s="29"/>
      <c r="C182" s="28"/>
      <c r="D182" s="28"/>
      <c r="E182" s="28"/>
      <c r="H182" s="436"/>
      <c r="I182" s="436"/>
      <c r="J182" s="436"/>
      <c r="K182" s="436"/>
      <c r="N182" s="436"/>
    </row>
    <row r="183" spans="1:14" s="27" customFormat="1" ht="12">
      <c r="A183" s="29"/>
      <c r="C183" s="28"/>
      <c r="D183" s="28"/>
      <c r="E183" s="28"/>
      <c r="H183" s="436"/>
      <c r="I183" s="436"/>
      <c r="J183" s="436"/>
      <c r="K183" s="436"/>
      <c r="N183" s="436"/>
    </row>
    <row r="184" spans="1:14" s="27" customFormat="1" ht="12">
      <c r="A184" s="29"/>
      <c r="C184" s="28"/>
      <c r="D184" s="28"/>
      <c r="E184" s="28"/>
      <c r="H184" s="436"/>
      <c r="I184" s="436"/>
      <c r="J184" s="436"/>
      <c r="K184" s="436"/>
      <c r="N184" s="436"/>
    </row>
    <row r="185" spans="1:14" s="27" customFormat="1" ht="12">
      <c r="A185" s="29"/>
      <c r="C185" s="28"/>
      <c r="D185" s="28"/>
      <c r="E185" s="28"/>
      <c r="H185" s="436"/>
      <c r="I185" s="436"/>
      <c r="J185" s="436"/>
      <c r="K185" s="436"/>
      <c r="N185" s="436"/>
    </row>
    <row r="186" spans="1:14" s="27" customFormat="1" ht="12">
      <c r="A186" s="29"/>
      <c r="C186" s="28"/>
      <c r="D186" s="28"/>
      <c r="E186" s="28"/>
      <c r="H186" s="436"/>
      <c r="I186" s="436"/>
      <c r="J186" s="436"/>
      <c r="K186" s="436"/>
      <c r="N186" s="436"/>
    </row>
    <row r="187" spans="1:14" s="27" customFormat="1" ht="12">
      <c r="A187" s="29"/>
      <c r="C187" s="28"/>
      <c r="D187" s="28"/>
      <c r="E187" s="28"/>
      <c r="H187" s="436"/>
      <c r="I187" s="436"/>
      <c r="J187" s="436"/>
      <c r="K187" s="436"/>
      <c r="N187" s="436"/>
    </row>
    <row r="188" spans="1:14" s="27" customFormat="1" ht="12">
      <c r="A188" s="29"/>
      <c r="C188" s="28"/>
      <c r="D188" s="28"/>
      <c r="E188" s="28"/>
      <c r="H188" s="436"/>
      <c r="I188" s="436"/>
      <c r="J188" s="436"/>
      <c r="K188" s="436"/>
      <c r="N188" s="436"/>
    </row>
    <row r="189" spans="1:14" s="27" customFormat="1" ht="12">
      <c r="A189" s="29"/>
      <c r="C189" s="28"/>
      <c r="D189" s="28"/>
      <c r="E189" s="28"/>
      <c r="H189" s="436"/>
      <c r="I189" s="436"/>
      <c r="J189" s="436"/>
      <c r="K189" s="436"/>
      <c r="N189" s="436"/>
    </row>
    <row r="190" spans="1:14" s="27" customFormat="1" ht="12">
      <c r="A190" s="29"/>
      <c r="C190" s="28"/>
      <c r="D190" s="28"/>
      <c r="E190" s="28"/>
      <c r="H190" s="436"/>
      <c r="I190" s="436"/>
      <c r="J190" s="436"/>
      <c r="K190" s="436"/>
      <c r="N190" s="436"/>
    </row>
    <row r="191" spans="1:14" s="27" customFormat="1" ht="12">
      <c r="A191" s="29"/>
      <c r="C191" s="28"/>
      <c r="D191" s="28"/>
      <c r="E191" s="28"/>
      <c r="H191" s="436"/>
      <c r="I191" s="436"/>
      <c r="J191" s="436"/>
      <c r="K191" s="436"/>
      <c r="N191" s="436"/>
    </row>
    <row r="192" spans="1:14" s="27" customFormat="1" ht="12">
      <c r="A192" s="29"/>
      <c r="C192" s="28"/>
      <c r="D192" s="28"/>
      <c r="E192" s="28"/>
      <c r="H192" s="436"/>
      <c r="I192" s="436"/>
      <c r="J192" s="436"/>
      <c r="K192" s="436"/>
      <c r="N192" s="436"/>
    </row>
    <row r="193" spans="1:14" s="27" customFormat="1" ht="12">
      <c r="A193" s="29"/>
      <c r="C193" s="28"/>
      <c r="D193" s="28"/>
      <c r="E193" s="28"/>
      <c r="H193" s="436"/>
      <c r="I193" s="436"/>
      <c r="J193" s="436"/>
      <c r="K193" s="436"/>
      <c r="N193" s="436"/>
    </row>
    <row r="194" spans="1:14" s="27" customFormat="1" ht="12">
      <c r="A194" s="29"/>
      <c r="C194" s="28"/>
      <c r="D194" s="28"/>
      <c r="E194" s="28"/>
      <c r="H194" s="436"/>
      <c r="I194" s="436"/>
      <c r="J194" s="436"/>
      <c r="K194" s="436"/>
      <c r="N194" s="436"/>
    </row>
    <row r="195" spans="1:14" s="27" customFormat="1" ht="12">
      <c r="A195" s="29"/>
      <c r="C195" s="28"/>
      <c r="D195" s="28"/>
      <c r="E195" s="28"/>
      <c r="H195" s="436"/>
      <c r="I195" s="436"/>
      <c r="J195" s="436"/>
      <c r="K195" s="436"/>
      <c r="N195" s="436"/>
    </row>
    <row r="196" spans="1:14" s="27" customFormat="1" ht="12">
      <c r="A196" s="29"/>
      <c r="C196" s="28"/>
      <c r="D196" s="28"/>
      <c r="E196" s="28"/>
      <c r="H196" s="436"/>
      <c r="I196" s="436"/>
      <c r="J196" s="436"/>
      <c r="K196" s="436"/>
      <c r="N196" s="436"/>
    </row>
    <row r="197" spans="1:14" s="27" customFormat="1" ht="12">
      <c r="A197" s="29"/>
      <c r="C197" s="28"/>
      <c r="D197" s="28"/>
      <c r="E197" s="28"/>
      <c r="H197" s="436"/>
      <c r="I197" s="436"/>
      <c r="J197" s="436"/>
      <c r="K197" s="436"/>
      <c r="N197" s="436"/>
    </row>
    <row r="198" spans="1:14" s="27" customFormat="1" ht="12">
      <c r="A198" s="29"/>
      <c r="C198" s="28"/>
      <c r="D198" s="28"/>
      <c r="E198" s="28"/>
      <c r="H198" s="436"/>
      <c r="I198" s="436"/>
      <c r="J198" s="436"/>
      <c r="K198" s="436"/>
      <c r="N198" s="436"/>
    </row>
    <row r="199" spans="1:14" s="27" customFormat="1" ht="12">
      <c r="A199" s="29"/>
      <c r="C199" s="28"/>
      <c r="D199" s="28"/>
      <c r="E199" s="28"/>
      <c r="H199" s="436"/>
      <c r="I199" s="436"/>
      <c r="J199" s="436"/>
      <c r="K199" s="436"/>
      <c r="N199" s="436"/>
    </row>
    <row r="200" spans="1:14" s="27" customFormat="1" ht="12">
      <c r="A200" s="29"/>
      <c r="C200" s="28"/>
      <c r="D200" s="28"/>
      <c r="E200" s="28"/>
      <c r="H200" s="436"/>
      <c r="I200" s="436"/>
      <c r="J200" s="436"/>
      <c r="K200" s="436"/>
      <c r="N200" s="436"/>
    </row>
    <row r="201" spans="1:14" s="27" customFormat="1" ht="12">
      <c r="A201" s="29"/>
      <c r="C201" s="28"/>
      <c r="D201" s="28"/>
      <c r="E201" s="28"/>
      <c r="H201" s="436"/>
      <c r="I201" s="436"/>
      <c r="J201" s="436"/>
      <c r="K201" s="436"/>
      <c r="N201" s="436"/>
    </row>
    <row r="202" spans="1:14" s="27" customFormat="1" ht="12">
      <c r="A202" s="29"/>
      <c r="C202" s="28"/>
      <c r="D202" s="28"/>
      <c r="E202" s="28"/>
      <c r="H202" s="436"/>
      <c r="I202" s="436"/>
      <c r="J202" s="436"/>
      <c r="K202" s="436"/>
      <c r="N202" s="436"/>
    </row>
    <row r="203" spans="1:14" s="27" customFormat="1" ht="12">
      <c r="A203" s="29"/>
      <c r="C203" s="28"/>
      <c r="D203" s="28"/>
      <c r="E203" s="28"/>
      <c r="H203" s="436"/>
      <c r="I203" s="436"/>
      <c r="J203" s="436"/>
      <c r="K203" s="436"/>
      <c r="N203" s="436"/>
    </row>
    <row r="204" spans="1:14" s="27" customFormat="1" ht="12">
      <c r="A204" s="29"/>
      <c r="C204" s="28"/>
      <c r="D204" s="28"/>
      <c r="E204" s="28"/>
      <c r="H204" s="436"/>
      <c r="I204" s="436"/>
      <c r="J204" s="436"/>
      <c r="K204" s="436"/>
      <c r="N204" s="436"/>
    </row>
    <row r="205" spans="1:14" s="27" customFormat="1" ht="12">
      <c r="A205" s="29"/>
      <c r="C205" s="28"/>
      <c r="D205" s="28"/>
      <c r="E205" s="28"/>
      <c r="H205" s="436"/>
      <c r="I205" s="436"/>
      <c r="J205" s="436"/>
      <c r="K205" s="436"/>
      <c r="N205" s="436"/>
    </row>
    <row r="206" spans="1:14" s="27" customFormat="1" ht="12">
      <c r="A206" s="29"/>
      <c r="C206" s="28"/>
      <c r="D206" s="28"/>
      <c r="E206" s="28"/>
      <c r="H206" s="436"/>
      <c r="I206" s="436"/>
      <c r="J206" s="436"/>
      <c r="K206" s="436"/>
      <c r="N206" s="436"/>
    </row>
    <row r="207" spans="1:14" s="27" customFormat="1" ht="12">
      <c r="A207" s="29"/>
      <c r="C207" s="28"/>
      <c r="D207" s="28"/>
      <c r="E207" s="28"/>
      <c r="H207" s="436"/>
      <c r="I207" s="436"/>
      <c r="J207" s="436"/>
      <c r="K207" s="436"/>
      <c r="N207" s="436"/>
    </row>
    <row r="208" spans="1:14" s="27" customFormat="1" ht="12">
      <c r="A208" s="29"/>
      <c r="C208" s="28"/>
      <c r="D208" s="28"/>
      <c r="E208" s="28"/>
      <c r="H208" s="436"/>
      <c r="I208" s="436"/>
      <c r="J208" s="436"/>
      <c r="K208" s="436"/>
      <c r="N208" s="436"/>
    </row>
    <row r="209" spans="1:14" s="27" customFormat="1" ht="12">
      <c r="A209" s="29"/>
      <c r="C209" s="28"/>
      <c r="D209" s="28"/>
      <c r="E209" s="28"/>
      <c r="H209" s="436"/>
      <c r="I209" s="436"/>
      <c r="J209" s="436"/>
      <c r="K209" s="436"/>
      <c r="N209" s="436"/>
    </row>
    <row r="210" spans="1:14" s="27" customFormat="1" ht="12">
      <c r="A210" s="29"/>
      <c r="C210" s="28"/>
      <c r="D210" s="28"/>
      <c r="E210" s="28"/>
      <c r="H210" s="436"/>
      <c r="I210" s="436"/>
      <c r="J210" s="436"/>
      <c r="K210" s="436"/>
      <c r="N210" s="436"/>
    </row>
    <row r="211" spans="1:14" s="27" customFormat="1" ht="12">
      <c r="A211" s="29"/>
      <c r="C211" s="28"/>
      <c r="D211" s="28"/>
      <c r="E211" s="28"/>
      <c r="H211" s="436"/>
      <c r="I211" s="436"/>
      <c r="J211" s="436"/>
      <c r="K211" s="436"/>
      <c r="N211" s="436"/>
    </row>
    <row r="212" spans="1:14" s="27" customFormat="1" ht="12">
      <c r="A212" s="29"/>
      <c r="C212" s="28"/>
      <c r="D212" s="28"/>
      <c r="E212" s="28"/>
      <c r="H212" s="436"/>
      <c r="I212" s="436"/>
      <c r="J212" s="436"/>
      <c r="K212" s="436"/>
      <c r="N212" s="436"/>
    </row>
    <row r="213" spans="1:14" s="27" customFormat="1" ht="12">
      <c r="A213" s="29"/>
      <c r="C213" s="28"/>
      <c r="D213" s="28"/>
      <c r="E213" s="28"/>
      <c r="H213" s="436"/>
      <c r="I213" s="436"/>
      <c r="J213" s="436"/>
      <c r="K213" s="436"/>
      <c r="N213" s="436"/>
    </row>
    <row r="214" spans="1:14" s="27" customFormat="1" ht="12">
      <c r="A214" s="29"/>
      <c r="C214" s="28"/>
      <c r="D214" s="28"/>
      <c r="E214" s="28"/>
      <c r="H214" s="436"/>
      <c r="I214" s="436"/>
      <c r="J214" s="436"/>
      <c r="K214" s="436"/>
      <c r="N214" s="436"/>
    </row>
    <row r="215" spans="1:14" s="27" customFormat="1" ht="12">
      <c r="A215" s="29"/>
      <c r="C215" s="28"/>
      <c r="D215" s="28"/>
      <c r="E215" s="28"/>
      <c r="H215" s="436"/>
      <c r="I215" s="436"/>
      <c r="J215" s="436"/>
      <c r="K215" s="436"/>
      <c r="N215" s="436"/>
    </row>
    <row r="216" spans="1:14" s="27" customFormat="1" ht="12">
      <c r="A216" s="29"/>
      <c r="C216" s="28"/>
      <c r="D216" s="28"/>
      <c r="E216" s="28"/>
      <c r="H216" s="436"/>
      <c r="I216" s="436"/>
      <c r="J216" s="436"/>
      <c r="K216" s="436"/>
      <c r="N216" s="436"/>
    </row>
    <row r="217" spans="1:14" s="27" customFormat="1" ht="12">
      <c r="A217" s="29"/>
      <c r="C217" s="28"/>
      <c r="D217" s="28"/>
      <c r="E217" s="28"/>
      <c r="H217" s="436"/>
      <c r="I217" s="436"/>
      <c r="J217" s="436"/>
      <c r="K217" s="436"/>
      <c r="N217" s="436"/>
    </row>
    <row r="218" spans="1:14" s="27" customFormat="1" ht="12">
      <c r="A218" s="29"/>
      <c r="C218" s="28"/>
      <c r="D218" s="28"/>
      <c r="E218" s="28"/>
      <c r="H218" s="436"/>
      <c r="I218" s="436"/>
      <c r="J218" s="436"/>
      <c r="K218" s="436"/>
      <c r="N218" s="436"/>
    </row>
    <row r="219" spans="1:14" s="27" customFormat="1" ht="12">
      <c r="A219" s="29"/>
      <c r="C219" s="28"/>
      <c r="D219" s="28"/>
      <c r="E219" s="28"/>
      <c r="H219" s="436"/>
      <c r="I219" s="436"/>
      <c r="J219" s="436"/>
      <c r="K219" s="436"/>
      <c r="N219" s="436"/>
    </row>
    <row r="220" spans="1:14" s="27" customFormat="1" ht="12">
      <c r="A220" s="29"/>
      <c r="C220" s="28"/>
      <c r="D220" s="28"/>
      <c r="E220" s="28"/>
      <c r="H220" s="436"/>
      <c r="I220" s="436"/>
      <c r="J220" s="436"/>
      <c r="K220" s="436"/>
      <c r="N220" s="436"/>
    </row>
    <row r="221" spans="1:14" s="27" customFormat="1" ht="12">
      <c r="A221" s="29"/>
      <c r="C221" s="28"/>
      <c r="D221" s="28"/>
      <c r="E221" s="28"/>
      <c r="H221" s="436"/>
      <c r="I221" s="436"/>
      <c r="J221" s="436"/>
      <c r="K221" s="436"/>
      <c r="N221" s="436"/>
    </row>
    <row r="222" spans="1:14" s="27" customFormat="1" ht="12">
      <c r="A222" s="29"/>
      <c r="C222" s="28"/>
      <c r="D222" s="28"/>
      <c r="E222" s="28"/>
      <c r="H222" s="436"/>
      <c r="I222" s="436"/>
      <c r="J222" s="436"/>
      <c r="K222" s="436"/>
      <c r="N222" s="436"/>
    </row>
    <row r="223" spans="1:14" s="27" customFormat="1" ht="12">
      <c r="A223" s="29"/>
      <c r="C223" s="28"/>
      <c r="D223" s="28"/>
      <c r="E223" s="28"/>
      <c r="H223" s="436"/>
      <c r="I223" s="436"/>
      <c r="J223" s="436"/>
      <c r="K223" s="436"/>
      <c r="N223" s="436"/>
    </row>
    <row r="224" spans="1:14" s="27" customFormat="1" ht="12">
      <c r="A224" s="29"/>
      <c r="C224" s="28"/>
      <c r="D224" s="28"/>
      <c r="E224" s="28"/>
      <c r="H224" s="436"/>
      <c r="I224" s="436"/>
      <c r="J224" s="436"/>
      <c r="K224" s="436"/>
      <c r="N224" s="436"/>
    </row>
    <row r="225" spans="1:14" s="27" customFormat="1" ht="12">
      <c r="A225" s="29"/>
      <c r="C225" s="28"/>
      <c r="D225" s="28"/>
      <c r="E225" s="28"/>
      <c r="H225" s="436"/>
      <c r="I225" s="436"/>
      <c r="J225" s="436"/>
      <c r="K225" s="436"/>
      <c r="N225" s="436"/>
    </row>
    <row r="226" spans="1:14" s="27" customFormat="1" ht="12">
      <c r="A226" s="29"/>
      <c r="C226" s="28"/>
      <c r="D226" s="28"/>
      <c r="E226" s="28"/>
      <c r="H226" s="436"/>
      <c r="I226" s="436"/>
      <c r="J226" s="436"/>
      <c r="K226" s="436"/>
      <c r="N226" s="436"/>
    </row>
    <row r="227" spans="1:14" s="27" customFormat="1" ht="12">
      <c r="A227" s="29"/>
      <c r="C227" s="28"/>
      <c r="D227" s="28"/>
      <c r="E227" s="28"/>
      <c r="H227" s="436"/>
      <c r="I227" s="436"/>
      <c r="J227" s="436"/>
      <c r="K227" s="436"/>
      <c r="N227" s="436"/>
    </row>
    <row r="228" spans="1:14" s="27" customFormat="1" ht="12">
      <c r="A228" s="29"/>
      <c r="C228" s="28"/>
      <c r="D228" s="28"/>
      <c r="E228" s="28"/>
      <c r="H228" s="436"/>
      <c r="I228" s="436"/>
      <c r="J228" s="436"/>
      <c r="K228" s="436"/>
      <c r="N228" s="436"/>
    </row>
    <row r="229" spans="1:14" s="27" customFormat="1" ht="12">
      <c r="A229" s="29"/>
      <c r="C229" s="28"/>
      <c r="D229" s="28"/>
      <c r="E229" s="28"/>
      <c r="H229" s="436"/>
      <c r="I229" s="436"/>
      <c r="J229" s="436"/>
      <c r="K229" s="436"/>
      <c r="N229" s="436"/>
    </row>
    <row r="230" spans="1:14" s="27" customFormat="1" ht="12">
      <c r="A230" s="29"/>
      <c r="C230" s="28"/>
      <c r="D230" s="28"/>
      <c r="E230" s="28"/>
      <c r="H230" s="436"/>
      <c r="I230" s="436"/>
      <c r="J230" s="436"/>
      <c r="K230" s="436"/>
      <c r="N230" s="436"/>
    </row>
    <row r="231" spans="1:14" s="27" customFormat="1" ht="12">
      <c r="A231" s="29"/>
      <c r="C231" s="28"/>
      <c r="D231" s="28"/>
      <c r="E231" s="28"/>
      <c r="H231" s="436"/>
      <c r="I231" s="436"/>
      <c r="J231" s="436"/>
      <c r="K231" s="436"/>
      <c r="N231" s="436"/>
    </row>
    <row r="232" spans="1:14" s="27" customFormat="1" ht="12">
      <c r="A232" s="29"/>
      <c r="C232" s="28"/>
      <c r="D232" s="28"/>
      <c r="E232" s="28"/>
      <c r="H232" s="436"/>
      <c r="I232" s="436"/>
      <c r="J232" s="436"/>
      <c r="K232" s="436"/>
      <c r="N232" s="436"/>
    </row>
    <row r="233" spans="1:14" s="27" customFormat="1" ht="12">
      <c r="A233" s="29"/>
      <c r="C233" s="28"/>
      <c r="D233" s="28"/>
      <c r="E233" s="28"/>
      <c r="H233" s="436"/>
      <c r="I233" s="436"/>
      <c r="J233" s="436"/>
      <c r="K233" s="436"/>
      <c r="N233" s="436"/>
    </row>
    <row r="234" spans="1:14" s="27" customFormat="1" ht="12">
      <c r="A234" s="29"/>
      <c r="C234" s="28"/>
      <c r="D234" s="28"/>
      <c r="E234" s="28"/>
      <c r="H234" s="436"/>
      <c r="I234" s="436"/>
      <c r="J234" s="436"/>
      <c r="K234" s="436"/>
      <c r="N234" s="436"/>
    </row>
    <row r="235" spans="1:14" s="27" customFormat="1" ht="12">
      <c r="A235" s="29"/>
      <c r="C235" s="28"/>
      <c r="D235" s="28"/>
      <c r="E235" s="28"/>
      <c r="H235" s="436"/>
      <c r="I235" s="436"/>
      <c r="J235" s="436"/>
      <c r="K235" s="436"/>
      <c r="N235" s="436"/>
    </row>
    <row r="236" spans="1:14" s="27" customFormat="1" ht="12">
      <c r="A236" s="29"/>
      <c r="C236" s="28"/>
      <c r="D236" s="28"/>
      <c r="E236" s="28"/>
      <c r="H236" s="436"/>
      <c r="I236" s="436"/>
      <c r="J236" s="436"/>
      <c r="K236" s="436"/>
      <c r="N236" s="436"/>
    </row>
    <row r="237" spans="1:14" s="27" customFormat="1" ht="12">
      <c r="A237" s="29"/>
      <c r="C237" s="28"/>
      <c r="D237" s="28"/>
      <c r="E237" s="28"/>
      <c r="H237" s="436"/>
      <c r="I237" s="436"/>
      <c r="J237" s="436"/>
      <c r="K237" s="436"/>
      <c r="N237" s="436"/>
    </row>
    <row r="238" spans="1:14" s="27" customFormat="1" ht="12">
      <c r="A238" s="29"/>
      <c r="C238" s="28"/>
      <c r="D238" s="28"/>
      <c r="E238" s="28"/>
      <c r="H238" s="436"/>
      <c r="I238" s="436"/>
      <c r="J238" s="436"/>
      <c r="K238" s="436"/>
      <c r="N238" s="436"/>
    </row>
    <row r="239" spans="1:14" s="27" customFormat="1" ht="12">
      <c r="A239" s="29"/>
      <c r="C239" s="28"/>
      <c r="D239" s="28"/>
      <c r="E239" s="28"/>
      <c r="H239" s="436"/>
      <c r="I239" s="436"/>
      <c r="J239" s="436"/>
      <c r="K239" s="436"/>
      <c r="N239" s="436"/>
    </row>
    <row r="240" spans="1:14" s="27" customFormat="1" ht="12">
      <c r="A240" s="29"/>
      <c r="C240" s="28"/>
      <c r="D240" s="28"/>
      <c r="E240" s="28"/>
      <c r="H240" s="436"/>
      <c r="I240" s="436"/>
      <c r="J240" s="436"/>
      <c r="K240" s="436"/>
      <c r="N240" s="436"/>
    </row>
    <row r="241" spans="1:14" s="27" customFormat="1" ht="12">
      <c r="A241" s="29"/>
      <c r="C241" s="28"/>
      <c r="D241" s="28"/>
      <c r="E241" s="28"/>
      <c r="H241" s="436"/>
      <c r="I241" s="436"/>
      <c r="J241" s="436"/>
      <c r="K241" s="436"/>
      <c r="N241" s="436"/>
    </row>
    <row r="242" spans="1:14" s="27" customFormat="1" ht="12">
      <c r="A242" s="29"/>
      <c r="C242" s="28"/>
      <c r="D242" s="28"/>
      <c r="E242" s="28"/>
      <c r="H242" s="436"/>
      <c r="I242" s="436"/>
      <c r="J242" s="436"/>
      <c r="K242" s="436"/>
      <c r="N242" s="436"/>
    </row>
    <row r="243" spans="1:14" s="27" customFormat="1" ht="12">
      <c r="A243" s="29"/>
      <c r="C243" s="28"/>
      <c r="D243" s="28"/>
      <c r="E243" s="28"/>
      <c r="H243" s="436"/>
      <c r="I243" s="436"/>
      <c r="J243" s="436"/>
      <c r="K243" s="436"/>
      <c r="N243" s="436"/>
    </row>
    <row r="244" spans="1:14" s="27" customFormat="1" ht="12">
      <c r="A244" s="29"/>
      <c r="C244" s="28"/>
      <c r="D244" s="28"/>
      <c r="E244" s="28"/>
      <c r="H244" s="436"/>
      <c r="I244" s="436"/>
      <c r="J244" s="436"/>
      <c r="K244" s="436"/>
      <c r="N244" s="436"/>
    </row>
    <row r="245" spans="1:14" s="27" customFormat="1" ht="12">
      <c r="A245" s="29"/>
      <c r="C245" s="28"/>
      <c r="D245" s="28"/>
      <c r="E245" s="28"/>
      <c r="H245" s="436"/>
      <c r="I245" s="436"/>
      <c r="J245" s="436"/>
      <c r="K245" s="436"/>
      <c r="N245" s="436"/>
    </row>
    <row r="246" spans="1:14" s="27" customFormat="1" ht="12">
      <c r="A246" s="29"/>
      <c r="C246" s="28"/>
      <c r="D246" s="28"/>
      <c r="E246" s="28"/>
      <c r="H246" s="436"/>
      <c r="I246" s="436"/>
      <c r="J246" s="436"/>
      <c r="K246" s="436"/>
      <c r="N246" s="436"/>
    </row>
    <row r="247" spans="1:14" s="27" customFormat="1" ht="12">
      <c r="A247" s="29"/>
      <c r="C247" s="28"/>
      <c r="D247" s="28"/>
      <c r="E247" s="28"/>
      <c r="H247" s="436"/>
      <c r="I247" s="436"/>
      <c r="J247" s="436"/>
      <c r="K247" s="436"/>
      <c r="N247" s="436"/>
    </row>
    <row r="248" spans="1:14" s="27" customFormat="1" ht="12">
      <c r="A248" s="29"/>
      <c r="C248" s="28"/>
      <c r="D248" s="28"/>
      <c r="E248" s="28"/>
      <c r="H248" s="436"/>
      <c r="I248" s="436"/>
      <c r="J248" s="436"/>
      <c r="K248" s="436"/>
      <c r="N248" s="436"/>
    </row>
    <row r="249" spans="1:14" s="27" customFormat="1" ht="12">
      <c r="A249" s="29"/>
      <c r="C249" s="28"/>
      <c r="D249" s="28"/>
      <c r="E249" s="28"/>
      <c r="H249" s="436"/>
      <c r="I249" s="436"/>
      <c r="J249" s="436"/>
      <c r="K249" s="436"/>
      <c r="N249" s="436"/>
    </row>
    <row r="250" spans="1:14" s="27" customFormat="1" ht="12">
      <c r="A250" s="29"/>
      <c r="C250" s="28"/>
      <c r="D250" s="28"/>
      <c r="E250" s="28"/>
      <c r="H250" s="436"/>
      <c r="I250" s="436"/>
      <c r="J250" s="436"/>
      <c r="K250" s="436"/>
      <c r="N250" s="436"/>
    </row>
    <row r="251" spans="1:14" s="27" customFormat="1" ht="12">
      <c r="A251" s="29"/>
      <c r="C251" s="28"/>
      <c r="D251" s="28"/>
      <c r="E251" s="28"/>
      <c r="H251" s="436"/>
      <c r="I251" s="436"/>
      <c r="J251" s="436"/>
      <c r="K251" s="436"/>
      <c r="N251" s="436"/>
    </row>
    <row r="252" spans="1:14" s="27" customFormat="1" ht="12">
      <c r="A252" s="29"/>
      <c r="C252" s="28"/>
      <c r="D252" s="28"/>
      <c r="E252" s="28"/>
      <c r="H252" s="436"/>
      <c r="I252" s="436"/>
      <c r="J252" s="436"/>
      <c r="K252" s="436"/>
      <c r="N252" s="436"/>
    </row>
    <row r="253" spans="1:14" s="27" customFormat="1" ht="12">
      <c r="A253" s="29"/>
      <c r="C253" s="28"/>
      <c r="D253" s="28"/>
      <c r="E253" s="28"/>
      <c r="H253" s="436"/>
      <c r="I253" s="436"/>
      <c r="J253" s="436"/>
      <c r="K253" s="436"/>
      <c r="N253" s="436"/>
    </row>
    <row r="254" spans="1:14" s="27" customFormat="1" ht="12">
      <c r="A254" s="29"/>
      <c r="C254" s="28"/>
      <c r="D254" s="28"/>
      <c r="E254" s="28"/>
      <c r="H254" s="436"/>
      <c r="I254" s="436"/>
      <c r="J254" s="436"/>
      <c r="K254" s="436"/>
      <c r="N254" s="436"/>
    </row>
    <row r="255" spans="1:14" s="27" customFormat="1" ht="12">
      <c r="A255" s="29"/>
      <c r="C255" s="28"/>
      <c r="D255" s="28"/>
      <c r="E255" s="28"/>
      <c r="H255" s="436"/>
      <c r="I255" s="436"/>
      <c r="J255" s="436"/>
      <c r="K255" s="436"/>
      <c r="N255" s="436"/>
    </row>
    <row r="256" spans="1:14" s="27" customFormat="1" ht="12">
      <c r="A256" s="29"/>
      <c r="C256" s="28"/>
      <c r="D256" s="28"/>
      <c r="E256" s="28"/>
      <c r="H256" s="436"/>
      <c r="I256" s="436"/>
      <c r="J256" s="436"/>
      <c r="K256" s="436"/>
      <c r="N256" s="436"/>
    </row>
    <row r="257" spans="1:14" s="27" customFormat="1" ht="12">
      <c r="A257" s="29"/>
      <c r="C257" s="28"/>
      <c r="D257" s="28"/>
      <c r="E257" s="28"/>
      <c r="H257" s="436"/>
      <c r="I257" s="436"/>
      <c r="J257" s="436"/>
      <c r="K257" s="436"/>
      <c r="N257" s="436"/>
    </row>
    <row r="258" spans="1:14" s="27" customFormat="1" ht="12">
      <c r="A258" s="29"/>
      <c r="C258" s="28"/>
      <c r="D258" s="28"/>
      <c r="E258" s="28"/>
      <c r="H258" s="436"/>
      <c r="I258" s="436"/>
      <c r="J258" s="436"/>
      <c r="K258" s="436"/>
      <c r="N258" s="436"/>
    </row>
    <row r="259" spans="1:14" s="27" customFormat="1" ht="12">
      <c r="A259" s="29"/>
      <c r="C259" s="28"/>
      <c r="D259" s="28"/>
      <c r="E259" s="28"/>
      <c r="H259" s="436"/>
      <c r="I259" s="436"/>
      <c r="J259" s="436"/>
      <c r="K259" s="436"/>
      <c r="N259" s="436"/>
    </row>
    <row r="260" spans="1:14" s="27" customFormat="1" ht="12">
      <c r="A260" s="29"/>
      <c r="C260" s="28"/>
      <c r="D260" s="28"/>
      <c r="E260" s="28"/>
      <c r="H260" s="436"/>
      <c r="I260" s="436"/>
      <c r="J260" s="436"/>
      <c r="K260" s="436"/>
      <c r="N260" s="436"/>
    </row>
    <row r="261" spans="1:14" s="27" customFormat="1" ht="12">
      <c r="A261" s="29"/>
      <c r="C261" s="28"/>
      <c r="D261" s="28"/>
      <c r="E261" s="28"/>
      <c r="H261" s="436"/>
      <c r="I261" s="436"/>
      <c r="J261" s="436"/>
      <c r="K261" s="436"/>
      <c r="N261" s="436"/>
    </row>
    <row r="262" spans="1:14" s="27" customFormat="1" ht="12">
      <c r="A262" s="29"/>
      <c r="C262" s="28"/>
      <c r="D262" s="28"/>
      <c r="E262" s="28"/>
      <c r="H262" s="436"/>
      <c r="I262" s="436"/>
      <c r="J262" s="436"/>
      <c r="K262" s="436"/>
      <c r="N262" s="436"/>
    </row>
    <row r="263" spans="1:14" s="27" customFormat="1" ht="12">
      <c r="A263" s="29"/>
      <c r="C263" s="28"/>
      <c r="D263" s="28"/>
      <c r="E263" s="28"/>
      <c r="H263" s="436"/>
      <c r="I263" s="436"/>
      <c r="J263" s="436"/>
      <c r="K263" s="436"/>
      <c r="N263" s="436"/>
    </row>
    <row r="264" spans="1:14" s="27" customFormat="1" ht="12">
      <c r="A264" s="29"/>
      <c r="C264" s="28"/>
      <c r="D264" s="28"/>
      <c r="E264" s="28"/>
      <c r="H264" s="436"/>
      <c r="I264" s="436"/>
      <c r="J264" s="436"/>
      <c r="K264" s="436"/>
      <c r="N264" s="436"/>
    </row>
    <row r="265" spans="1:14" s="27" customFormat="1" ht="12">
      <c r="A265" s="29"/>
      <c r="C265" s="28"/>
      <c r="D265" s="28"/>
      <c r="E265" s="28"/>
      <c r="H265" s="436"/>
      <c r="I265" s="436"/>
      <c r="J265" s="436"/>
      <c r="K265" s="436"/>
      <c r="N265" s="436"/>
    </row>
    <row r="266" spans="1:14" s="27" customFormat="1" ht="12">
      <c r="A266" s="29"/>
      <c r="C266" s="28"/>
      <c r="D266" s="28"/>
      <c r="E266" s="28"/>
      <c r="H266" s="436"/>
      <c r="I266" s="436"/>
      <c r="J266" s="436"/>
      <c r="K266" s="436"/>
      <c r="N266" s="436"/>
    </row>
    <row r="267" spans="1:14" s="27" customFormat="1" ht="12">
      <c r="A267" s="29"/>
      <c r="C267" s="28"/>
      <c r="D267" s="28"/>
      <c r="E267" s="28"/>
      <c r="H267" s="436"/>
      <c r="I267" s="436"/>
      <c r="J267" s="436"/>
      <c r="K267" s="436"/>
      <c r="N267" s="436"/>
    </row>
    <row r="268" spans="1:14" s="27" customFormat="1" ht="12">
      <c r="A268" s="29"/>
      <c r="C268" s="28"/>
      <c r="D268" s="28"/>
      <c r="E268" s="28"/>
      <c r="H268" s="436"/>
      <c r="I268" s="436"/>
      <c r="J268" s="436"/>
      <c r="K268" s="436"/>
      <c r="N268" s="436"/>
    </row>
    <row r="269" spans="1:14" s="27" customFormat="1" ht="12">
      <c r="A269" s="29"/>
      <c r="C269" s="28"/>
      <c r="D269" s="28"/>
      <c r="E269" s="28"/>
      <c r="H269" s="436"/>
      <c r="I269" s="436"/>
      <c r="J269" s="436"/>
      <c r="K269" s="436"/>
      <c r="N269" s="436"/>
    </row>
    <row r="270" spans="1:14" s="27" customFormat="1" ht="12">
      <c r="A270" s="29"/>
      <c r="C270" s="28"/>
      <c r="D270" s="28"/>
      <c r="E270" s="28"/>
      <c r="H270" s="436"/>
      <c r="I270" s="436"/>
      <c r="J270" s="436"/>
      <c r="K270" s="436"/>
      <c r="N270" s="436"/>
    </row>
    <row r="271" spans="1:14" s="27" customFormat="1" ht="12">
      <c r="A271" s="29"/>
      <c r="C271" s="28"/>
      <c r="D271" s="28"/>
      <c r="E271" s="28"/>
      <c r="H271" s="436"/>
      <c r="I271" s="436"/>
      <c r="J271" s="436"/>
      <c r="K271" s="436"/>
      <c r="N271" s="436"/>
    </row>
    <row r="272" spans="1:14" s="27" customFormat="1" ht="12">
      <c r="A272" s="29"/>
      <c r="C272" s="28"/>
      <c r="D272" s="28"/>
      <c r="E272" s="28"/>
      <c r="H272" s="436"/>
      <c r="I272" s="436"/>
      <c r="J272" s="436"/>
      <c r="K272" s="436"/>
      <c r="N272" s="436"/>
    </row>
    <row r="273" spans="1:14" s="27" customFormat="1" ht="12">
      <c r="A273" s="29"/>
      <c r="C273" s="28"/>
      <c r="D273" s="28"/>
      <c r="E273" s="28"/>
      <c r="H273" s="436"/>
      <c r="I273" s="436"/>
      <c r="J273" s="436"/>
      <c r="K273" s="436"/>
      <c r="N273" s="436"/>
    </row>
    <row r="274" spans="1:14" s="27" customFormat="1" ht="12">
      <c r="A274" s="29"/>
      <c r="C274" s="28"/>
      <c r="D274" s="28"/>
      <c r="E274" s="28"/>
      <c r="H274" s="436"/>
      <c r="I274" s="436"/>
      <c r="J274" s="436"/>
      <c r="K274" s="436"/>
      <c r="N274" s="436"/>
    </row>
  </sheetData>
  <mergeCells count="17">
    <mergeCell ref="A4:S4"/>
    <mergeCell ref="P6:P7"/>
    <mergeCell ref="Q6:Q7"/>
    <mergeCell ref="R6:R7"/>
    <mergeCell ref="S6:S7"/>
    <mergeCell ref="A6:A7"/>
    <mergeCell ref="B6:B7"/>
    <mergeCell ref="C6:C7"/>
    <mergeCell ref="D6:G6"/>
    <mergeCell ref="H6:K6"/>
    <mergeCell ref="L6:O6"/>
    <mergeCell ref="A5:S5"/>
    <mergeCell ref="A96:I96"/>
    <mergeCell ref="J96:S96"/>
    <mergeCell ref="A97:I97"/>
    <mergeCell ref="J97:S97"/>
    <mergeCell ref="A92:I92"/>
  </mergeCells>
  <printOptions horizontalCentered="1" verticalCentered="1"/>
  <pageMargins left="0.43307086614173229" right="0.23622047244094491" top="0.15748031496062992" bottom="0.15748031496062992" header="0.31496062992125984" footer="0.31496062992125984"/>
  <pageSetup paperSize="9" scale="49" orientation="portrait" r:id="rId1"/>
  <ignoredErrors>
    <ignoredError sqref="A8:A1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13">
    <tabColor theme="6" tint="0.39997558519241921"/>
  </sheetPr>
  <dimension ref="A1:U555"/>
  <sheetViews>
    <sheetView showGridLines="0" zoomScaleNormal="100" zoomScaleSheetLayoutView="75" workbookViewId="0"/>
  </sheetViews>
  <sheetFormatPr defaultColWidth="9.140625" defaultRowHeight="12"/>
  <cols>
    <col min="1" max="1" width="4.7109375" style="1" customWidth="1"/>
    <col min="2" max="2" width="16.5703125" style="3" customWidth="1"/>
    <col min="3" max="3" width="11.7109375" style="3" customWidth="1"/>
    <col min="4" max="4" width="10.7109375" style="1" customWidth="1"/>
    <col min="5" max="6" width="9.7109375" style="1" customWidth="1"/>
    <col min="7" max="8" width="10.7109375" style="1" customWidth="1"/>
    <col min="9" max="9" width="9.5703125" style="1" customWidth="1"/>
    <col min="10" max="10" width="8" style="66" customWidth="1"/>
    <col min="11" max="11" width="8.7109375" style="1" customWidth="1"/>
    <col min="12" max="12" width="12.7109375" style="96" customWidth="1"/>
    <col min="13" max="14" width="10.7109375" style="1" customWidth="1"/>
    <col min="15" max="15" width="12.42578125" style="1" customWidth="1"/>
    <col min="16" max="17" width="8.140625" style="1" customWidth="1"/>
    <col min="18" max="18" width="14.5703125" style="1" customWidth="1"/>
    <col min="19" max="19" width="13.7109375" style="1" customWidth="1"/>
    <col min="20" max="20" width="10.28515625" style="1" customWidth="1"/>
    <col min="21" max="21" width="12.7109375" style="463" customWidth="1"/>
    <col min="22" max="16384" width="9.140625" style="1"/>
  </cols>
  <sheetData>
    <row r="1" spans="1:21" ht="15" customHeight="1"/>
    <row r="2" spans="1:21" ht="15" customHeight="1"/>
    <row r="3" spans="1:21" ht="15" customHeight="1"/>
    <row r="4" spans="1:21" s="6" customFormat="1" ht="20.100000000000001" customHeight="1">
      <c r="A4" s="739" t="s">
        <v>1007</v>
      </c>
      <c r="B4" s="739"/>
      <c r="C4" s="739"/>
      <c r="D4" s="739"/>
      <c r="E4" s="739"/>
      <c r="F4" s="739"/>
      <c r="G4" s="739"/>
      <c r="H4" s="739"/>
      <c r="I4" s="739"/>
      <c r="J4" s="739"/>
      <c r="K4" s="739"/>
      <c r="L4" s="739"/>
      <c r="M4" s="739"/>
      <c r="N4" s="464"/>
      <c r="O4" s="464"/>
      <c r="P4" s="464"/>
      <c r="Q4" s="464"/>
      <c r="R4" s="464"/>
      <c r="S4" s="464"/>
      <c r="T4" s="464"/>
      <c r="U4" s="465"/>
    </row>
    <row r="5" spans="1:21" s="6" customFormat="1" ht="20.100000000000001" customHeight="1">
      <c r="A5" s="740" t="s">
        <v>1008</v>
      </c>
      <c r="B5" s="740"/>
      <c r="C5" s="740"/>
      <c r="D5" s="740"/>
      <c r="E5" s="740"/>
      <c r="F5" s="740"/>
      <c r="G5" s="740"/>
      <c r="H5" s="740"/>
      <c r="I5" s="740"/>
      <c r="J5" s="740"/>
      <c r="K5" s="740"/>
      <c r="L5" s="740"/>
      <c r="M5" s="740"/>
      <c r="N5" s="9"/>
      <c r="O5" s="9"/>
      <c r="P5" s="9"/>
      <c r="Q5" s="9"/>
      <c r="R5" s="9"/>
      <c r="S5" s="9"/>
      <c r="T5" s="9"/>
      <c r="U5" s="20"/>
    </row>
    <row r="6" spans="1:21" ht="49.15" customHeight="1">
      <c r="A6" s="754" t="s">
        <v>402</v>
      </c>
      <c r="B6" s="756" t="s">
        <v>403</v>
      </c>
      <c r="C6" s="757" t="s">
        <v>870</v>
      </c>
      <c r="D6" s="758"/>
      <c r="E6" s="758"/>
      <c r="F6" s="758"/>
      <c r="G6" s="758"/>
      <c r="H6" s="758"/>
      <c r="I6" s="758"/>
      <c r="J6" s="758"/>
      <c r="K6" s="758"/>
      <c r="L6" s="770" t="s">
        <v>871</v>
      </c>
      <c r="M6" s="771"/>
      <c r="N6" s="771"/>
      <c r="O6" s="771"/>
      <c r="P6" s="771"/>
      <c r="Q6" s="771"/>
      <c r="R6" s="772" t="s">
        <v>869</v>
      </c>
      <c r="S6" s="772"/>
      <c r="T6" s="772"/>
      <c r="U6" s="766" t="s">
        <v>956</v>
      </c>
    </row>
    <row r="7" spans="1:21" ht="27" customHeight="1">
      <c r="A7" s="754"/>
      <c r="B7" s="756"/>
      <c r="C7" s="752" t="s">
        <v>404</v>
      </c>
      <c r="D7" s="762" t="s">
        <v>409</v>
      </c>
      <c r="E7" s="763"/>
      <c r="F7" s="763"/>
      <c r="G7" s="764" t="s">
        <v>613</v>
      </c>
      <c r="H7" s="752" t="s">
        <v>611</v>
      </c>
      <c r="I7" s="752" t="s">
        <v>397</v>
      </c>
      <c r="J7" s="764" t="s">
        <v>405</v>
      </c>
      <c r="K7" s="764" t="s">
        <v>398</v>
      </c>
      <c r="L7" s="756" t="s">
        <v>408</v>
      </c>
      <c r="M7" s="762" t="s">
        <v>409</v>
      </c>
      <c r="N7" s="762"/>
      <c r="O7" s="762"/>
      <c r="P7" s="762"/>
      <c r="Q7" s="764" t="s">
        <v>412</v>
      </c>
      <c r="R7" s="756" t="s">
        <v>583</v>
      </c>
      <c r="S7" s="770" t="s">
        <v>581</v>
      </c>
      <c r="T7" s="770" t="s">
        <v>582</v>
      </c>
      <c r="U7" s="766"/>
    </row>
    <row r="8" spans="1:21" ht="30" customHeight="1">
      <c r="A8" s="754"/>
      <c r="B8" s="756"/>
      <c r="C8" s="753"/>
      <c r="D8" s="756" t="s">
        <v>410</v>
      </c>
      <c r="E8" s="759" t="s">
        <v>411</v>
      </c>
      <c r="F8" s="759" t="s">
        <v>399</v>
      </c>
      <c r="G8" s="765"/>
      <c r="H8" s="753"/>
      <c r="I8" s="753"/>
      <c r="J8" s="765"/>
      <c r="K8" s="765"/>
      <c r="L8" s="756"/>
      <c r="M8" s="756" t="s">
        <v>406</v>
      </c>
      <c r="N8" s="759" t="s">
        <v>407</v>
      </c>
      <c r="O8" s="759" t="s">
        <v>955</v>
      </c>
      <c r="P8" s="759" t="s">
        <v>400</v>
      </c>
      <c r="Q8" s="765"/>
      <c r="R8" s="756"/>
      <c r="S8" s="770"/>
      <c r="T8" s="770"/>
      <c r="U8" s="766"/>
    </row>
    <row r="9" spans="1:21" ht="44.45" customHeight="1">
      <c r="A9" s="755"/>
      <c r="B9" s="752"/>
      <c r="C9" s="753"/>
      <c r="D9" s="752"/>
      <c r="E9" s="760"/>
      <c r="F9" s="760"/>
      <c r="G9" s="765"/>
      <c r="H9" s="753"/>
      <c r="I9" s="753"/>
      <c r="J9" s="765"/>
      <c r="K9" s="765"/>
      <c r="L9" s="761"/>
      <c r="M9" s="761"/>
      <c r="N9" s="769"/>
      <c r="O9" s="768"/>
      <c r="P9" s="768"/>
      <c r="Q9" s="774"/>
      <c r="R9" s="761"/>
      <c r="S9" s="773"/>
      <c r="T9" s="773"/>
      <c r="U9" s="767"/>
    </row>
    <row r="10" spans="1:21" ht="15" customHeight="1">
      <c r="A10" s="168" t="s">
        <v>81</v>
      </c>
      <c r="B10" s="169" t="s">
        <v>0</v>
      </c>
      <c r="C10" s="170">
        <f>+D10+G10+H10+I10+J10+K10</f>
        <v>414460</v>
      </c>
      <c r="D10" s="171">
        <v>349510</v>
      </c>
      <c r="E10" s="171">
        <v>349139</v>
      </c>
      <c r="F10" s="171">
        <v>371</v>
      </c>
      <c r="G10" s="171">
        <v>38991</v>
      </c>
      <c r="H10" s="171">
        <v>16575</v>
      </c>
      <c r="I10" s="171">
        <v>1234</v>
      </c>
      <c r="J10" s="171">
        <v>8138</v>
      </c>
      <c r="K10" s="171">
        <v>12</v>
      </c>
      <c r="L10" s="172">
        <f>+M10+Q10</f>
        <v>81409</v>
      </c>
      <c r="M10" s="173">
        <f>+N10+O10+P10</f>
        <v>78454</v>
      </c>
      <c r="N10" s="174">
        <v>64028</v>
      </c>
      <c r="O10" s="175">
        <v>13997</v>
      </c>
      <c r="P10" s="176">
        <v>429</v>
      </c>
      <c r="Q10" s="176">
        <v>2955</v>
      </c>
      <c r="R10" s="399">
        <f>+S10+T10</f>
        <v>90138</v>
      </c>
      <c r="S10" s="397">
        <v>90127</v>
      </c>
      <c r="T10" s="397">
        <v>11</v>
      </c>
      <c r="U10" s="177">
        <f>+R10+L10+C10</f>
        <v>586007</v>
      </c>
    </row>
    <row r="11" spans="1:21" ht="15" customHeight="1">
      <c r="A11" s="178" t="s">
        <v>82</v>
      </c>
      <c r="B11" s="179" t="s">
        <v>1</v>
      </c>
      <c r="C11" s="180">
        <f t="shared" ref="C11:C74" si="0">+D11+G11+H11+I11+J11+K11</f>
        <v>108925</v>
      </c>
      <c r="D11" s="181">
        <v>93811</v>
      </c>
      <c r="E11" s="181">
        <v>93808</v>
      </c>
      <c r="F11" s="181">
        <v>3</v>
      </c>
      <c r="G11" s="181">
        <v>8835</v>
      </c>
      <c r="H11" s="181">
        <v>5155</v>
      </c>
      <c r="I11" s="181">
        <v>15</v>
      </c>
      <c r="J11" s="181">
        <v>1109</v>
      </c>
      <c r="K11" s="181">
        <v>0</v>
      </c>
      <c r="L11" s="182">
        <f t="shared" ref="L11:L74" si="1">+M11+Q11</f>
        <v>20751</v>
      </c>
      <c r="M11" s="183">
        <f t="shared" ref="M11:M74" si="2">+N11+O11+P11</f>
        <v>20459</v>
      </c>
      <c r="N11" s="184">
        <v>14817</v>
      </c>
      <c r="O11" s="185">
        <v>5282</v>
      </c>
      <c r="P11" s="186">
        <v>360</v>
      </c>
      <c r="Q11" s="186">
        <v>292</v>
      </c>
      <c r="R11" s="400">
        <f t="shared" ref="R11:R74" si="3">+S11+T11</f>
        <v>25172</v>
      </c>
      <c r="S11" s="398">
        <v>25172</v>
      </c>
      <c r="T11" s="398">
        <v>0</v>
      </c>
      <c r="U11" s="187">
        <f t="shared" ref="U11:U74" si="4">+R11+L11+C11</f>
        <v>154848</v>
      </c>
    </row>
    <row r="12" spans="1:21" ht="15" customHeight="1">
      <c r="A12" s="168" t="s">
        <v>83</v>
      </c>
      <c r="B12" s="169" t="s">
        <v>2</v>
      </c>
      <c r="C12" s="170">
        <f t="shared" si="0"/>
        <v>132452</v>
      </c>
      <c r="D12" s="171">
        <v>110407</v>
      </c>
      <c r="E12" s="171">
        <v>110380</v>
      </c>
      <c r="F12" s="171">
        <v>27</v>
      </c>
      <c r="G12" s="171">
        <v>12516</v>
      </c>
      <c r="H12" s="171">
        <v>6756</v>
      </c>
      <c r="I12" s="171">
        <v>353</v>
      </c>
      <c r="J12" s="171">
        <v>2420</v>
      </c>
      <c r="K12" s="171">
        <v>0</v>
      </c>
      <c r="L12" s="172">
        <f t="shared" si="1"/>
        <v>37131</v>
      </c>
      <c r="M12" s="173">
        <f t="shared" si="2"/>
        <v>36617</v>
      </c>
      <c r="N12" s="174">
        <v>19880</v>
      </c>
      <c r="O12" s="175">
        <v>16312</v>
      </c>
      <c r="P12" s="176">
        <v>425</v>
      </c>
      <c r="Q12" s="176">
        <v>514</v>
      </c>
      <c r="R12" s="399">
        <f t="shared" si="3"/>
        <v>33888</v>
      </c>
      <c r="S12" s="397">
        <v>33875</v>
      </c>
      <c r="T12" s="397">
        <v>13</v>
      </c>
      <c r="U12" s="177">
        <f t="shared" si="4"/>
        <v>203471</v>
      </c>
    </row>
    <row r="13" spans="1:21" ht="15" customHeight="1">
      <c r="A13" s="178" t="s">
        <v>84</v>
      </c>
      <c r="B13" s="179" t="s">
        <v>3</v>
      </c>
      <c r="C13" s="180">
        <f t="shared" si="0"/>
        <v>45786</v>
      </c>
      <c r="D13" s="181">
        <v>36370</v>
      </c>
      <c r="E13" s="181">
        <v>36366</v>
      </c>
      <c r="F13" s="181">
        <v>4</v>
      </c>
      <c r="G13" s="181">
        <v>6920</v>
      </c>
      <c r="H13" s="181">
        <v>2246</v>
      </c>
      <c r="I13" s="181">
        <v>0</v>
      </c>
      <c r="J13" s="181">
        <v>250</v>
      </c>
      <c r="K13" s="181">
        <v>0</v>
      </c>
      <c r="L13" s="182">
        <f t="shared" si="1"/>
        <v>16364</v>
      </c>
      <c r="M13" s="183">
        <f t="shared" si="2"/>
        <v>16256</v>
      </c>
      <c r="N13" s="184">
        <v>7782</v>
      </c>
      <c r="O13" s="185">
        <v>7969</v>
      </c>
      <c r="P13" s="186">
        <v>505</v>
      </c>
      <c r="Q13" s="186">
        <v>108</v>
      </c>
      <c r="R13" s="400">
        <f t="shared" si="3"/>
        <v>19190</v>
      </c>
      <c r="S13" s="398">
        <v>19182</v>
      </c>
      <c r="T13" s="398">
        <v>8</v>
      </c>
      <c r="U13" s="187">
        <f t="shared" si="4"/>
        <v>81340</v>
      </c>
    </row>
    <row r="14" spans="1:21" ht="15" customHeight="1">
      <c r="A14" s="168" t="s">
        <v>85</v>
      </c>
      <c r="B14" s="169" t="s">
        <v>4</v>
      </c>
      <c r="C14" s="170">
        <f t="shared" si="0"/>
        <v>57230</v>
      </c>
      <c r="D14" s="171">
        <v>47393</v>
      </c>
      <c r="E14" s="171">
        <v>47375</v>
      </c>
      <c r="F14" s="171">
        <v>18</v>
      </c>
      <c r="G14" s="171">
        <v>5700</v>
      </c>
      <c r="H14" s="171">
        <v>2893</v>
      </c>
      <c r="I14" s="171">
        <v>236</v>
      </c>
      <c r="J14" s="171">
        <v>1008</v>
      </c>
      <c r="K14" s="171">
        <v>0</v>
      </c>
      <c r="L14" s="172">
        <f t="shared" si="1"/>
        <v>13652</v>
      </c>
      <c r="M14" s="173">
        <f t="shared" si="2"/>
        <v>13291</v>
      </c>
      <c r="N14" s="174">
        <v>8056</v>
      </c>
      <c r="O14" s="175">
        <v>5029</v>
      </c>
      <c r="P14" s="176">
        <v>206</v>
      </c>
      <c r="Q14" s="176">
        <v>361</v>
      </c>
      <c r="R14" s="399">
        <f t="shared" si="3"/>
        <v>19206</v>
      </c>
      <c r="S14" s="397">
        <v>19206</v>
      </c>
      <c r="T14" s="397">
        <v>0</v>
      </c>
      <c r="U14" s="177">
        <f t="shared" si="4"/>
        <v>90088</v>
      </c>
    </row>
    <row r="15" spans="1:21" ht="15" customHeight="1">
      <c r="A15" s="178" t="s">
        <v>86</v>
      </c>
      <c r="B15" s="179" t="s">
        <v>5</v>
      </c>
      <c r="C15" s="180">
        <f t="shared" si="0"/>
        <v>1532001</v>
      </c>
      <c r="D15" s="181">
        <v>1367744</v>
      </c>
      <c r="E15" s="181">
        <v>1365140</v>
      </c>
      <c r="F15" s="181">
        <v>2604</v>
      </c>
      <c r="G15" s="181">
        <v>97498</v>
      </c>
      <c r="H15" s="181">
        <v>35389</v>
      </c>
      <c r="I15" s="181">
        <v>154</v>
      </c>
      <c r="J15" s="181">
        <v>27938</v>
      </c>
      <c r="K15" s="181">
        <v>3278</v>
      </c>
      <c r="L15" s="182">
        <f t="shared" si="1"/>
        <v>188515</v>
      </c>
      <c r="M15" s="183">
        <f t="shared" si="2"/>
        <v>177710</v>
      </c>
      <c r="N15" s="184">
        <v>164007</v>
      </c>
      <c r="O15" s="185">
        <v>13167</v>
      </c>
      <c r="P15" s="186">
        <v>536</v>
      </c>
      <c r="Q15" s="186">
        <v>10805</v>
      </c>
      <c r="R15" s="400">
        <f t="shared" si="3"/>
        <v>446733</v>
      </c>
      <c r="S15" s="398">
        <v>446588</v>
      </c>
      <c r="T15" s="398">
        <v>145</v>
      </c>
      <c r="U15" s="187">
        <f t="shared" si="4"/>
        <v>2167249</v>
      </c>
    </row>
    <row r="16" spans="1:21" ht="15" customHeight="1">
      <c r="A16" s="168" t="s">
        <v>87</v>
      </c>
      <c r="B16" s="169" t="s">
        <v>6</v>
      </c>
      <c r="C16" s="170">
        <f t="shared" si="0"/>
        <v>709992</v>
      </c>
      <c r="D16" s="171">
        <v>646929</v>
      </c>
      <c r="E16" s="171">
        <v>646303</v>
      </c>
      <c r="F16" s="171">
        <v>626</v>
      </c>
      <c r="G16" s="171">
        <v>34281</v>
      </c>
      <c r="H16" s="171">
        <v>24302</v>
      </c>
      <c r="I16" s="171">
        <v>88</v>
      </c>
      <c r="J16" s="171">
        <v>4259</v>
      </c>
      <c r="K16" s="171">
        <v>133</v>
      </c>
      <c r="L16" s="172">
        <f t="shared" si="1"/>
        <v>147731</v>
      </c>
      <c r="M16" s="173">
        <f t="shared" si="2"/>
        <v>142644</v>
      </c>
      <c r="N16" s="174">
        <v>114112</v>
      </c>
      <c r="O16" s="175">
        <v>28133</v>
      </c>
      <c r="P16" s="176">
        <v>399</v>
      </c>
      <c r="Q16" s="176">
        <v>5087</v>
      </c>
      <c r="R16" s="399">
        <f t="shared" si="3"/>
        <v>96891</v>
      </c>
      <c r="S16" s="397">
        <v>96865</v>
      </c>
      <c r="T16" s="397">
        <v>26</v>
      </c>
      <c r="U16" s="177">
        <f t="shared" si="4"/>
        <v>954614</v>
      </c>
    </row>
    <row r="17" spans="1:21" ht="15" customHeight="1">
      <c r="A17" s="178" t="s">
        <v>88</v>
      </c>
      <c r="B17" s="179" t="s">
        <v>7</v>
      </c>
      <c r="C17" s="180">
        <f t="shared" si="0"/>
        <v>29334</v>
      </c>
      <c r="D17" s="181">
        <v>24637</v>
      </c>
      <c r="E17" s="181">
        <v>24622</v>
      </c>
      <c r="F17" s="181">
        <v>15</v>
      </c>
      <c r="G17" s="181">
        <v>2614</v>
      </c>
      <c r="H17" s="181">
        <v>662</v>
      </c>
      <c r="I17" s="181">
        <v>0</v>
      </c>
      <c r="J17" s="181">
        <v>1421</v>
      </c>
      <c r="K17" s="181">
        <v>0</v>
      </c>
      <c r="L17" s="182">
        <f t="shared" si="1"/>
        <v>5664</v>
      </c>
      <c r="M17" s="183">
        <f t="shared" si="2"/>
        <v>5504</v>
      </c>
      <c r="N17" s="184">
        <v>3872</v>
      </c>
      <c r="O17" s="185">
        <v>1499</v>
      </c>
      <c r="P17" s="186">
        <v>133</v>
      </c>
      <c r="Q17" s="186">
        <v>160</v>
      </c>
      <c r="R17" s="400">
        <f t="shared" si="3"/>
        <v>9799</v>
      </c>
      <c r="S17" s="398">
        <v>9799</v>
      </c>
      <c r="T17" s="398">
        <v>0</v>
      </c>
      <c r="U17" s="187">
        <f t="shared" si="4"/>
        <v>44797</v>
      </c>
    </row>
    <row r="18" spans="1:21" ht="15" customHeight="1">
      <c r="A18" s="168" t="s">
        <v>89</v>
      </c>
      <c r="B18" s="169" t="s">
        <v>8</v>
      </c>
      <c r="C18" s="170">
        <f t="shared" si="0"/>
        <v>215821</v>
      </c>
      <c r="D18" s="171">
        <v>186726</v>
      </c>
      <c r="E18" s="171">
        <v>186515</v>
      </c>
      <c r="F18" s="171">
        <v>211</v>
      </c>
      <c r="G18" s="171">
        <v>15520</v>
      </c>
      <c r="H18" s="171">
        <v>9321</v>
      </c>
      <c r="I18" s="171">
        <v>199</v>
      </c>
      <c r="J18" s="171">
        <v>4055</v>
      </c>
      <c r="K18" s="171">
        <v>0</v>
      </c>
      <c r="L18" s="172">
        <f t="shared" si="1"/>
        <v>59284</v>
      </c>
      <c r="M18" s="173">
        <f t="shared" si="2"/>
        <v>57346</v>
      </c>
      <c r="N18" s="174">
        <v>40535</v>
      </c>
      <c r="O18" s="175">
        <v>16501</v>
      </c>
      <c r="P18" s="176">
        <v>310</v>
      </c>
      <c r="Q18" s="176">
        <v>1938</v>
      </c>
      <c r="R18" s="399">
        <f t="shared" si="3"/>
        <v>45330</v>
      </c>
      <c r="S18" s="397">
        <v>45329</v>
      </c>
      <c r="T18" s="397">
        <v>1</v>
      </c>
      <c r="U18" s="177">
        <f t="shared" si="4"/>
        <v>320435</v>
      </c>
    </row>
    <row r="19" spans="1:21" ht="15" customHeight="1">
      <c r="A19" s="178">
        <f t="shared" ref="A19:A49" si="5">+A18+1</f>
        <v>10</v>
      </c>
      <c r="B19" s="179" t="s">
        <v>9</v>
      </c>
      <c r="C19" s="180">
        <f t="shared" si="0"/>
        <v>255154</v>
      </c>
      <c r="D19" s="181">
        <v>223042</v>
      </c>
      <c r="E19" s="181">
        <v>222844</v>
      </c>
      <c r="F19" s="181">
        <v>198</v>
      </c>
      <c r="G19" s="181">
        <v>17128</v>
      </c>
      <c r="H19" s="181">
        <v>9159</v>
      </c>
      <c r="I19" s="181">
        <v>75</v>
      </c>
      <c r="J19" s="181">
        <v>5750</v>
      </c>
      <c r="K19" s="181">
        <v>0</v>
      </c>
      <c r="L19" s="182">
        <f t="shared" si="1"/>
        <v>53769</v>
      </c>
      <c r="M19" s="183">
        <f t="shared" si="2"/>
        <v>51792</v>
      </c>
      <c r="N19" s="184">
        <v>36016</v>
      </c>
      <c r="O19" s="185">
        <v>15298</v>
      </c>
      <c r="P19" s="186">
        <v>478</v>
      </c>
      <c r="Q19" s="186">
        <v>1977</v>
      </c>
      <c r="R19" s="400">
        <f t="shared" si="3"/>
        <v>64057</v>
      </c>
      <c r="S19" s="398">
        <v>64050</v>
      </c>
      <c r="T19" s="398">
        <v>7</v>
      </c>
      <c r="U19" s="187">
        <f t="shared" si="4"/>
        <v>372980</v>
      </c>
    </row>
    <row r="20" spans="1:21" ht="15" customHeight="1">
      <c r="A20" s="168">
        <f t="shared" si="5"/>
        <v>11</v>
      </c>
      <c r="B20" s="169" t="s">
        <v>10</v>
      </c>
      <c r="C20" s="170">
        <f t="shared" si="0"/>
        <v>57290</v>
      </c>
      <c r="D20" s="171">
        <v>50168</v>
      </c>
      <c r="E20" s="171">
        <v>50158</v>
      </c>
      <c r="F20" s="171">
        <v>10</v>
      </c>
      <c r="G20" s="171">
        <v>4728</v>
      </c>
      <c r="H20" s="171">
        <v>1640</v>
      </c>
      <c r="I20" s="171">
        <v>28</v>
      </c>
      <c r="J20" s="171">
        <v>726</v>
      </c>
      <c r="K20" s="171">
        <v>0</v>
      </c>
      <c r="L20" s="172">
        <f t="shared" si="1"/>
        <v>6205</v>
      </c>
      <c r="M20" s="173">
        <f t="shared" si="2"/>
        <v>5916</v>
      </c>
      <c r="N20" s="174">
        <v>4013</v>
      </c>
      <c r="O20" s="175">
        <v>1795</v>
      </c>
      <c r="P20" s="176">
        <v>108</v>
      </c>
      <c r="Q20" s="176">
        <v>289</v>
      </c>
      <c r="R20" s="399">
        <f t="shared" si="3"/>
        <v>12244</v>
      </c>
      <c r="S20" s="397">
        <v>12244</v>
      </c>
      <c r="T20" s="397">
        <v>0</v>
      </c>
      <c r="U20" s="177">
        <f t="shared" si="4"/>
        <v>75739</v>
      </c>
    </row>
    <row r="21" spans="1:21" ht="15" customHeight="1">
      <c r="A21" s="178">
        <f t="shared" si="5"/>
        <v>12</v>
      </c>
      <c r="B21" s="179" t="s">
        <v>11</v>
      </c>
      <c r="C21" s="180">
        <f t="shared" si="0"/>
        <v>41378</v>
      </c>
      <c r="D21" s="181">
        <v>33002</v>
      </c>
      <c r="E21" s="181">
        <v>33002</v>
      </c>
      <c r="F21" s="181">
        <v>0</v>
      </c>
      <c r="G21" s="181">
        <v>6777</v>
      </c>
      <c r="H21" s="181">
        <v>1494</v>
      </c>
      <c r="I21" s="181">
        <v>0</v>
      </c>
      <c r="J21" s="181">
        <v>105</v>
      </c>
      <c r="K21" s="181">
        <v>0</v>
      </c>
      <c r="L21" s="182">
        <f t="shared" si="1"/>
        <v>5208</v>
      </c>
      <c r="M21" s="183">
        <f t="shared" si="2"/>
        <v>5120</v>
      </c>
      <c r="N21" s="184">
        <v>3964</v>
      </c>
      <c r="O21" s="185">
        <v>899</v>
      </c>
      <c r="P21" s="186">
        <v>257</v>
      </c>
      <c r="Q21" s="186">
        <v>88</v>
      </c>
      <c r="R21" s="400">
        <f t="shared" si="3"/>
        <v>17967</v>
      </c>
      <c r="S21" s="398">
        <v>17967</v>
      </c>
      <c r="T21" s="398">
        <v>0</v>
      </c>
      <c r="U21" s="187">
        <f t="shared" si="4"/>
        <v>64553</v>
      </c>
    </row>
    <row r="22" spans="1:21" ht="15" customHeight="1">
      <c r="A22" s="168">
        <f t="shared" si="5"/>
        <v>13</v>
      </c>
      <c r="B22" s="169" t="s">
        <v>12</v>
      </c>
      <c r="C22" s="170">
        <f t="shared" si="0"/>
        <v>50113</v>
      </c>
      <c r="D22" s="171">
        <v>39982</v>
      </c>
      <c r="E22" s="171">
        <v>39982</v>
      </c>
      <c r="F22" s="171">
        <v>0</v>
      </c>
      <c r="G22" s="171">
        <v>7082</v>
      </c>
      <c r="H22" s="171">
        <v>2838</v>
      </c>
      <c r="I22" s="171">
        <v>0</v>
      </c>
      <c r="J22" s="171">
        <v>210</v>
      </c>
      <c r="K22" s="171">
        <v>1</v>
      </c>
      <c r="L22" s="172">
        <f t="shared" si="1"/>
        <v>9603</v>
      </c>
      <c r="M22" s="173">
        <f t="shared" si="2"/>
        <v>9539</v>
      </c>
      <c r="N22" s="174">
        <v>6008</v>
      </c>
      <c r="O22" s="175">
        <v>3244</v>
      </c>
      <c r="P22" s="176">
        <v>287</v>
      </c>
      <c r="Q22" s="176">
        <v>64</v>
      </c>
      <c r="R22" s="399">
        <f t="shared" si="3"/>
        <v>19913</v>
      </c>
      <c r="S22" s="397">
        <v>19909</v>
      </c>
      <c r="T22" s="397">
        <v>4</v>
      </c>
      <c r="U22" s="177">
        <f t="shared" si="4"/>
        <v>79629</v>
      </c>
    </row>
    <row r="23" spans="1:21" ht="15" customHeight="1">
      <c r="A23" s="178">
        <f t="shared" si="5"/>
        <v>14</v>
      </c>
      <c r="B23" s="179" t="s">
        <v>13</v>
      </c>
      <c r="C23" s="180">
        <f t="shared" si="0"/>
        <v>76212</v>
      </c>
      <c r="D23" s="181">
        <v>67635</v>
      </c>
      <c r="E23" s="181">
        <v>67594</v>
      </c>
      <c r="F23" s="181">
        <v>41</v>
      </c>
      <c r="G23" s="181">
        <v>5762</v>
      </c>
      <c r="H23" s="181">
        <v>1898</v>
      </c>
      <c r="I23" s="181">
        <v>15</v>
      </c>
      <c r="J23" s="181">
        <v>902</v>
      </c>
      <c r="K23" s="181">
        <v>0</v>
      </c>
      <c r="L23" s="182">
        <f t="shared" si="1"/>
        <v>9749</v>
      </c>
      <c r="M23" s="183">
        <f t="shared" si="2"/>
        <v>9335</v>
      </c>
      <c r="N23" s="184">
        <v>6589</v>
      </c>
      <c r="O23" s="185">
        <v>2559</v>
      </c>
      <c r="P23" s="186">
        <v>187</v>
      </c>
      <c r="Q23" s="186">
        <v>414</v>
      </c>
      <c r="R23" s="400">
        <f t="shared" si="3"/>
        <v>18878</v>
      </c>
      <c r="S23" s="398">
        <v>18874</v>
      </c>
      <c r="T23" s="398">
        <v>4</v>
      </c>
      <c r="U23" s="187">
        <f t="shared" si="4"/>
        <v>104839</v>
      </c>
    </row>
    <row r="24" spans="1:21" ht="15" customHeight="1">
      <c r="A24" s="168">
        <f t="shared" si="5"/>
        <v>15</v>
      </c>
      <c r="B24" s="169" t="s">
        <v>14</v>
      </c>
      <c r="C24" s="170">
        <f t="shared" si="0"/>
        <v>50437</v>
      </c>
      <c r="D24" s="171">
        <v>39929</v>
      </c>
      <c r="E24" s="171">
        <v>39916</v>
      </c>
      <c r="F24" s="171">
        <v>13</v>
      </c>
      <c r="G24" s="171">
        <v>6758</v>
      </c>
      <c r="H24" s="171">
        <v>2553</v>
      </c>
      <c r="I24" s="171">
        <v>0</v>
      </c>
      <c r="J24" s="171">
        <v>1197</v>
      </c>
      <c r="K24" s="171">
        <v>0</v>
      </c>
      <c r="L24" s="172">
        <f t="shared" si="1"/>
        <v>15553</v>
      </c>
      <c r="M24" s="173">
        <f t="shared" si="2"/>
        <v>15256</v>
      </c>
      <c r="N24" s="174">
        <v>8785</v>
      </c>
      <c r="O24" s="175">
        <v>6343</v>
      </c>
      <c r="P24" s="176">
        <v>128</v>
      </c>
      <c r="Q24" s="176">
        <v>297</v>
      </c>
      <c r="R24" s="399">
        <f t="shared" si="3"/>
        <v>15833</v>
      </c>
      <c r="S24" s="397">
        <v>15833</v>
      </c>
      <c r="T24" s="397">
        <v>0</v>
      </c>
      <c r="U24" s="177">
        <f t="shared" si="4"/>
        <v>81823</v>
      </c>
    </row>
    <row r="25" spans="1:21" ht="15" customHeight="1">
      <c r="A25" s="178">
        <f t="shared" si="5"/>
        <v>16</v>
      </c>
      <c r="B25" s="179" t="s">
        <v>15</v>
      </c>
      <c r="C25" s="180">
        <f t="shared" si="0"/>
        <v>822548</v>
      </c>
      <c r="D25" s="181">
        <v>733459</v>
      </c>
      <c r="E25" s="181">
        <v>732476</v>
      </c>
      <c r="F25" s="181">
        <v>983</v>
      </c>
      <c r="G25" s="181">
        <v>57301</v>
      </c>
      <c r="H25" s="181">
        <v>25373</v>
      </c>
      <c r="I25" s="181">
        <v>583</v>
      </c>
      <c r="J25" s="181">
        <v>5832</v>
      </c>
      <c r="K25" s="181">
        <v>0</v>
      </c>
      <c r="L25" s="182">
        <f t="shared" si="1"/>
        <v>116263</v>
      </c>
      <c r="M25" s="183">
        <f t="shared" si="2"/>
        <v>108918</v>
      </c>
      <c r="N25" s="184">
        <v>95619</v>
      </c>
      <c r="O25" s="185">
        <v>12942</v>
      </c>
      <c r="P25" s="186">
        <v>357</v>
      </c>
      <c r="Q25" s="186">
        <v>7345</v>
      </c>
      <c r="R25" s="400">
        <f t="shared" si="3"/>
        <v>102177</v>
      </c>
      <c r="S25" s="398">
        <v>102176</v>
      </c>
      <c r="T25" s="398">
        <v>1</v>
      </c>
      <c r="U25" s="187">
        <f t="shared" si="4"/>
        <v>1040988</v>
      </c>
    </row>
    <row r="26" spans="1:21" ht="15" customHeight="1">
      <c r="A26" s="168">
        <f t="shared" si="5"/>
        <v>17</v>
      </c>
      <c r="B26" s="169" t="s">
        <v>16</v>
      </c>
      <c r="C26" s="170">
        <f t="shared" si="0"/>
        <v>115500</v>
      </c>
      <c r="D26" s="171">
        <v>101633</v>
      </c>
      <c r="E26" s="171">
        <v>101550</v>
      </c>
      <c r="F26" s="171">
        <v>83</v>
      </c>
      <c r="G26" s="171">
        <v>7017</v>
      </c>
      <c r="H26" s="171">
        <v>3710</v>
      </c>
      <c r="I26" s="171">
        <v>48</v>
      </c>
      <c r="J26" s="171">
        <v>3092</v>
      </c>
      <c r="K26" s="171">
        <v>0</v>
      </c>
      <c r="L26" s="172">
        <f t="shared" si="1"/>
        <v>27256</v>
      </c>
      <c r="M26" s="173">
        <f t="shared" si="2"/>
        <v>26261</v>
      </c>
      <c r="N26" s="174">
        <v>17647</v>
      </c>
      <c r="O26" s="175">
        <v>8352</v>
      </c>
      <c r="P26" s="176">
        <v>262</v>
      </c>
      <c r="Q26" s="176">
        <v>995</v>
      </c>
      <c r="R26" s="399">
        <f t="shared" si="3"/>
        <v>31785</v>
      </c>
      <c r="S26" s="397">
        <v>31782</v>
      </c>
      <c r="T26" s="397">
        <v>3</v>
      </c>
      <c r="U26" s="177">
        <f t="shared" si="4"/>
        <v>174541</v>
      </c>
    </row>
    <row r="27" spans="1:21" ht="15" customHeight="1">
      <c r="A27" s="178">
        <f t="shared" si="5"/>
        <v>18</v>
      </c>
      <c r="B27" s="179" t="s">
        <v>17</v>
      </c>
      <c r="C27" s="180">
        <f t="shared" si="0"/>
        <v>40297</v>
      </c>
      <c r="D27" s="181">
        <v>33968</v>
      </c>
      <c r="E27" s="181">
        <v>33964</v>
      </c>
      <c r="F27" s="181">
        <v>4</v>
      </c>
      <c r="G27" s="181">
        <v>5012</v>
      </c>
      <c r="H27" s="181">
        <v>989</v>
      </c>
      <c r="I27" s="181">
        <v>19</v>
      </c>
      <c r="J27" s="181">
        <v>309</v>
      </c>
      <c r="K27" s="181">
        <v>0</v>
      </c>
      <c r="L27" s="182">
        <f t="shared" si="1"/>
        <v>6434</v>
      </c>
      <c r="M27" s="183">
        <f t="shared" si="2"/>
        <v>6154</v>
      </c>
      <c r="N27" s="184">
        <v>3218</v>
      </c>
      <c r="O27" s="185">
        <v>2733</v>
      </c>
      <c r="P27" s="186">
        <v>203</v>
      </c>
      <c r="Q27" s="186">
        <v>280</v>
      </c>
      <c r="R27" s="400">
        <f t="shared" si="3"/>
        <v>10852</v>
      </c>
      <c r="S27" s="398">
        <v>10852</v>
      </c>
      <c r="T27" s="398">
        <v>0</v>
      </c>
      <c r="U27" s="187">
        <f t="shared" si="4"/>
        <v>57583</v>
      </c>
    </row>
    <row r="28" spans="1:21" ht="15" customHeight="1">
      <c r="A28" s="168">
        <f t="shared" si="5"/>
        <v>19</v>
      </c>
      <c r="B28" s="169" t="s">
        <v>18</v>
      </c>
      <c r="C28" s="170">
        <f t="shared" si="0"/>
        <v>86241</v>
      </c>
      <c r="D28" s="171">
        <v>70691</v>
      </c>
      <c r="E28" s="171">
        <v>70656</v>
      </c>
      <c r="F28" s="171">
        <v>35</v>
      </c>
      <c r="G28" s="171">
        <v>6381</v>
      </c>
      <c r="H28" s="171">
        <v>5114</v>
      </c>
      <c r="I28" s="171">
        <v>610</v>
      </c>
      <c r="J28" s="171">
        <v>3445</v>
      </c>
      <c r="K28" s="171">
        <v>0</v>
      </c>
      <c r="L28" s="172">
        <f t="shared" si="1"/>
        <v>21279</v>
      </c>
      <c r="M28" s="173">
        <f t="shared" si="2"/>
        <v>20401</v>
      </c>
      <c r="N28" s="174">
        <v>12273</v>
      </c>
      <c r="O28" s="175">
        <v>7728</v>
      </c>
      <c r="P28" s="176">
        <v>400</v>
      </c>
      <c r="Q28" s="176">
        <v>878</v>
      </c>
      <c r="R28" s="399">
        <f t="shared" si="3"/>
        <v>23155</v>
      </c>
      <c r="S28" s="397">
        <v>23155</v>
      </c>
      <c r="T28" s="397">
        <v>0</v>
      </c>
      <c r="U28" s="177">
        <f t="shared" si="4"/>
        <v>130675</v>
      </c>
    </row>
    <row r="29" spans="1:21" ht="15" customHeight="1">
      <c r="A29" s="178">
        <f t="shared" si="5"/>
        <v>20</v>
      </c>
      <c r="B29" s="179" t="s">
        <v>19</v>
      </c>
      <c r="C29" s="180">
        <f t="shared" si="0"/>
        <v>237937</v>
      </c>
      <c r="D29" s="181">
        <v>203793</v>
      </c>
      <c r="E29" s="181">
        <v>203420</v>
      </c>
      <c r="F29" s="181">
        <v>373</v>
      </c>
      <c r="G29" s="181">
        <v>17770</v>
      </c>
      <c r="H29" s="181">
        <v>9618</v>
      </c>
      <c r="I29" s="181">
        <v>178</v>
      </c>
      <c r="J29" s="181">
        <v>6578</v>
      </c>
      <c r="K29" s="181">
        <v>0</v>
      </c>
      <c r="L29" s="182">
        <f t="shared" si="1"/>
        <v>53861</v>
      </c>
      <c r="M29" s="183">
        <f t="shared" si="2"/>
        <v>52135</v>
      </c>
      <c r="N29" s="184">
        <v>39155</v>
      </c>
      <c r="O29" s="185">
        <v>12710</v>
      </c>
      <c r="P29" s="186">
        <v>270</v>
      </c>
      <c r="Q29" s="186">
        <v>1726</v>
      </c>
      <c r="R29" s="400">
        <f t="shared" si="3"/>
        <v>43804</v>
      </c>
      <c r="S29" s="398">
        <v>43795</v>
      </c>
      <c r="T29" s="398">
        <v>9</v>
      </c>
      <c r="U29" s="187">
        <f t="shared" si="4"/>
        <v>335602</v>
      </c>
    </row>
    <row r="30" spans="1:21" ht="15" customHeight="1">
      <c r="A30" s="168">
        <f t="shared" si="5"/>
        <v>21</v>
      </c>
      <c r="B30" s="169" t="s">
        <v>20</v>
      </c>
      <c r="C30" s="170">
        <f t="shared" si="0"/>
        <v>254092</v>
      </c>
      <c r="D30" s="171">
        <v>208020</v>
      </c>
      <c r="E30" s="171">
        <v>208003</v>
      </c>
      <c r="F30" s="171">
        <v>17</v>
      </c>
      <c r="G30" s="171">
        <v>38765</v>
      </c>
      <c r="H30" s="171">
        <v>5960</v>
      </c>
      <c r="I30" s="171">
        <v>138</v>
      </c>
      <c r="J30" s="171">
        <v>1209</v>
      </c>
      <c r="K30" s="171">
        <v>0</v>
      </c>
      <c r="L30" s="172">
        <f t="shared" si="1"/>
        <v>40817</v>
      </c>
      <c r="M30" s="173">
        <f t="shared" si="2"/>
        <v>40214</v>
      </c>
      <c r="N30" s="174">
        <v>27977</v>
      </c>
      <c r="O30" s="175">
        <v>11567</v>
      </c>
      <c r="P30" s="176">
        <v>670</v>
      </c>
      <c r="Q30" s="176">
        <v>603</v>
      </c>
      <c r="R30" s="399">
        <f t="shared" si="3"/>
        <v>79982</v>
      </c>
      <c r="S30" s="397">
        <v>79972</v>
      </c>
      <c r="T30" s="397">
        <v>10</v>
      </c>
      <c r="U30" s="177">
        <f t="shared" si="4"/>
        <v>374891</v>
      </c>
    </row>
    <row r="31" spans="1:21" ht="15" customHeight="1">
      <c r="A31" s="178">
        <f t="shared" si="5"/>
        <v>22</v>
      </c>
      <c r="B31" s="179" t="s">
        <v>21</v>
      </c>
      <c r="C31" s="180">
        <f t="shared" si="0"/>
        <v>78344</v>
      </c>
      <c r="D31" s="181">
        <v>69181</v>
      </c>
      <c r="E31" s="181">
        <v>69131</v>
      </c>
      <c r="F31" s="181">
        <v>50</v>
      </c>
      <c r="G31" s="181">
        <v>5963</v>
      </c>
      <c r="H31" s="181">
        <v>1539</v>
      </c>
      <c r="I31" s="181">
        <v>28</v>
      </c>
      <c r="J31" s="181">
        <v>1633</v>
      </c>
      <c r="K31" s="181">
        <v>0</v>
      </c>
      <c r="L31" s="182">
        <f t="shared" si="1"/>
        <v>19647</v>
      </c>
      <c r="M31" s="183">
        <f t="shared" si="2"/>
        <v>18975</v>
      </c>
      <c r="N31" s="184">
        <v>11825</v>
      </c>
      <c r="O31" s="185">
        <v>7013</v>
      </c>
      <c r="P31" s="186">
        <v>137</v>
      </c>
      <c r="Q31" s="186">
        <v>672</v>
      </c>
      <c r="R31" s="400">
        <f t="shared" si="3"/>
        <v>24190</v>
      </c>
      <c r="S31" s="398">
        <v>24190</v>
      </c>
      <c r="T31" s="398">
        <v>0</v>
      </c>
      <c r="U31" s="187">
        <f t="shared" si="4"/>
        <v>122181</v>
      </c>
    </row>
    <row r="32" spans="1:21" ht="15" customHeight="1">
      <c r="A32" s="168">
        <f t="shared" si="5"/>
        <v>23</v>
      </c>
      <c r="B32" s="169" t="s">
        <v>22</v>
      </c>
      <c r="C32" s="170">
        <f t="shared" si="0"/>
        <v>103411</v>
      </c>
      <c r="D32" s="171">
        <v>86641</v>
      </c>
      <c r="E32" s="171">
        <v>86639</v>
      </c>
      <c r="F32" s="171">
        <v>2</v>
      </c>
      <c r="G32" s="171">
        <v>11732</v>
      </c>
      <c r="H32" s="171">
        <v>3194</v>
      </c>
      <c r="I32" s="171">
        <v>72</v>
      </c>
      <c r="J32" s="171">
        <v>1772</v>
      </c>
      <c r="K32" s="171">
        <v>0</v>
      </c>
      <c r="L32" s="172">
        <f t="shared" si="1"/>
        <v>15321</v>
      </c>
      <c r="M32" s="173">
        <f t="shared" si="2"/>
        <v>15016</v>
      </c>
      <c r="N32" s="174">
        <v>10739</v>
      </c>
      <c r="O32" s="175">
        <v>3871</v>
      </c>
      <c r="P32" s="176">
        <v>406</v>
      </c>
      <c r="Q32" s="176">
        <v>305</v>
      </c>
      <c r="R32" s="399">
        <f t="shared" si="3"/>
        <v>34901</v>
      </c>
      <c r="S32" s="397">
        <v>34901</v>
      </c>
      <c r="T32" s="397">
        <v>0</v>
      </c>
      <c r="U32" s="177">
        <f t="shared" si="4"/>
        <v>153633</v>
      </c>
    </row>
    <row r="33" spans="1:21" ht="15" customHeight="1">
      <c r="A33" s="178">
        <f t="shared" si="5"/>
        <v>24</v>
      </c>
      <c r="B33" s="179" t="s">
        <v>23</v>
      </c>
      <c r="C33" s="180">
        <f t="shared" si="0"/>
        <v>43045</v>
      </c>
      <c r="D33" s="181">
        <v>35730</v>
      </c>
      <c r="E33" s="181">
        <v>35727</v>
      </c>
      <c r="F33" s="181">
        <v>3</v>
      </c>
      <c r="G33" s="181">
        <v>5166</v>
      </c>
      <c r="H33" s="181">
        <v>1433</v>
      </c>
      <c r="I33" s="181">
        <v>40</v>
      </c>
      <c r="J33" s="181">
        <v>676</v>
      </c>
      <c r="K33" s="181">
        <v>0</v>
      </c>
      <c r="L33" s="182">
        <f t="shared" si="1"/>
        <v>8112</v>
      </c>
      <c r="M33" s="183">
        <f t="shared" si="2"/>
        <v>7880</v>
      </c>
      <c r="N33" s="184">
        <v>4249</v>
      </c>
      <c r="O33" s="185">
        <v>3302</v>
      </c>
      <c r="P33" s="186">
        <v>329</v>
      </c>
      <c r="Q33" s="186">
        <v>232</v>
      </c>
      <c r="R33" s="400">
        <f t="shared" si="3"/>
        <v>16552</v>
      </c>
      <c r="S33" s="398">
        <v>16552</v>
      </c>
      <c r="T33" s="398">
        <v>0</v>
      </c>
      <c r="U33" s="187">
        <f t="shared" si="4"/>
        <v>67709</v>
      </c>
    </row>
    <row r="34" spans="1:21" ht="15" customHeight="1">
      <c r="A34" s="168">
        <f t="shared" si="5"/>
        <v>25</v>
      </c>
      <c r="B34" s="169" t="s">
        <v>24</v>
      </c>
      <c r="C34" s="170">
        <f t="shared" si="0"/>
        <v>117934</v>
      </c>
      <c r="D34" s="171">
        <v>95541</v>
      </c>
      <c r="E34" s="171">
        <v>95534</v>
      </c>
      <c r="F34" s="171">
        <v>7</v>
      </c>
      <c r="G34" s="171">
        <v>17709</v>
      </c>
      <c r="H34" s="171">
        <v>3503</v>
      </c>
      <c r="I34" s="171">
        <v>26</v>
      </c>
      <c r="J34" s="171">
        <v>1155</v>
      </c>
      <c r="K34" s="171">
        <v>0</v>
      </c>
      <c r="L34" s="172">
        <f t="shared" si="1"/>
        <v>25024</v>
      </c>
      <c r="M34" s="173">
        <f t="shared" si="2"/>
        <v>24620</v>
      </c>
      <c r="N34" s="174">
        <v>13417</v>
      </c>
      <c r="O34" s="175">
        <v>10434</v>
      </c>
      <c r="P34" s="176">
        <v>769</v>
      </c>
      <c r="Q34" s="176">
        <v>404</v>
      </c>
      <c r="R34" s="399">
        <f t="shared" si="3"/>
        <v>42051</v>
      </c>
      <c r="S34" s="397">
        <v>42051</v>
      </c>
      <c r="T34" s="397">
        <v>0</v>
      </c>
      <c r="U34" s="177">
        <f t="shared" si="4"/>
        <v>185009</v>
      </c>
    </row>
    <row r="35" spans="1:21" ht="15" customHeight="1">
      <c r="A35" s="178">
        <f t="shared" si="5"/>
        <v>26</v>
      </c>
      <c r="B35" s="179" t="s">
        <v>25</v>
      </c>
      <c r="C35" s="180">
        <f t="shared" si="0"/>
        <v>219631</v>
      </c>
      <c r="D35" s="181">
        <v>194950</v>
      </c>
      <c r="E35" s="181">
        <v>194826</v>
      </c>
      <c r="F35" s="181">
        <v>124</v>
      </c>
      <c r="G35" s="181">
        <v>17304</v>
      </c>
      <c r="H35" s="181">
        <v>6012</v>
      </c>
      <c r="I35" s="181">
        <v>86</v>
      </c>
      <c r="J35" s="181">
        <v>1279</v>
      </c>
      <c r="K35" s="181">
        <v>0</v>
      </c>
      <c r="L35" s="182">
        <f t="shared" si="1"/>
        <v>28465</v>
      </c>
      <c r="M35" s="183">
        <f t="shared" si="2"/>
        <v>26935</v>
      </c>
      <c r="N35" s="184">
        <v>20738</v>
      </c>
      <c r="O35" s="185">
        <v>6008</v>
      </c>
      <c r="P35" s="186">
        <v>189</v>
      </c>
      <c r="Q35" s="186">
        <v>1530</v>
      </c>
      <c r="R35" s="400">
        <f t="shared" si="3"/>
        <v>47019</v>
      </c>
      <c r="S35" s="398">
        <v>47016</v>
      </c>
      <c r="T35" s="398">
        <v>3</v>
      </c>
      <c r="U35" s="187">
        <f t="shared" si="4"/>
        <v>295115</v>
      </c>
    </row>
    <row r="36" spans="1:21" ht="15" customHeight="1">
      <c r="A36" s="168">
        <f t="shared" si="5"/>
        <v>27</v>
      </c>
      <c r="B36" s="169" t="s">
        <v>26</v>
      </c>
      <c r="C36" s="170">
        <f t="shared" si="0"/>
        <v>447388</v>
      </c>
      <c r="D36" s="171">
        <v>384272</v>
      </c>
      <c r="E36" s="171">
        <v>384017</v>
      </c>
      <c r="F36" s="171">
        <v>255</v>
      </c>
      <c r="G36" s="171">
        <v>38377</v>
      </c>
      <c r="H36" s="171">
        <v>22611</v>
      </c>
      <c r="I36" s="171">
        <v>66</v>
      </c>
      <c r="J36" s="171">
        <v>1886</v>
      </c>
      <c r="K36" s="171">
        <v>176</v>
      </c>
      <c r="L36" s="172">
        <f t="shared" si="1"/>
        <v>81335</v>
      </c>
      <c r="M36" s="173">
        <f t="shared" si="2"/>
        <v>79440</v>
      </c>
      <c r="N36" s="174">
        <v>63020</v>
      </c>
      <c r="O36" s="175">
        <v>16029</v>
      </c>
      <c r="P36" s="176">
        <v>391</v>
      </c>
      <c r="Q36" s="176">
        <v>1895</v>
      </c>
      <c r="R36" s="399">
        <f t="shared" si="3"/>
        <v>72579</v>
      </c>
      <c r="S36" s="397">
        <v>72579</v>
      </c>
      <c r="T36" s="397">
        <v>0</v>
      </c>
      <c r="U36" s="177">
        <f t="shared" si="4"/>
        <v>601302</v>
      </c>
    </row>
    <row r="37" spans="1:21" ht="15" customHeight="1">
      <c r="A37" s="178">
        <f t="shared" si="5"/>
        <v>28</v>
      </c>
      <c r="B37" s="179" t="s">
        <v>27</v>
      </c>
      <c r="C37" s="180">
        <f t="shared" si="0"/>
        <v>77904</v>
      </c>
      <c r="D37" s="181">
        <v>63232</v>
      </c>
      <c r="E37" s="181">
        <v>63187</v>
      </c>
      <c r="F37" s="181">
        <v>45</v>
      </c>
      <c r="G37" s="181">
        <v>10014</v>
      </c>
      <c r="H37" s="181">
        <v>1222</v>
      </c>
      <c r="I37" s="181">
        <v>84</v>
      </c>
      <c r="J37" s="181">
        <v>3352</v>
      </c>
      <c r="K37" s="181">
        <v>0</v>
      </c>
      <c r="L37" s="182">
        <f t="shared" si="1"/>
        <v>17040</v>
      </c>
      <c r="M37" s="183">
        <f t="shared" si="2"/>
        <v>16585</v>
      </c>
      <c r="N37" s="184">
        <v>10157</v>
      </c>
      <c r="O37" s="185">
        <v>6138</v>
      </c>
      <c r="P37" s="186">
        <v>290</v>
      </c>
      <c r="Q37" s="186">
        <v>455</v>
      </c>
      <c r="R37" s="400">
        <f t="shared" si="3"/>
        <v>21907</v>
      </c>
      <c r="S37" s="398">
        <v>21899</v>
      </c>
      <c r="T37" s="398">
        <v>8</v>
      </c>
      <c r="U37" s="187">
        <f t="shared" si="4"/>
        <v>116851</v>
      </c>
    </row>
    <row r="38" spans="1:21" ht="15" customHeight="1">
      <c r="A38" s="168">
        <f t="shared" si="5"/>
        <v>29</v>
      </c>
      <c r="B38" s="169" t="s">
        <v>28</v>
      </c>
      <c r="C38" s="170">
        <f t="shared" si="0"/>
        <v>18001</v>
      </c>
      <c r="D38" s="171">
        <v>15425</v>
      </c>
      <c r="E38" s="171">
        <v>15423</v>
      </c>
      <c r="F38" s="171">
        <v>2</v>
      </c>
      <c r="G38" s="171">
        <v>1968</v>
      </c>
      <c r="H38" s="171">
        <v>251</v>
      </c>
      <c r="I38" s="171">
        <v>0</v>
      </c>
      <c r="J38" s="171">
        <v>357</v>
      </c>
      <c r="K38" s="171">
        <v>0</v>
      </c>
      <c r="L38" s="172">
        <f t="shared" si="1"/>
        <v>4574</v>
      </c>
      <c r="M38" s="173">
        <f t="shared" si="2"/>
        <v>4468</v>
      </c>
      <c r="N38" s="174">
        <v>2301</v>
      </c>
      <c r="O38" s="175">
        <v>2029</v>
      </c>
      <c r="P38" s="176">
        <v>138</v>
      </c>
      <c r="Q38" s="176">
        <v>106</v>
      </c>
      <c r="R38" s="399">
        <f t="shared" si="3"/>
        <v>7775</v>
      </c>
      <c r="S38" s="397">
        <v>7775</v>
      </c>
      <c r="T38" s="397">
        <v>0</v>
      </c>
      <c r="U38" s="177">
        <f t="shared" si="4"/>
        <v>30350</v>
      </c>
    </row>
    <row r="39" spans="1:21" ht="15" customHeight="1">
      <c r="A39" s="178">
        <f t="shared" si="5"/>
        <v>30</v>
      </c>
      <c r="B39" s="179" t="s">
        <v>29</v>
      </c>
      <c r="C39" s="180">
        <f t="shared" si="0"/>
        <v>44294</v>
      </c>
      <c r="D39" s="181">
        <v>26269</v>
      </c>
      <c r="E39" s="181">
        <v>26269</v>
      </c>
      <c r="F39" s="181">
        <v>0</v>
      </c>
      <c r="G39" s="181">
        <v>15714</v>
      </c>
      <c r="H39" s="181">
        <v>2291</v>
      </c>
      <c r="I39" s="181">
        <v>0</v>
      </c>
      <c r="J39" s="181">
        <v>20</v>
      </c>
      <c r="K39" s="181">
        <v>0</v>
      </c>
      <c r="L39" s="182">
        <f t="shared" si="1"/>
        <v>6530</v>
      </c>
      <c r="M39" s="183">
        <f t="shared" si="2"/>
        <v>6470</v>
      </c>
      <c r="N39" s="184">
        <v>4871</v>
      </c>
      <c r="O39" s="185">
        <v>1482</v>
      </c>
      <c r="P39" s="186">
        <v>117</v>
      </c>
      <c r="Q39" s="186">
        <v>60</v>
      </c>
      <c r="R39" s="400">
        <f t="shared" si="3"/>
        <v>21561</v>
      </c>
      <c r="S39" s="398">
        <v>21555</v>
      </c>
      <c r="T39" s="398">
        <v>6</v>
      </c>
      <c r="U39" s="187">
        <f t="shared" si="4"/>
        <v>72385</v>
      </c>
    </row>
    <row r="40" spans="1:21" ht="15" customHeight="1">
      <c r="A40" s="168">
        <f t="shared" si="5"/>
        <v>31</v>
      </c>
      <c r="B40" s="169" t="s">
        <v>30</v>
      </c>
      <c r="C40" s="170">
        <f t="shared" si="0"/>
        <v>337413</v>
      </c>
      <c r="D40" s="171">
        <v>286168</v>
      </c>
      <c r="E40" s="171">
        <v>286064</v>
      </c>
      <c r="F40" s="171">
        <v>104</v>
      </c>
      <c r="G40" s="171">
        <v>26730</v>
      </c>
      <c r="H40" s="171">
        <v>20109</v>
      </c>
      <c r="I40" s="171">
        <v>77</v>
      </c>
      <c r="J40" s="171">
        <v>4329</v>
      </c>
      <c r="K40" s="171">
        <v>0</v>
      </c>
      <c r="L40" s="172">
        <f t="shared" si="1"/>
        <v>60796</v>
      </c>
      <c r="M40" s="173">
        <f t="shared" si="2"/>
        <v>59225</v>
      </c>
      <c r="N40" s="174">
        <v>47431</v>
      </c>
      <c r="O40" s="175">
        <v>11528</v>
      </c>
      <c r="P40" s="176">
        <v>266</v>
      </c>
      <c r="Q40" s="176">
        <v>1571</v>
      </c>
      <c r="R40" s="399">
        <f t="shared" si="3"/>
        <v>59527</v>
      </c>
      <c r="S40" s="397">
        <v>59517</v>
      </c>
      <c r="T40" s="397">
        <v>10</v>
      </c>
      <c r="U40" s="177">
        <f t="shared" si="4"/>
        <v>457736</v>
      </c>
    </row>
    <row r="41" spans="1:21" ht="15" customHeight="1">
      <c r="A41" s="178">
        <f t="shared" si="5"/>
        <v>32</v>
      </c>
      <c r="B41" s="179" t="s">
        <v>31</v>
      </c>
      <c r="C41" s="180">
        <f t="shared" si="0"/>
        <v>87320</v>
      </c>
      <c r="D41" s="181">
        <v>69532</v>
      </c>
      <c r="E41" s="181">
        <v>69510</v>
      </c>
      <c r="F41" s="181">
        <v>22</v>
      </c>
      <c r="G41" s="181">
        <v>10535</v>
      </c>
      <c r="H41" s="181">
        <v>3965</v>
      </c>
      <c r="I41" s="181">
        <v>735</v>
      </c>
      <c r="J41" s="181">
        <v>2553</v>
      </c>
      <c r="K41" s="181">
        <v>0</v>
      </c>
      <c r="L41" s="182">
        <f t="shared" si="1"/>
        <v>17043</v>
      </c>
      <c r="M41" s="183">
        <f t="shared" si="2"/>
        <v>16581</v>
      </c>
      <c r="N41" s="184">
        <v>11822</v>
      </c>
      <c r="O41" s="185">
        <v>4565</v>
      </c>
      <c r="P41" s="186">
        <v>194</v>
      </c>
      <c r="Q41" s="186">
        <v>462</v>
      </c>
      <c r="R41" s="400">
        <f t="shared" si="3"/>
        <v>32267</v>
      </c>
      <c r="S41" s="398">
        <v>32267</v>
      </c>
      <c r="T41" s="398">
        <v>0</v>
      </c>
      <c r="U41" s="187">
        <f t="shared" si="4"/>
        <v>136630</v>
      </c>
    </row>
    <row r="42" spans="1:21" ht="15" customHeight="1">
      <c r="A42" s="168">
        <f t="shared" si="5"/>
        <v>33</v>
      </c>
      <c r="B42" s="169" t="s">
        <v>32</v>
      </c>
      <c r="C42" s="170">
        <f t="shared" si="0"/>
        <v>393385</v>
      </c>
      <c r="D42" s="171">
        <v>336952</v>
      </c>
      <c r="E42" s="171">
        <v>336739</v>
      </c>
      <c r="F42" s="171">
        <v>213</v>
      </c>
      <c r="G42" s="171">
        <v>31919</v>
      </c>
      <c r="H42" s="171">
        <v>16429</v>
      </c>
      <c r="I42" s="171">
        <v>706</v>
      </c>
      <c r="J42" s="171">
        <v>7379</v>
      </c>
      <c r="K42" s="171">
        <v>0</v>
      </c>
      <c r="L42" s="172">
        <f t="shared" si="1"/>
        <v>84580</v>
      </c>
      <c r="M42" s="173">
        <f t="shared" si="2"/>
        <v>82410</v>
      </c>
      <c r="N42" s="174">
        <v>61415</v>
      </c>
      <c r="O42" s="175">
        <v>20560</v>
      </c>
      <c r="P42" s="176">
        <v>435</v>
      </c>
      <c r="Q42" s="176">
        <v>2170</v>
      </c>
      <c r="R42" s="399">
        <f t="shared" si="3"/>
        <v>81715</v>
      </c>
      <c r="S42" s="397">
        <v>81705</v>
      </c>
      <c r="T42" s="397">
        <v>10</v>
      </c>
      <c r="U42" s="177">
        <f t="shared" si="4"/>
        <v>559680</v>
      </c>
    </row>
    <row r="43" spans="1:21" ht="15" customHeight="1">
      <c r="A43" s="178">
        <f t="shared" si="5"/>
        <v>34</v>
      </c>
      <c r="B43" s="179" t="s">
        <v>33</v>
      </c>
      <c r="C43" s="180">
        <f t="shared" si="0"/>
        <v>4990330</v>
      </c>
      <c r="D43" s="181">
        <v>4489836</v>
      </c>
      <c r="E43" s="181">
        <v>4475716</v>
      </c>
      <c r="F43" s="181">
        <v>14120</v>
      </c>
      <c r="G43" s="181">
        <v>276731</v>
      </c>
      <c r="H43" s="181">
        <v>75357</v>
      </c>
      <c r="I43" s="181">
        <v>56</v>
      </c>
      <c r="J43" s="181">
        <v>141609</v>
      </c>
      <c r="K43" s="181">
        <v>6741</v>
      </c>
      <c r="L43" s="182">
        <f t="shared" si="1"/>
        <v>623697</v>
      </c>
      <c r="M43" s="183">
        <f t="shared" si="2"/>
        <v>581666</v>
      </c>
      <c r="N43" s="184">
        <v>577998</v>
      </c>
      <c r="O43" s="185">
        <v>3262</v>
      </c>
      <c r="P43" s="186">
        <v>406</v>
      </c>
      <c r="Q43" s="186">
        <v>42031</v>
      </c>
      <c r="R43" s="400">
        <f t="shared" si="3"/>
        <v>432778</v>
      </c>
      <c r="S43" s="398">
        <v>432575</v>
      </c>
      <c r="T43" s="398">
        <v>203</v>
      </c>
      <c r="U43" s="187">
        <f t="shared" si="4"/>
        <v>6046805</v>
      </c>
    </row>
    <row r="44" spans="1:21" ht="15" customHeight="1">
      <c r="A44" s="168">
        <f t="shared" si="5"/>
        <v>35</v>
      </c>
      <c r="B44" s="169" t="s">
        <v>34</v>
      </c>
      <c r="C44" s="170">
        <f t="shared" si="0"/>
        <v>1097491</v>
      </c>
      <c r="D44" s="171">
        <v>987868</v>
      </c>
      <c r="E44" s="171">
        <v>985689</v>
      </c>
      <c r="F44" s="171">
        <v>2179</v>
      </c>
      <c r="G44" s="171">
        <v>65833</v>
      </c>
      <c r="H44" s="171">
        <v>35187</v>
      </c>
      <c r="I44" s="171">
        <v>704</v>
      </c>
      <c r="J44" s="171">
        <v>7897</v>
      </c>
      <c r="K44" s="171">
        <v>2</v>
      </c>
      <c r="L44" s="172">
        <f t="shared" si="1"/>
        <v>180809</v>
      </c>
      <c r="M44" s="173">
        <f t="shared" si="2"/>
        <v>169577</v>
      </c>
      <c r="N44" s="174">
        <v>141934</v>
      </c>
      <c r="O44" s="175">
        <v>27104</v>
      </c>
      <c r="P44" s="176">
        <v>539</v>
      </c>
      <c r="Q44" s="176">
        <v>11232</v>
      </c>
      <c r="R44" s="399">
        <f t="shared" si="3"/>
        <v>188524</v>
      </c>
      <c r="S44" s="397">
        <v>188489</v>
      </c>
      <c r="T44" s="397">
        <v>35</v>
      </c>
      <c r="U44" s="177">
        <f t="shared" si="4"/>
        <v>1466824</v>
      </c>
    </row>
    <row r="45" spans="1:21" ht="15" customHeight="1">
      <c r="A45" s="178">
        <f t="shared" si="5"/>
        <v>36</v>
      </c>
      <c r="B45" s="179" t="s">
        <v>35</v>
      </c>
      <c r="C45" s="180">
        <f t="shared" si="0"/>
        <v>33939</v>
      </c>
      <c r="D45" s="181">
        <v>28046</v>
      </c>
      <c r="E45" s="181">
        <v>28044</v>
      </c>
      <c r="F45" s="181">
        <v>2</v>
      </c>
      <c r="G45" s="181">
        <v>4297</v>
      </c>
      <c r="H45" s="181">
        <v>1109</v>
      </c>
      <c r="I45" s="181">
        <v>0</v>
      </c>
      <c r="J45" s="181">
        <v>487</v>
      </c>
      <c r="K45" s="181">
        <v>0</v>
      </c>
      <c r="L45" s="182">
        <f t="shared" si="1"/>
        <v>11322</v>
      </c>
      <c r="M45" s="183">
        <f t="shared" si="2"/>
        <v>11193</v>
      </c>
      <c r="N45" s="184">
        <v>4622</v>
      </c>
      <c r="O45" s="185">
        <v>6289</v>
      </c>
      <c r="P45" s="186">
        <v>282</v>
      </c>
      <c r="Q45" s="186">
        <v>129</v>
      </c>
      <c r="R45" s="400">
        <f t="shared" si="3"/>
        <v>14778</v>
      </c>
      <c r="S45" s="398">
        <v>14774</v>
      </c>
      <c r="T45" s="398">
        <v>4</v>
      </c>
      <c r="U45" s="187">
        <f t="shared" si="4"/>
        <v>60039</v>
      </c>
    </row>
    <row r="46" spans="1:21" ht="15" customHeight="1">
      <c r="A46" s="168">
        <f t="shared" si="5"/>
        <v>37</v>
      </c>
      <c r="B46" s="169" t="s">
        <v>36</v>
      </c>
      <c r="C46" s="170">
        <f t="shared" si="0"/>
        <v>67383</v>
      </c>
      <c r="D46" s="171">
        <v>58424</v>
      </c>
      <c r="E46" s="171">
        <v>58401</v>
      </c>
      <c r="F46" s="171">
        <v>23</v>
      </c>
      <c r="G46" s="171">
        <v>5638</v>
      </c>
      <c r="H46" s="171">
        <v>2170</v>
      </c>
      <c r="I46" s="171">
        <v>2</v>
      </c>
      <c r="J46" s="171">
        <v>1149</v>
      </c>
      <c r="K46" s="171">
        <v>0</v>
      </c>
      <c r="L46" s="172">
        <f t="shared" si="1"/>
        <v>15496</v>
      </c>
      <c r="M46" s="173">
        <f t="shared" si="2"/>
        <v>14866</v>
      </c>
      <c r="N46" s="174">
        <v>8729</v>
      </c>
      <c r="O46" s="175">
        <v>5675</v>
      </c>
      <c r="P46" s="176">
        <v>462</v>
      </c>
      <c r="Q46" s="176">
        <v>630</v>
      </c>
      <c r="R46" s="399">
        <f t="shared" si="3"/>
        <v>23736</v>
      </c>
      <c r="S46" s="397">
        <v>23736</v>
      </c>
      <c r="T46" s="397">
        <v>0</v>
      </c>
      <c r="U46" s="177">
        <f t="shared" si="4"/>
        <v>106615</v>
      </c>
    </row>
    <row r="47" spans="1:21" ht="15" customHeight="1">
      <c r="A47" s="178">
        <f t="shared" si="5"/>
        <v>38</v>
      </c>
      <c r="B47" s="179" t="s">
        <v>37</v>
      </c>
      <c r="C47" s="180">
        <f t="shared" si="0"/>
        <v>295431</v>
      </c>
      <c r="D47" s="181">
        <v>255861</v>
      </c>
      <c r="E47" s="181">
        <v>255740</v>
      </c>
      <c r="F47" s="181">
        <v>121</v>
      </c>
      <c r="G47" s="181">
        <v>24107</v>
      </c>
      <c r="H47" s="181">
        <v>12990</v>
      </c>
      <c r="I47" s="181">
        <v>0</v>
      </c>
      <c r="J47" s="181">
        <v>2473</v>
      </c>
      <c r="K47" s="181">
        <v>0</v>
      </c>
      <c r="L47" s="182">
        <f t="shared" si="1"/>
        <v>52492</v>
      </c>
      <c r="M47" s="183">
        <f t="shared" si="2"/>
        <v>50369</v>
      </c>
      <c r="N47" s="184">
        <v>38567</v>
      </c>
      <c r="O47" s="185">
        <v>11450</v>
      </c>
      <c r="P47" s="186">
        <v>352</v>
      </c>
      <c r="Q47" s="186">
        <v>2123</v>
      </c>
      <c r="R47" s="400">
        <f t="shared" si="3"/>
        <v>64717</v>
      </c>
      <c r="S47" s="398">
        <v>64708</v>
      </c>
      <c r="T47" s="398">
        <v>9</v>
      </c>
      <c r="U47" s="187">
        <f t="shared" si="4"/>
        <v>412640</v>
      </c>
    </row>
    <row r="48" spans="1:21" ht="15" customHeight="1">
      <c r="A48" s="168">
        <f t="shared" si="5"/>
        <v>39</v>
      </c>
      <c r="B48" s="169" t="s">
        <v>38</v>
      </c>
      <c r="C48" s="170">
        <f t="shared" si="0"/>
        <v>77590</v>
      </c>
      <c r="D48" s="171">
        <v>70369</v>
      </c>
      <c r="E48" s="171">
        <v>70340</v>
      </c>
      <c r="F48" s="171">
        <v>29</v>
      </c>
      <c r="G48" s="171">
        <v>4927</v>
      </c>
      <c r="H48" s="171">
        <v>1555</v>
      </c>
      <c r="I48" s="171">
        <v>10</v>
      </c>
      <c r="J48" s="171">
        <v>729</v>
      </c>
      <c r="K48" s="171">
        <v>0</v>
      </c>
      <c r="L48" s="172">
        <f t="shared" si="1"/>
        <v>13795</v>
      </c>
      <c r="M48" s="173">
        <f t="shared" si="2"/>
        <v>13061</v>
      </c>
      <c r="N48" s="174">
        <v>9402</v>
      </c>
      <c r="O48" s="175">
        <v>3539</v>
      </c>
      <c r="P48" s="176">
        <v>120</v>
      </c>
      <c r="Q48" s="176">
        <v>734</v>
      </c>
      <c r="R48" s="399">
        <f t="shared" si="3"/>
        <v>17591</v>
      </c>
      <c r="S48" s="397">
        <v>17586</v>
      </c>
      <c r="T48" s="397">
        <v>5</v>
      </c>
      <c r="U48" s="177">
        <f t="shared" si="4"/>
        <v>108976</v>
      </c>
    </row>
    <row r="49" spans="1:21" ht="15" customHeight="1">
      <c r="A49" s="178">
        <f t="shared" si="5"/>
        <v>40</v>
      </c>
      <c r="B49" s="179" t="s">
        <v>39</v>
      </c>
      <c r="C49" s="180">
        <f t="shared" si="0"/>
        <v>39052</v>
      </c>
      <c r="D49" s="181">
        <v>29571</v>
      </c>
      <c r="E49" s="181">
        <v>29560</v>
      </c>
      <c r="F49" s="181">
        <v>11</v>
      </c>
      <c r="G49" s="181">
        <v>7057</v>
      </c>
      <c r="H49" s="181">
        <v>1603</v>
      </c>
      <c r="I49" s="181">
        <v>56</v>
      </c>
      <c r="J49" s="181">
        <v>765</v>
      </c>
      <c r="K49" s="181">
        <v>0</v>
      </c>
      <c r="L49" s="182">
        <f t="shared" si="1"/>
        <v>9471</v>
      </c>
      <c r="M49" s="183">
        <f t="shared" si="2"/>
        <v>9067</v>
      </c>
      <c r="N49" s="184">
        <v>5374</v>
      </c>
      <c r="O49" s="185">
        <v>3550</v>
      </c>
      <c r="P49" s="186">
        <v>143</v>
      </c>
      <c r="Q49" s="186">
        <v>404</v>
      </c>
      <c r="R49" s="400">
        <f t="shared" si="3"/>
        <v>14907</v>
      </c>
      <c r="S49" s="398">
        <v>14906</v>
      </c>
      <c r="T49" s="398">
        <v>1</v>
      </c>
      <c r="U49" s="187">
        <f t="shared" si="4"/>
        <v>63430</v>
      </c>
    </row>
    <row r="50" spans="1:21" ht="15" customHeight="1">
      <c r="A50" s="168">
        <f>+A49+1</f>
        <v>41</v>
      </c>
      <c r="B50" s="169" t="s">
        <v>40</v>
      </c>
      <c r="C50" s="170">
        <f t="shared" si="0"/>
        <v>665703</v>
      </c>
      <c r="D50" s="171">
        <v>606564</v>
      </c>
      <c r="E50" s="171">
        <v>606323</v>
      </c>
      <c r="F50" s="171">
        <v>241</v>
      </c>
      <c r="G50" s="171">
        <v>43087</v>
      </c>
      <c r="H50" s="171">
        <v>13614</v>
      </c>
      <c r="I50" s="171">
        <v>400</v>
      </c>
      <c r="J50" s="171">
        <v>1997</v>
      </c>
      <c r="K50" s="171">
        <v>41</v>
      </c>
      <c r="L50" s="172">
        <f t="shared" si="1"/>
        <v>53723</v>
      </c>
      <c r="M50" s="173">
        <f t="shared" si="2"/>
        <v>51024</v>
      </c>
      <c r="N50" s="174">
        <v>48250</v>
      </c>
      <c r="O50" s="175">
        <v>2626</v>
      </c>
      <c r="P50" s="176">
        <v>148</v>
      </c>
      <c r="Q50" s="176">
        <v>2699</v>
      </c>
      <c r="R50" s="399">
        <f t="shared" si="3"/>
        <v>76393</v>
      </c>
      <c r="S50" s="397">
        <v>76386</v>
      </c>
      <c r="T50" s="397">
        <v>7</v>
      </c>
      <c r="U50" s="177">
        <f t="shared" si="4"/>
        <v>795819</v>
      </c>
    </row>
    <row r="51" spans="1:21" ht="15" customHeight="1">
      <c r="A51" s="178">
        <f t="shared" ref="A51:A90" si="6">+A50+1</f>
        <v>42</v>
      </c>
      <c r="B51" s="179" t="s">
        <v>41</v>
      </c>
      <c r="C51" s="180">
        <f t="shared" si="0"/>
        <v>452413</v>
      </c>
      <c r="D51" s="181">
        <v>390125</v>
      </c>
      <c r="E51" s="181">
        <v>390061</v>
      </c>
      <c r="F51" s="181">
        <v>64</v>
      </c>
      <c r="G51" s="181">
        <v>31329</v>
      </c>
      <c r="H51" s="181">
        <v>26574</v>
      </c>
      <c r="I51" s="181">
        <v>317</v>
      </c>
      <c r="J51" s="181">
        <v>4068</v>
      </c>
      <c r="K51" s="181">
        <v>0</v>
      </c>
      <c r="L51" s="182">
        <f t="shared" si="1"/>
        <v>117186</v>
      </c>
      <c r="M51" s="183">
        <f t="shared" si="2"/>
        <v>115010</v>
      </c>
      <c r="N51" s="184">
        <v>73835</v>
      </c>
      <c r="O51" s="185">
        <v>40653</v>
      </c>
      <c r="P51" s="186">
        <v>522</v>
      </c>
      <c r="Q51" s="186">
        <v>2176</v>
      </c>
      <c r="R51" s="400">
        <f t="shared" si="3"/>
        <v>97962</v>
      </c>
      <c r="S51" s="398">
        <v>97956</v>
      </c>
      <c r="T51" s="398">
        <v>6</v>
      </c>
      <c r="U51" s="187">
        <f t="shared" si="4"/>
        <v>667561</v>
      </c>
    </row>
    <row r="52" spans="1:21" ht="15" customHeight="1">
      <c r="A52" s="168">
        <f>+A51+1</f>
        <v>43</v>
      </c>
      <c r="B52" s="169" t="s">
        <v>42</v>
      </c>
      <c r="C52" s="170">
        <f t="shared" si="0"/>
        <v>115739</v>
      </c>
      <c r="D52" s="171">
        <v>96585</v>
      </c>
      <c r="E52" s="171">
        <v>96559</v>
      </c>
      <c r="F52" s="171">
        <v>26</v>
      </c>
      <c r="G52" s="171">
        <v>11581</v>
      </c>
      <c r="H52" s="171">
        <v>4619</v>
      </c>
      <c r="I52" s="171">
        <v>4</v>
      </c>
      <c r="J52" s="171">
        <v>2950</v>
      </c>
      <c r="K52" s="171">
        <v>0</v>
      </c>
      <c r="L52" s="172">
        <f t="shared" si="1"/>
        <v>17470</v>
      </c>
      <c r="M52" s="173">
        <f t="shared" si="2"/>
        <v>16892</v>
      </c>
      <c r="N52" s="174">
        <v>11640</v>
      </c>
      <c r="O52" s="175">
        <v>4994</v>
      </c>
      <c r="P52" s="176">
        <v>258</v>
      </c>
      <c r="Q52" s="176">
        <v>578</v>
      </c>
      <c r="R52" s="399">
        <f t="shared" si="3"/>
        <v>27048</v>
      </c>
      <c r="S52" s="397">
        <v>27045</v>
      </c>
      <c r="T52" s="397">
        <v>3</v>
      </c>
      <c r="U52" s="177">
        <f t="shared" si="4"/>
        <v>160257</v>
      </c>
    </row>
    <row r="53" spans="1:21" ht="15" customHeight="1">
      <c r="A53" s="178">
        <f t="shared" si="6"/>
        <v>44</v>
      </c>
      <c r="B53" s="179" t="s">
        <v>43</v>
      </c>
      <c r="C53" s="180">
        <f t="shared" si="0"/>
        <v>169020</v>
      </c>
      <c r="D53" s="181">
        <v>149687</v>
      </c>
      <c r="E53" s="181">
        <v>149670</v>
      </c>
      <c r="F53" s="181">
        <v>17</v>
      </c>
      <c r="G53" s="181">
        <v>12599</v>
      </c>
      <c r="H53" s="181">
        <v>3816</v>
      </c>
      <c r="I53" s="181">
        <v>543</v>
      </c>
      <c r="J53" s="181">
        <v>2375</v>
      </c>
      <c r="K53" s="181">
        <v>0</v>
      </c>
      <c r="L53" s="182">
        <f t="shared" si="1"/>
        <v>29125</v>
      </c>
      <c r="M53" s="183">
        <f t="shared" si="2"/>
        <v>28455</v>
      </c>
      <c r="N53" s="184">
        <v>17033</v>
      </c>
      <c r="O53" s="185">
        <v>11041</v>
      </c>
      <c r="P53" s="186">
        <v>381</v>
      </c>
      <c r="Q53" s="186">
        <v>670</v>
      </c>
      <c r="R53" s="400">
        <f t="shared" si="3"/>
        <v>43708</v>
      </c>
      <c r="S53" s="398">
        <v>43704</v>
      </c>
      <c r="T53" s="398">
        <v>4</v>
      </c>
      <c r="U53" s="187">
        <f t="shared" si="4"/>
        <v>241853</v>
      </c>
    </row>
    <row r="54" spans="1:21" ht="15" customHeight="1">
      <c r="A54" s="168">
        <f t="shared" si="6"/>
        <v>45</v>
      </c>
      <c r="B54" s="169" t="s">
        <v>44</v>
      </c>
      <c r="C54" s="170">
        <f t="shared" si="0"/>
        <v>320813</v>
      </c>
      <c r="D54" s="171">
        <v>274666</v>
      </c>
      <c r="E54" s="171">
        <v>274580</v>
      </c>
      <c r="F54" s="171">
        <v>86</v>
      </c>
      <c r="G54" s="171">
        <v>22210</v>
      </c>
      <c r="H54" s="171">
        <v>17226</v>
      </c>
      <c r="I54" s="171">
        <v>622</v>
      </c>
      <c r="J54" s="171">
        <v>6089</v>
      </c>
      <c r="K54" s="171">
        <v>0</v>
      </c>
      <c r="L54" s="172">
        <f t="shared" si="1"/>
        <v>71688</v>
      </c>
      <c r="M54" s="173">
        <f t="shared" si="2"/>
        <v>70051</v>
      </c>
      <c r="N54" s="174">
        <v>44165</v>
      </c>
      <c r="O54" s="175">
        <v>25361</v>
      </c>
      <c r="P54" s="176">
        <v>525</v>
      </c>
      <c r="Q54" s="176">
        <v>1637</v>
      </c>
      <c r="R54" s="399">
        <f t="shared" si="3"/>
        <v>55506</v>
      </c>
      <c r="S54" s="397">
        <v>55501</v>
      </c>
      <c r="T54" s="397">
        <v>5</v>
      </c>
      <c r="U54" s="177">
        <f t="shared" si="4"/>
        <v>448007</v>
      </c>
    </row>
    <row r="55" spans="1:21" ht="15" customHeight="1">
      <c r="A55" s="178">
        <f t="shared" si="6"/>
        <v>46</v>
      </c>
      <c r="B55" s="179" t="s">
        <v>175</v>
      </c>
      <c r="C55" s="180">
        <f t="shared" si="0"/>
        <v>240603</v>
      </c>
      <c r="D55" s="181">
        <v>205913</v>
      </c>
      <c r="E55" s="181">
        <v>205852</v>
      </c>
      <c r="F55" s="181">
        <v>61</v>
      </c>
      <c r="G55" s="181">
        <v>18331</v>
      </c>
      <c r="H55" s="181">
        <v>14043</v>
      </c>
      <c r="I55" s="181">
        <v>3</v>
      </c>
      <c r="J55" s="181">
        <v>2313</v>
      </c>
      <c r="K55" s="181">
        <v>0</v>
      </c>
      <c r="L55" s="182">
        <f t="shared" si="1"/>
        <v>45371</v>
      </c>
      <c r="M55" s="183">
        <f t="shared" si="2"/>
        <v>44498</v>
      </c>
      <c r="N55" s="184">
        <v>28432</v>
      </c>
      <c r="O55" s="185">
        <v>15687</v>
      </c>
      <c r="P55" s="186">
        <v>379</v>
      </c>
      <c r="Q55" s="186">
        <v>873</v>
      </c>
      <c r="R55" s="400">
        <f t="shared" si="3"/>
        <v>44138</v>
      </c>
      <c r="S55" s="398">
        <v>44132</v>
      </c>
      <c r="T55" s="398">
        <v>6</v>
      </c>
      <c r="U55" s="187">
        <f t="shared" si="4"/>
        <v>330112</v>
      </c>
    </row>
    <row r="56" spans="1:21" ht="15" customHeight="1">
      <c r="A56" s="168">
        <f t="shared" si="6"/>
        <v>47</v>
      </c>
      <c r="B56" s="169" t="s">
        <v>45</v>
      </c>
      <c r="C56" s="170">
        <f t="shared" si="0"/>
        <v>144130</v>
      </c>
      <c r="D56" s="171">
        <v>117724</v>
      </c>
      <c r="E56" s="171">
        <v>117721</v>
      </c>
      <c r="F56" s="171">
        <v>3</v>
      </c>
      <c r="G56" s="171">
        <v>21303</v>
      </c>
      <c r="H56" s="171">
        <v>4952</v>
      </c>
      <c r="I56" s="171">
        <v>7</v>
      </c>
      <c r="J56" s="171">
        <v>144</v>
      </c>
      <c r="K56" s="171">
        <v>0</v>
      </c>
      <c r="L56" s="172">
        <f t="shared" si="1"/>
        <v>25499</v>
      </c>
      <c r="M56" s="173">
        <f t="shared" si="2"/>
        <v>25311</v>
      </c>
      <c r="N56" s="174">
        <v>15402</v>
      </c>
      <c r="O56" s="175">
        <v>9506</v>
      </c>
      <c r="P56" s="176">
        <v>403</v>
      </c>
      <c r="Q56" s="176">
        <v>188</v>
      </c>
      <c r="R56" s="399">
        <f t="shared" si="3"/>
        <v>38186</v>
      </c>
      <c r="S56" s="397">
        <v>38178</v>
      </c>
      <c r="T56" s="397">
        <v>8</v>
      </c>
      <c r="U56" s="177">
        <f t="shared" si="4"/>
        <v>207815</v>
      </c>
    </row>
    <row r="57" spans="1:21" ht="15" customHeight="1">
      <c r="A57" s="178">
        <f t="shared" si="6"/>
        <v>48</v>
      </c>
      <c r="B57" s="179" t="s">
        <v>46</v>
      </c>
      <c r="C57" s="180">
        <f t="shared" si="0"/>
        <v>264374</v>
      </c>
      <c r="D57" s="181">
        <v>236790</v>
      </c>
      <c r="E57" s="181">
        <v>236152</v>
      </c>
      <c r="F57" s="181">
        <v>638</v>
      </c>
      <c r="G57" s="181">
        <v>12022</v>
      </c>
      <c r="H57" s="181">
        <v>9312</v>
      </c>
      <c r="I57" s="181">
        <v>586</v>
      </c>
      <c r="J57" s="181">
        <v>5664</v>
      </c>
      <c r="K57" s="181">
        <v>0</v>
      </c>
      <c r="L57" s="182">
        <f t="shared" si="1"/>
        <v>53384</v>
      </c>
      <c r="M57" s="183">
        <f t="shared" si="2"/>
        <v>50897</v>
      </c>
      <c r="N57" s="184">
        <v>42449</v>
      </c>
      <c r="O57" s="185">
        <v>8254</v>
      </c>
      <c r="P57" s="186">
        <v>194</v>
      </c>
      <c r="Q57" s="186">
        <v>2487</v>
      </c>
      <c r="R57" s="400">
        <f t="shared" si="3"/>
        <v>49824</v>
      </c>
      <c r="S57" s="398">
        <v>49812</v>
      </c>
      <c r="T57" s="398">
        <v>12</v>
      </c>
      <c r="U57" s="187">
        <f t="shared" si="4"/>
        <v>367582</v>
      </c>
    </row>
    <row r="58" spans="1:21" ht="15" customHeight="1">
      <c r="A58" s="168">
        <f t="shared" si="6"/>
        <v>49</v>
      </c>
      <c r="B58" s="169" t="s">
        <v>47</v>
      </c>
      <c r="C58" s="170">
        <f t="shared" si="0"/>
        <v>43454</v>
      </c>
      <c r="D58" s="171">
        <v>33252</v>
      </c>
      <c r="E58" s="171">
        <v>33252</v>
      </c>
      <c r="F58" s="171">
        <v>0</v>
      </c>
      <c r="G58" s="171">
        <v>8923</v>
      </c>
      <c r="H58" s="171">
        <v>1217</v>
      </c>
      <c r="I58" s="171">
        <v>0</v>
      </c>
      <c r="J58" s="171">
        <v>62</v>
      </c>
      <c r="K58" s="171">
        <v>0</v>
      </c>
      <c r="L58" s="172">
        <f t="shared" si="1"/>
        <v>11289</v>
      </c>
      <c r="M58" s="173">
        <f t="shared" si="2"/>
        <v>11211</v>
      </c>
      <c r="N58" s="174">
        <v>5590</v>
      </c>
      <c r="O58" s="175">
        <v>5257</v>
      </c>
      <c r="P58" s="176">
        <v>364</v>
      </c>
      <c r="Q58" s="176">
        <v>78</v>
      </c>
      <c r="R58" s="399">
        <f t="shared" si="3"/>
        <v>15726</v>
      </c>
      <c r="S58" s="397">
        <v>15726</v>
      </c>
      <c r="T58" s="397">
        <v>0</v>
      </c>
      <c r="U58" s="177">
        <f t="shared" si="4"/>
        <v>70469</v>
      </c>
    </row>
    <row r="59" spans="1:21" ht="15" customHeight="1">
      <c r="A59" s="178">
        <f t="shared" si="6"/>
        <v>50</v>
      </c>
      <c r="B59" s="179" t="s">
        <v>48</v>
      </c>
      <c r="C59" s="180">
        <f t="shared" si="0"/>
        <v>67050</v>
      </c>
      <c r="D59" s="181">
        <v>56134</v>
      </c>
      <c r="E59" s="181">
        <v>56124</v>
      </c>
      <c r="F59" s="181">
        <v>10</v>
      </c>
      <c r="G59" s="181">
        <v>6827</v>
      </c>
      <c r="H59" s="181">
        <v>2863</v>
      </c>
      <c r="I59" s="181">
        <v>405</v>
      </c>
      <c r="J59" s="181">
        <v>821</v>
      </c>
      <c r="K59" s="181">
        <v>0</v>
      </c>
      <c r="L59" s="182">
        <f t="shared" si="1"/>
        <v>17604</v>
      </c>
      <c r="M59" s="183">
        <f t="shared" si="2"/>
        <v>17332</v>
      </c>
      <c r="N59" s="184">
        <v>10807</v>
      </c>
      <c r="O59" s="185">
        <v>6412</v>
      </c>
      <c r="P59" s="186">
        <v>113</v>
      </c>
      <c r="Q59" s="186">
        <v>272</v>
      </c>
      <c r="R59" s="400">
        <f t="shared" si="3"/>
        <v>15613</v>
      </c>
      <c r="S59" s="398">
        <v>15596</v>
      </c>
      <c r="T59" s="398">
        <v>17</v>
      </c>
      <c r="U59" s="187">
        <f t="shared" si="4"/>
        <v>100267</v>
      </c>
    </row>
    <row r="60" spans="1:21" ht="15" customHeight="1">
      <c r="A60" s="168">
        <f t="shared" si="6"/>
        <v>51</v>
      </c>
      <c r="B60" s="169" t="s">
        <v>49</v>
      </c>
      <c r="C60" s="170">
        <f t="shared" si="0"/>
        <v>60611</v>
      </c>
      <c r="D60" s="171">
        <v>49725</v>
      </c>
      <c r="E60" s="171">
        <v>49716</v>
      </c>
      <c r="F60" s="171">
        <v>9</v>
      </c>
      <c r="G60" s="171">
        <v>6611</v>
      </c>
      <c r="H60" s="171">
        <v>2878</v>
      </c>
      <c r="I60" s="171">
        <v>38</v>
      </c>
      <c r="J60" s="171">
        <v>1359</v>
      </c>
      <c r="K60" s="171">
        <v>0</v>
      </c>
      <c r="L60" s="172">
        <f t="shared" si="1"/>
        <v>21797</v>
      </c>
      <c r="M60" s="173">
        <f t="shared" si="2"/>
        <v>21471</v>
      </c>
      <c r="N60" s="174">
        <v>10706</v>
      </c>
      <c r="O60" s="175">
        <v>10623</v>
      </c>
      <c r="P60" s="176">
        <v>142</v>
      </c>
      <c r="Q60" s="176">
        <v>326</v>
      </c>
      <c r="R60" s="399">
        <f t="shared" si="3"/>
        <v>17875</v>
      </c>
      <c r="S60" s="397">
        <v>17864</v>
      </c>
      <c r="T60" s="397">
        <v>11</v>
      </c>
      <c r="U60" s="177">
        <f t="shared" si="4"/>
        <v>100283</v>
      </c>
    </row>
    <row r="61" spans="1:21" ht="15" customHeight="1">
      <c r="A61" s="178">
        <f t="shared" si="6"/>
        <v>52</v>
      </c>
      <c r="B61" s="179" t="s">
        <v>50</v>
      </c>
      <c r="C61" s="180">
        <f t="shared" si="0"/>
        <v>129997</v>
      </c>
      <c r="D61" s="181">
        <v>105374</v>
      </c>
      <c r="E61" s="181">
        <v>105293</v>
      </c>
      <c r="F61" s="181">
        <v>81</v>
      </c>
      <c r="G61" s="181">
        <v>12485</v>
      </c>
      <c r="H61" s="181">
        <v>6469</v>
      </c>
      <c r="I61" s="181">
        <v>222</v>
      </c>
      <c r="J61" s="181">
        <v>5447</v>
      </c>
      <c r="K61" s="181">
        <v>0</v>
      </c>
      <c r="L61" s="182">
        <f t="shared" si="1"/>
        <v>29898</v>
      </c>
      <c r="M61" s="183">
        <f t="shared" si="2"/>
        <v>29119</v>
      </c>
      <c r="N61" s="184">
        <v>18247</v>
      </c>
      <c r="O61" s="185">
        <v>10618</v>
      </c>
      <c r="P61" s="186">
        <v>254</v>
      </c>
      <c r="Q61" s="186">
        <v>779</v>
      </c>
      <c r="R61" s="400">
        <f t="shared" si="3"/>
        <v>31066</v>
      </c>
      <c r="S61" s="398">
        <v>31054</v>
      </c>
      <c r="T61" s="398">
        <v>12</v>
      </c>
      <c r="U61" s="187">
        <f t="shared" si="4"/>
        <v>190961</v>
      </c>
    </row>
    <row r="62" spans="1:21" ht="15" customHeight="1">
      <c r="A62" s="168">
        <f t="shared" si="6"/>
        <v>53</v>
      </c>
      <c r="B62" s="169" t="s">
        <v>51</v>
      </c>
      <c r="C62" s="170">
        <f t="shared" si="0"/>
        <v>70446</v>
      </c>
      <c r="D62" s="171">
        <v>52473</v>
      </c>
      <c r="E62" s="171">
        <v>52436</v>
      </c>
      <c r="F62" s="171">
        <v>37</v>
      </c>
      <c r="G62" s="171">
        <v>6251</v>
      </c>
      <c r="H62" s="171">
        <v>1716</v>
      </c>
      <c r="I62" s="171">
        <v>5</v>
      </c>
      <c r="J62" s="171">
        <v>10001</v>
      </c>
      <c r="K62" s="171">
        <v>0</v>
      </c>
      <c r="L62" s="172">
        <f t="shared" si="1"/>
        <v>13207</v>
      </c>
      <c r="M62" s="173">
        <f t="shared" si="2"/>
        <v>12911</v>
      </c>
      <c r="N62" s="174">
        <v>6721</v>
      </c>
      <c r="O62" s="175">
        <v>6035</v>
      </c>
      <c r="P62" s="176">
        <v>155</v>
      </c>
      <c r="Q62" s="176">
        <v>296</v>
      </c>
      <c r="R62" s="399">
        <f t="shared" si="3"/>
        <v>17996</v>
      </c>
      <c r="S62" s="397">
        <v>17996</v>
      </c>
      <c r="T62" s="397">
        <v>0</v>
      </c>
      <c r="U62" s="177">
        <f t="shared" si="4"/>
        <v>101649</v>
      </c>
    </row>
    <row r="63" spans="1:21" ht="15" customHeight="1">
      <c r="A63" s="178">
        <f t="shared" si="6"/>
        <v>54</v>
      </c>
      <c r="B63" s="179" t="s">
        <v>52</v>
      </c>
      <c r="C63" s="180">
        <f t="shared" si="0"/>
        <v>259034</v>
      </c>
      <c r="D63" s="181">
        <v>224410</v>
      </c>
      <c r="E63" s="181">
        <v>224295</v>
      </c>
      <c r="F63" s="181">
        <v>115</v>
      </c>
      <c r="G63" s="181">
        <v>19030</v>
      </c>
      <c r="H63" s="181">
        <v>11058</v>
      </c>
      <c r="I63" s="181">
        <v>366</v>
      </c>
      <c r="J63" s="181">
        <v>4170</v>
      </c>
      <c r="K63" s="181">
        <v>0</v>
      </c>
      <c r="L63" s="182">
        <f t="shared" si="1"/>
        <v>39926</v>
      </c>
      <c r="M63" s="183">
        <f t="shared" si="2"/>
        <v>38665</v>
      </c>
      <c r="N63" s="184">
        <v>30124</v>
      </c>
      <c r="O63" s="185">
        <v>8260</v>
      </c>
      <c r="P63" s="186">
        <v>281</v>
      </c>
      <c r="Q63" s="186">
        <v>1261</v>
      </c>
      <c r="R63" s="400">
        <f t="shared" si="3"/>
        <v>42329</v>
      </c>
      <c r="S63" s="398">
        <v>42328</v>
      </c>
      <c r="T63" s="398">
        <v>1</v>
      </c>
      <c r="U63" s="187">
        <f t="shared" si="4"/>
        <v>341289</v>
      </c>
    </row>
    <row r="64" spans="1:21" ht="15" customHeight="1">
      <c r="A64" s="168">
        <f t="shared" si="6"/>
        <v>55</v>
      </c>
      <c r="B64" s="169" t="s">
        <v>53</v>
      </c>
      <c r="C64" s="170">
        <f t="shared" si="0"/>
        <v>260346</v>
      </c>
      <c r="D64" s="171">
        <v>216761</v>
      </c>
      <c r="E64" s="171">
        <v>216507</v>
      </c>
      <c r="F64" s="171">
        <v>254</v>
      </c>
      <c r="G64" s="171">
        <v>26060</v>
      </c>
      <c r="H64" s="171">
        <v>11016</v>
      </c>
      <c r="I64" s="171">
        <v>101</v>
      </c>
      <c r="J64" s="171">
        <v>6408</v>
      </c>
      <c r="K64" s="171">
        <v>0</v>
      </c>
      <c r="L64" s="172">
        <f t="shared" si="1"/>
        <v>51595</v>
      </c>
      <c r="M64" s="173">
        <f t="shared" si="2"/>
        <v>49297</v>
      </c>
      <c r="N64" s="174">
        <v>34328</v>
      </c>
      <c r="O64" s="175">
        <v>14470</v>
      </c>
      <c r="P64" s="176">
        <v>499</v>
      </c>
      <c r="Q64" s="176">
        <v>2298</v>
      </c>
      <c r="R64" s="399">
        <f t="shared" si="3"/>
        <v>69380</v>
      </c>
      <c r="S64" s="397">
        <v>69357</v>
      </c>
      <c r="T64" s="397">
        <v>23</v>
      </c>
      <c r="U64" s="177">
        <f t="shared" si="4"/>
        <v>381321</v>
      </c>
    </row>
    <row r="65" spans="1:21" ht="15" customHeight="1">
      <c r="A65" s="178">
        <f t="shared" si="6"/>
        <v>56</v>
      </c>
      <c r="B65" s="179" t="s">
        <v>54</v>
      </c>
      <c r="C65" s="180">
        <f t="shared" si="0"/>
        <v>44351</v>
      </c>
      <c r="D65" s="181">
        <v>34244</v>
      </c>
      <c r="E65" s="181">
        <v>34243</v>
      </c>
      <c r="F65" s="181">
        <v>1</v>
      </c>
      <c r="G65" s="181">
        <v>8619</v>
      </c>
      <c r="H65" s="181">
        <v>1278</v>
      </c>
      <c r="I65" s="181">
        <v>37</v>
      </c>
      <c r="J65" s="181">
        <v>173</v>
      </c>
      <c r="K65" s="181">
        <v>0</v>
      </c>
      <c r="L65" s="182">
        <f t="shared" si="1"/>
        <v>6086</v>
      </c>
      <c r="M65" s="183">
        <f t="shared" si="2"/>
        <v>6018</v>
      </c>
      <c r="N65" s="184">
        <v>4133</v>
      </c>
      <c r="O65" s="185">
        <v>1696</v>
      </c>
      <c r="P65" s="186">
        <v>189</v>
      </c>
      <c r="Q65" s="186">
        <v>68</v>
      </c>
      <c r="R65" s="400">
        <f t="shared" si="3"/>
        <v>19243</v>
      </c>
      <c r="S65" s="398">
        <v>19229</v>
      </c>
      <c r="T65" s="398">
        <v>14</v>
      </c>
      <c r="U65" s="187">
        <f t="shared" si="4"/>
        <v>69680</v>
      </c>
    </row>
    <row r="66" spans="1:21" ht="15" customHeight="1">
      <c r="A66" s="168">
        <f t="shared" si="6"/>
        <v>57</v>
      </c>
      <c r="B66" s="169" t="s">
        <v>55</v>
      </c>
      <c r="C66" s="170">
        <f t="shared" si="0"/>
        <v>37408</v>
      </c>
      <c r="D66" s="171">
        <v>30902</v>
      </c>
      <c r="E66" s="171">
        <v>30893</v>
      </c>
      <c r="F66" s="171">
        <v>9</v>
      </c>
      <c r="G66" s="171">
        <v>3924</v>
      </c>
      <c r="H66" s="171">
        <v>1314</v>
      </c>
      <c r="I66" s="171">
        <v>3</v>
      </c>
      <c r="J66" s="171">
        <v>1265</v>
      </c>
      <c r="K66" s="171">
        <v>0</v>
      </c>
      <c r="L66" s="172">
        <f t="shared" si="1"/>
        <v>7103</v>
      </c>
      <c r="M66" s="173">
        <f t="shared" si="2"/>
        <v>6723</v>
      </c>
      <c r="N66" s="174">
        <v>4341</v>
      </c>
      <c r="O66" s="175">
        <v>2175</v>
      </c>
      <c r="P66" s="176">
        <v>207</v>
      </c>
      <c r="Q66" s="176">
        <v>380</v>
      </c>
      <c r="R66" s="399">
        <f t="shared" si="3"/>
        <v>12152</v>
      </c>
      <c r="S66" s="397">
        <v>12152</v>
      </c>
      <c r="T66" s="397">
        <v>0</v>
      </c>
      <c r="U66" s="177">
        <f t="shared" si="4"/>
        <v>56663</v>
      </c>
    </row>
    <row r="67" spans="1:21" ht="15" customHeight="1">
      <c r="A67" s="178">
        <f t="shared" si="6"/>
        <v>58</v>
      </c>
      <c r="B67" s="179" t="s">
        <v>56</v>
      </c>
      <c r="C67" s="180">
        <f t="shared" si="0"/>
        <v>103075</v>
      </c>
      <c r="D67" s="181">
        <v>86442</v>
      </c>
      <c r="E67" s="181">
        <v>86435</v>
      </c>
      <c r="F67" s="181">
        <v>7</v>
      </c>
      <c r="G67" s="181">
        <v>11561</v>
      </c>
      <c r="H67" s="181">
        <v>3941</v>
      </c>
      <c r="I67" s="181">
        <v>21</v>
      </c>
      <c r="J67" s="181">
        <v>1110</v>
      </c>
      <c r="K67" s="181">
        <v>0</v>
      </c>
      <c r="L67" s="182">
        <f t="shared" si="1"/>
        <v>25345</v>
      </c>
      <c r="M67" s="183">
        <f t="shared" si="2"/>
        <v>24668</v>
      </c>
      <c r="N67" s="184">
        <v>12067</v>
      </c>
      <c r="O67" s="185">
        <v>11858</v>
      </c>
      <c r="P67" s="186">
        <v>743</v>
      </c>
      <c r="Q67" s="186">
        <v>677</v>
      </c>
      <c r="R67" s="400">
        <f t="shared" si="3"/>
        <v>34168</v>
      </c>
      <c r="S67" s="398">
        <v>34168</v>
      </c>
      <c r="T67" s="398">
        <v>0</v>
      </c>
      <c r="U67" s="187">
        <f t="shared" si="4"/>
        <v>162588</v>
      </c>
    </row>
    <row r="68" spans="1:21" ht="15" customHeight="1">
      <c r="A68" s="168">
        <f t="shared" si="6"/>
        <v>59</v>
      </c>
      <c r="B68" s="169" t="s">
        <v>57</v>
      </c>
      <c r="C68" s="170">
        <f t="shared" si="0"/>
        <v>329563</v>
      </c>
      <c r="D68" s="171">
        <v>300868</v>
      </c>
      <c r="E68" s="171">
        <v>300758</v>
      </c>
      <c r="F68" s="171">
        <v>110</v>
      </c>
      <c r="G68" s="171">
        <v>18382</v>
      </c>
      <c r="H68" s="171">
        <v>8113</v>
      </c>
      <c r="I68" s="171">
        <v>306</v>
      </c>
      <c r="J68" s="171">
        <v>1894</v>
      </c>
      <c r="K68" s="171">
        <v>0</v>
      </c>
      <c r="L68" s="172">
        <f t="shared" si="1"/>
        <v>35910</v>
      </c>
      <c r="M68" s="173">
        <f t="shared" si="2"/>
        <v>33952</v>
      </c>
      <c r="N68" s="174">
        <v>29170</v>
      </c>
      <c r="O68" s="175">
        <v>4653</v>
      </c>
      <c r="P68" s="176">
        <v>129</v>
      </c>
      <c r="Q68" s="176">
        <v>1958</v>
      </c>
      <c r="R68" s="399">
        <f t="shared" si="3"/>
        <v>39195</v>
      </c>
      <c r="S68" s="397">
        <v>39194</v>
      </c>
      <c r="T68" s="397">
        <v>1</v>
      </c>
      <c r="U68" s="177">
        <f t="shared" si="4"/>
        <v>404668</v>
      </c>
    </row>
    <row r="69" spans="1:21" ht="15" customHeight="1">
      <c r="A69" s="178">
        <f t="shared" si="6"/>
        <v>60</v>
      </c>
      <c r="B69" s="179" t="s">
        <v>58</v>
      </c>
      <c r="C69" s="180">
        <f t="shared" si="0"/>
        <v>89313</v>
      </c>
      <c r="D69" s="181">
        <v>71178</v>
      </c>
      <c r="E69" s="181">
        <v>71165</v>
      </c>
      <c r="F69" s="181">
        <v>13</v>
      </c>
      <c r="G69" s="181">
        <v>11017</v>
      </c>
      <c r="H69" s="181">
        <v>4151</v>
      </c>
      <c r="I69" s="181">
        <v>121</v>
      </c>
      <c r="J69" s="181">
        <v>2846</v>
      </c>
      <c r="K69" s="181">
        <v>0</v>
      </c>
      <c r="L69" s="182">
        <f t="shared" si="1"/>
        <v>22481</v>
      </c>
      <c r="M69" s="183">
        <f t="shared" si="2"/>
        <v>22014</v>
      </c>
      <c r="N69" s="184">
        <v>13343</v>
      </c>
      <c r="O69" s="185">
        <v>8220</v>
      </c>
      <c r="P69" s="186">
        <v>451</v>
      </c>
      <c r="Q69" s="186">
        <v>467</v>
      </c>
      <c r="R69" s="400">
        <f t="shared" si="3"/>
        <v>28448</v>
      </c>
      <c r="S69" s="398">
        <v>28448</v>
      </c>
      <c r="T69" s="398">
        <v>0</v>
      </c>
      <c r="U69" s="187">
        <f t="shared" si="4"/>
        <v>140242</v>
      </c>
    </row>
    <row r="70" spans="1:21" ht="15" customHeight="1">
      <c r="A70" s="168">
        <f t="shared" si="6"/>
        <v>61</v>
      </c>
      <c r="B70" s="169" t="s">
        <v>59</v>
      </c>
      <c r="C70" s="170">
        <f t="shared" si="0"/>
        <v>150962</v>
      </c>
      <c r="D70" s="171">
        <v>127309</v>
      </c>
      <c r="E70" s="171">
        <v>127189</v>
      </c>
      <c r="F70" s="171">
        <v>120</v>
      </c>
      <c r="G70" s="171">
        <v>14041</v>
      </c>
      <c r="H70" s="171">
        <v>4736</v>
      </c>
      <c r="I70" s="171">
        <v>159</v>
      </c>
      <c r="J70" s="171">
        <v>4717</v>
      </c>
      <c r="K70" s="171">
        <v>0</v>
      </c>
      <c r="L70" s="172">
        <f t="shared" si="1"/>
        <v>24309</v>
      </c>
      <c r="M70" s="173">
        <f t="shared" si="2"/>
        <v>23143</v>
      </c>
      <c r="N70" s="174">
        <v>18382</v>
      </c>
      <c r="O70" s="175">
        <v>4581</v>
      </c>
      <c r="P70" s="176">
        <v>180</v>
      </c>
      <c r="Q70" s="176">
        <v>1166</v>
      </c>
      <c r="R70" s="399">
        <f t="shared" si="3"/>
        <v>43846</v>
      </c>
      <c r="S70" s="397">
        <v>43838</v>
      </c>
      <c r="T70" s="397">
        <v>8</v>
      </c>
      <c r="U70" s="177">
        <f t="shared" si="4"/>
        <v>219117</v>
      </c>
    </row>
    <row r="71" spans="1:21" ht="15" customHeight="1">
      <c r="A71" s="178">
        <f t="shared" si="6"/>
        <v>62</v>
      </c>
      <c r="B71" s="179" t="s">
        <v>60</v>
      </c>
      <c r="C71" s="180">
        <f t="shared" si="0"/>
        <v>12212</v>
      </c>
      <c r="D71" s="181">
        <v>10679</v>
      </c>
      <c r="E71" s="181">
        <v>10678</v>
      </c>
      <c r="F71" s="181">
        <v>1</v>
      </c>
      <c r="G71" s="181">
        <v>1440</v>
      </c>
      <c r="H71" s="181">
        <v>46</v>
      </c>
      <c r="I71" s="181">
        <v>0</v>
      </c>
      <c r="J71" s="181">
        <v>47</v>
      </c>
      <c r="K71" s="181">
        <v>0</v>
      </c>
      <c r="L71" s="182">
        <f t="shared" si="1"/>
        <v>2866</v>
      </c>
      <c r="M71" s="183">
        <f t="shared" si="2"/>
        <v>2803</v>
      </c>
      <c r="N71" s="184">
        <v>1507</v>
      </c>
      <c r="O71" s="185">
        <v>1046</v>
      </c>
      <c r="P71" s="186">
        <v>250</v>
      </c>
      <c r="Q71" s="186">
        <v>63</v>
      </c>
      <c r="R71" s="400">
        <f t="shared" si="3"/>
        <v>14233</v>
      </c>
      <c r="S71" s="398">
        <v>14233</v>
      </c>
      <c r="T71" s="398">
        <v>0</v>
      </c>
      <c r="U71" s="187">
        <f t="shared" si="4"/>
        <v>29311</v>
      </c>
    </row>
    <row r="72" spans="1:21" ht="15" customHeight="1">
      <c r="A72" s="168">
        <f t="shared" si="6"/>
        <v>63</v>
      </c>
      <c r="B72" s="169" t="s">
        <v>61</v>
      </c>
      <c r="C72" s="170">
        <f t="shared" si="0"/>
        <v>249511</v>
      </c>
      <c r="D72" s="171">
        <v>193852</v>
      </c>
      <c r="E72" s="171">
        <v>193841</v>
      </c>
      <c r="F72" s="171">
        <v>11</v>
      </c>
      <c r="G72" s="171">
        <v>44009</v>
      </c>
      <c r="H72" s="171">
        <v>10507</v>
      </c>
      <c r="I72" s="171">
        <v>178</v>
      </c>
      <c r="J72" s="171">
        <v>965</v>
      </c>
      <c r="K72" s="171">
        <v>0</v>
      </c>
      <c r="L72" s="172">
        <f t="shared" si="1"/>
        <v>77683</v>
      </c>
      <c r="M72" s="173">
        <f t="shared" si="2"/>
        <v>77140</v>
      </c>
      <c r="N72" s="174">
        <v>50142</v>
      </c>
      <c r="O72" s="175">
        <v>26027</v>
      </c>
      <c r="P72" s="176">
        <v>971</v>
      </c>
      <c r="Q72" s="176">
        <v>543</v>
      </c>
      <c r="R72" s="399">
        <f t="shared" si="3"/>
        <v>60710</v>
      </c>
      <c r="S72" s="397">
        <v>60708</v>
      </c>
      <c r="T72" s="397">
        <v>2</v>
      </c>
      <c r="U72" s="177">
        <f t="shared" si="4"/>
        <v>387904</v>
      </c>
    </row>
    <row r="73" spans="1:21" ht="15" customHeight="1">
      <c r="A73" s="178">
        <f t="shared" si="6"/>
        <v>64</v>
      </c>
      <c r="B73" s="179" t="s">
        <v>62</v>
      </c>
      <c r="C73" s="180">
        <f t="shared" si="0"/>
        <v>81178</v>
      </c>
      <c r="D73" s="181">
        <v>69127</v>
      </c>
      <c r="E73" s="181">
        <v>69016</v>
      </c>
      <c r="F73" s="181">
        <v>111</v>
      </c>
      <c r="G73" s="181">
        <v>5408</v>
      </c>
      <c r="H73" s="181">
        <v>4182</v>
      </c>
      <c r="I73" s="181">
        <v>55</v>
      </c>
      <c r="J73" s="181">
        <v>2406</v>
      </c>
      <c r="K73" s="181">
        <v>0</v>
      </c>
      <c r="L73" s="182">
        <f t="shared" si="1"/>
        <v>19300</v>
      </c>
      <c r="M73" s="183">
        <f t="shared" si="2"/>
        <v>18700</v>
      </c>
      <c r="N73" s="184">
        <v>11877</v>
      </c>
      <c r="O73" s="185">
        <v>6690</v>
      </c>
      <c r="P73" s="186">
        <v>133</v>
      </c>
      <c r="Q73" s="186">
        <v>600</v>
      </c>
      <c r="R73" s="400">
        <f t="shared" si="3"/>
        <v>15936</v>
      </c>
      <c r="S73" s="398">
        <v>15908</v>
      </c>
      <c r="T73" s="398">
        <v>28</v>
      </c>
      <c r="U73" s="187">
        <f t="shared" si="4"/>
        <v>116414</v>
      </c>
    </row>
    <row r="74" spans="1:21" ht="15" customHeight="1">
      <c r="A74" s="168">
        <f t="shared" si="6"/>
        <v>65</v>
      </c>
      <c r="B74" s="169" t="s">
        <v>63</v>
      </c>
      <c r="C74" s="170">
        <f t="shared" si="0"/>
        <v>142724</v>
      </c>
      <c r="D74" s="171">
        <v>116146</v>
      </c>
      <c r="E74" s="171">
        <v>116141</v>
      </c>
      <c r="F74" s="171">
        <v>5</v>
      </c>
      <c r="G74" s="171">
        <v>22595</v>
      </c>
      <c r="H74" s="171">
        <v>3498</v>
      </c>
      <c r="I74" s="171">
        <v>0</v>
      </c>
      <c r="J74" s="171">
        <v>485</v>
      </c>
      <c r="K74" s="171">
        <v>0</v>
      </c>
      <c r="L74" s="172">
        <f t="shared" si="1"/>
        <v>26774</v>
      </c>
      <c r="M74" s="173">
        <f t="shared" si="2"/>
        <v>26496</v>
      </c>
      <c r="N74" s="174">
        <v>19204</v>
      </c>
      <c r="O74" s="175">
        <v>6803</v>
      </c>
      <c r="P74" s="176">
        <v>489</v>
      </c>
      <c r="Q74" s="176">
        <v>278</v>
      </c>
      <c r="R74" s="399">
        <f t="shared" si="3"/>
        <v>49698</v>
      </c>
      <c r="S74" s="397">
        <v>49697</v>
      </c>
      <c r="T74" s="397">
        <v>1</v>
      </c>
      <c r="U74" s="177">
        <f t="shared" si="4"/>
        <v>219196</v>
      </c>
    </row>
    <row r="75" spans="1:21" ht="15" customHeight="1">
      <c r="A75" s="178">
        <f t="shared" si="6"/>
        <v>66</v>
      </c>
      <c r="B75" s="179" t="s">
        <v>64</v>
      </c>
      <c r="C75" s="180">
        <f t="shared" ref="C75:C91" si="7">+D75+G75+H75+I75+J75+K75</f>
        <v>62083</v>
      </c>
      <c r="D75" s="181">
        <v>48034</v>
      </c>
      <c r="E75" s="181">
        <v>48032</v>
      </c>
      <c r="F75" s="181">
        <v>2</v>
      </c>
      <c r="G75" s="181">
        <v>9470</v>
      </c>
      <c r="H75" s="181">
        <v>3197</v>
      </c>
      <c r="I75" s="181">
        <v>72</v>
      </c>
      <c r="J75" s="181">
        <v>1310</v>
      </c>
      <c r="K75" s="181">
        <v>0</v>
      </c>
      <c r="L75" s="182">
        <f t="shared" ref="L75:L91" si="8">+M75+Q75</f>
        <v>22368</v>
      </c>
      <c r="M75" s="183">
        <f t="shared" ref="M75:M91" si="9">+N75+O75+P75</f>
        <v>22117</v>
      </c>
      <c r="N75" s="184">
        <v>11092</v>
      </c>
      <c r="O75" s="185">
        <v>10593</v>
      </c>
      <c r="P75" s="186">
        <v>432</v>
      </c>
      <c r="Q75" s="186">
        <v>251</v>
      </c>
      <c r="R75" s="400">
        <f t="shared" ref="R75:R91" si="10">+S75+T75</f>
        <v>20280</v>
      </c>
      <c r="S75" s="398">
        <v>20280</v>
      </c>
      <c r="T75" s="398">
        <v>0</v>
      </c>
      <c r="U75" s="187">
        <f t="shared" ref="U75:U91" si="11">+R75+L75+C75</f>
        <v>104731</v>
      </c>
    </row>
    <row r="76" spans="1:21" ht="15" customHeight="1">
      <c r="A76" s="168">
        <f t="shared" si="6"/>
        <v>67</v>
      </c>
      <c r="B76" s="169" t="s">
        <v>65</v>
      </c>
      <c r="C76" s="170">
        <f t="shared" si="7"/>
        <v>116163</v>
      </c>
      <c r="D76" s="171">
        <v>98790</v>
      </c>
      <c r="E76" s="171">
        <v>98771</v>
      </c>
      <c r="F76" s="171">
        <v>19</v>
      </c>
      <c r="G76" s="171">
        <v>10758</v>
      </c>
      <c r="H76" s="171">
        <v>4464</v>
      </c>
      <c r="I76" s="171">
        <v>520</v>
      </c>
      <c r="J76" s="171">
        <v>1631</v>
      </c>
      <c r="K76" s="171">
        <v>0</v>
      </c>
      <c r="L76" s="172">
        <f t="shared" si="8"/>
        <v>12382</v>
      </c>
      <c r="M76" s="173">
        <f t="shared" si="9"/>
        <v>11672</v>
      </c>
      <c r="N76" s="174">
        <v>10161</v>
      </c>
      <c r="O76" s="175">
        <v>1408</v>
      </c>
      <c r="P76" s="176">
        <v>103</v>
      </c>
      <c r="Q76" s="176">
        <v>710</v>
      </c>
      <c r="R76" s="399">
        <f t="shared" si="10"/>
        <v>24607</v>
      </c>
      <c r="S76" s="397">
        <v>24603</v>
      </c>
      <c r="T76" s="397">
        <v>4</v>
      </c>
      <c r="U76" s="177">
        <f t="shared" si="11"/>
        <v>153152</v>
      </c>
    </row>
    <row r="77" spans="1:21" ht="15" customHeight="1">
      <c r="A77" s="178">
        <f t="shared" si="6"/>
        <v>68</v>
      </c>
      <c r="B77" s="179" t="s">
        <v>66</v>
      </c>
      <c r="C77" s="180">
        <f t="shared" si="7"/>
        <v>80814</v>
      </c>
      <c r="D77" s="181">
        <v>66373</v>
      </c>
      <c r="E77" s="181">
        <v>66350</v>
      </c>
      <c r="F77" s="181">
        <v>23</v>
      </c>
      <c r="G77" s="181">
        <v>8876</v>
      </c>
      <c r="H77" s="181">
        <v>4426</v>
      </c>
      <c r="I77" s="181">
        <v>70</v>
      </c>
      <c r="J77" s="181">
        <v>1069</v>
      </c>
      <c r="K77" s="181">
        <v>0</v>
      </c>
      <c r="L77" s="182">
        <f t="shared" si="8"/>
        <v>22711</v>
      </c>
      <c r="M77" s="183">
        <f t="shared" si="9"/>
        <v>22122</v>
      </c>
      <c r="N77" s="184">
        <v>12918</v>
      </c>
      <c r="O77" s="185">
        <v>9015</v>
      </c>
      <c r="P77" s="186">
        <v>189</v>
      </c>
      <c r="Q77" s="186">
        <v>589</v>
      </c>
      <c r="R77" s="400">
        <f t="shared" si="10"/>
        <v>18097</v>
      </c>
      <c r="S77" s="398">
        <v>18090</v>
      </c>
      <c r="T77" s="398">
        <v>7</v>
      </c>
      <c r="U77" s="187">
        <f t="shared" si="11"/>
        <v>121622</v>
      </c>
    </row>
    <row r="78" spans="1:21" ht="15" customHeight="1">
      <c r="A78" s="168">
        <f t="shared" si="6"/>
        <v>69</v>
      </c>
      <c r="B78" s="169" t="s">
        <v>67</v>
      </c>
      <c r="C78" s="170">
        <f t="shared" si="7"/>
        <v>12817</v>
      </c>
      <c r="D78" s="171">
        <v>9449</v>
      </c>
      <c r="E78" s="171">
        <v>9448</v>
      </c>
      <c r="F78" s="171">
        <v>1</v>
      </c>
      <c r="G78" s="171">
        <v>2871</v>
      </c>
      <c r="H78" s="171">
        <v>316</v>
      </c>
      <c r="I78" s="171">
        <v>0</v>
      </c>
      <c r="J78" s="171">
        <v>181</v>
      </c>
      <c r="K78" s="171">
        <v>0</v>
      </c>
      <c r="L78" s="172">
        <f t="shared" si="8"/>
        <v>3067</v>
      </c>
      <c r="M78" s="173">
        <f t="shared" si="9"/>
        <v>3009</v>
      </c>
      <c r="N78" s="174">
        <v>1360</v>
      </c>
      <c r="O78" s="175">
        <v>1548</v>
      </c>
      <c r="P78" s="176">
        <v>101</v>
      </c>
      <c r="Q78" s="176">
        <v>58</v>
      </c>
      <c r="R78" s="399">
        <f t="shared" si="10"/>
        <v>6727</v>
      </c>
      <c r="S78" s="397">
        <v>6727</v>
      </c>
      <c r="T78" s="397">
        <v>0</v>
      </c>
      <c r="U78" s="177">
        <f t="shared" si="11"/>
        <v>22611</v>
      </c>
    </row>
    <row r="79" spans="1:21" ht="15" customHeight="1">
      <c r="A79" s="178">
        <f t="shared" si="6"/>
        <v>70</v>
      </c>
      <c r="B79" s="179" t="s">
        <v>68</v>
      </c>
      <c r="C79" s="180">
        <f t="shared" si="7"/>
        <v>50332</v>
      </c>
      <c r="D79" s="181">
        <v>41870</v>
      </c>
      <c r="E79" s="181">
        <v>41862</v>
      </c>
      <c r="F79" s="181">
        <v>8</v>
      </c>
      <c r="G79" s="181">
        <v>4909</v>
      </c>
      <c r="H79" s="181">
        <v>2593</v>
      </c>
      <c r="I79" s="181">
        <v>3</v>
      </c>
      <c r="J79" s="181">
        <v>957</v>
      </c>
      <c r="K79" s="181">
        <v>0</v>
      </c>
      <c r="L79" s="182">
        <f t="shared" si="8"/>
        <v>12448</v>
      </c>
      <c r="M79" s="183">
        <f t="shared" si="9"/>
        <v>12203</v>
      </c>
      <c r="N79" s="184">
        <v>6880</v>
      </c>
      <c r="O79" s="185">
        <v>5165</v>
      </c>
      <c r="P79" s="186">
        <v>158</v>
      </c>
      <c r="Q79" s="186">
        <v>245</v>
      </c>
      <c r="R79" s="400">
        <f t="shared" si="10"/>
        <v>12864</v>
      </c>
      <c r="S79" s="398">
        <v>12864</v>
      </c>
      <c r="T79" s="398">
        <v>0</v>
      </c>
      <c r="U79" s="187">
        <f t="shared" si="11"/>
        <v>75644</v>
      </c>
    </row>
    <row r="80" spans="1:21" ht="15" customHeight="1">
      <c r="A80" s="168">
        <f t="shared" si="6"/>
        <v>71</v>
      </c>
      <c r="B80" s="169" t="s">
        <v>69</v>
      </c>
      <c r="C80" s="170">
        <f t="shared" si="7"/>
        <v>52261</v>
      </c>
      <c r="D80" s="171">
        <v>42903</v>
      </c>
      <c r="E80" s="171">
        <v>42901</v>
      </c>
      <c r="F80" s="171">
        <v>2</v>
      </c>
      <c r="G80" s="171">
        <v>6339</v>
      </c>
      <c r="H80" s="171">
        <v>2609</v>
      </c>
      <c r="I80" s="171">
        <v>0</v>
      </c>
      <c r="J80" s="171">
        <v>410</v>
      </c>
      <c r="K80" s="171">
        <v>0</v>
      </c>
      <c r="L80" s="172">
        <f t="shared" si="8"/>
        <v>8815</v>
      </c>
      <c r="M80" s="173">
        <f t="shared" si="9"/>
        <v>8580</v>
      </c>
      <c r="N80" s="174">
        <v>5583</v>
      </c>
      <c r="O80" s="175">
        <v>2879</v>
      </c>
      <c r="P80" s="176">
        <v>118</v>
      </c>
      <c r="Q80" s="176">
        <v>235</v>
      </c>
      <c r="R80" s="399">
        <f t="shared" si="10"/>
        <v>16875</v>
      </c>
      <c r="S80" s="397">
        <v>16875</v>
      </c>
      <c r="T80" s="397">
        <v>0</v>
      </c>
      <c r="U80" s="177">
        <f t="shared" si="11"/>
        <v>77951</v>
      </c>
    </row>
    <row r="81" spans="1:21" ht="15" customHeight="1">
      <c r="A81" s="178">
        <f t="shared" si="6"/>
        <v>72</v>
      </c>
      <c r="B81" s="179" t="s">
        <v>70</v>
      </c>
      <c r="C81" s="180">
        <f t="shared" si="7"/>
        <v>112553</v>
      </c>
      <c r="D81" s="181">
        <v>94233</v>
      </c>
      <c r="E81" s="181">
        <v>94230</v>
      </c>
      <c r="F81" s="181">
        <v>3</v>
      </c>
      <c r="G81" s="181">
        <v>14433</v>
      </c>
      <c r="H81" s="181">
        <v>3611</v>
      </c>
      <c r="I81" s="181">
        <v>4</v>
      </c>
      <c r="J81" s="181">
        <v>272</v>
      </c>
      <c r="K81" s="181">
        <v>0</v>
      </c>
      <c r="L81" s="182">
        <f t="shared" si="8"/>
        <v>11481</v>
      </c>
      <c r="M81" s="183">
        <f t="shared" si="9"/>
        <v>11350</v>
      </c>
      <c r="N81" s="184">
        <v>9017</v>
      </c>
      <c r="O81" s="185">
        <v>2063</v>
      </c>
      <c r="P81" s="186">
        <v>270</v>
      </c>
      <c r="Q81" s="186">
        <v>131</v>
      </c>
      <c r="R81" s="400">
        <f t="shared" si="10"/>
        <v>27423</v>
      </c>
      <c r="S81" s="398">
        <v>27415</v>
      </c>
      <c r="T81" s="398">
        <v>8</v>
      </c>
      <c r="U81" s="187">
        <f t="shared" si="11"/>
        <v>151457</v>
      </c>
    </row>
    <row r="82" spans="1:21" ht="15" customHeight="1">
      <c r="A82" s="168">
        <f t="shared" si="6"/>
        <v>73</v>
      </c>
      <c r="B82" s="169" t="s">
        <v>71</v>
      </c>
      <c r="C82" s="170">
        <f t="shared" si="7"/>
        <v>86851</v>
      </c>
      <c r="D82" s="171">
        <v>66820</v>
      </c>
      <c r="E82" s="171">
        <v>66820</v>
      </c>
      <c r="F82" s="171">
        <v>0</v>
      </c>
      <c r="G82" s="171">
        <v>13667</v>
      </c>
      <c r="H82" s="171">
        <v>6285</v>
      </c>
      <c r="I82" s="171">
        <v>2</v>
      </c>
      <c r="J82" s="171">
        <v>77</v>
      </c>
      <c r="K82" s="171">
        <v>0</v>
      </c>
      <c r="L82" s="172">
        <f t="shared" si="8"/>
        <v>8886</v>
      </c>
      <c r="M82" s="173">
        <f t="shared" si="9"/>
        <v>8843</v>
      </c>
      <c r="N82" s="174">
        <v>6510</v>
      </c>
      <c r="O82" s="175">
        <v>2151</v>
      </c>
      <c r="P82" s="176">
        <v>182</v>
      </c>
      <c r="Q82" s="176">
        <v>43</v>
      </c>
      <c r="R82" s="399">
        <f t="shared" si="10"/>
        <v>33531</v>
      </c>
      <c r="S82" s="397">
        <v>33530</v>
      </c>
      <c r="T82" s="397">
        <v>1</v>
      </c>
      <c r="U82" s="177">
        <f t="shared" si="11"/>
        <v>129268</v>
      </c>
    </row>
    <row r="83" spans="1:21" ht="15" customHeight="1">
      <c r="A83" s="178">
        <f t="shared" si="6"/>
        <v>74</v>
      </c>
      <c r="B83" s="179" t="s">
        <v>72</v>
      </c>
      <c r="C83" s="180">
        <f t="shared" si="7"/>
        <v>39406</v>
      </c>
      <c r="D83" s="181">
        <v>32905</v>
      </c>
      <c r="E83" s="181">
        <v>32884</v>
      </c>
      <c r="F83" s="181">
        <v>21</v>
      </c>
      <c r="G83" s="181">
        <v>4420</v>
      </c>
      <c r="H83" s="181">
        <v>1368</v>
      </c>
      <c r="I83" s="181">
        <v>196</v>
      </c>
      <c r="J83" s="181">
        <v>517</v>
      </c>
      <c r="K83" s="181">
        <v>0</v>
      </c>
      <c r="L83" s="182">
        <f t="shared" si="8"/>
        <v>4606</v>
      </c>
      <c r="M83" s="183">
        <f t="shared" si="9"/>
        <v>4247</v>
      </c>
      <c r="N83" s="184">
        <v>3691</v>
      </c>
      <c r="O83" s="185">
        <v>486</v>
      </c>
      <c r="P83" s="186">
        <v>70</v>
      </c>
      <c r="Q83" s="186">
        <v>359</v>
      </c>
      <c r="R83" s="400">
        <f t="shared" si="10"/>
        <v>10032</v>
      </c>
      <c r="S83" s="398">
        <v>10032</v>
      </c>
      <c r="T83" s="398">
        <v>0</v>
      </c>
      <c r="U83" s="187">
        <f t="shared" si="11"/>
        <v>54044</v>
      </c>
    </row>
    <row r="84" spans="1:21" ht="15" customHeight="1">
      <c r="A84" s="168">
        <f t="shared" si="6"/>
        <v>75</v>
      </c>
      <c r="B84" s="169" t="s">
        <v>73</v>
      </c>
      <c r="C84" s="170">
        <f t="shared" si="7"/>
        <v>12994</v>
      </c>
      <c r="D84" s="171">
        <v>9922</v>
      </c>
      <c r="E84" s="171">
        <v>9921</v>
      </c>
      <c r="F84" s="171">
        <v>1</v>
      </c>
      <c r="G84" s="171">
        <v>2615</v>
      </c>
      <c r="H84" s="171">
        <v>228</v>
      </c>
      <c r="I84" s="171">
        <v>0</v>
      </c>
      <c r="J84" s="171">
        <v>229</v>
      </c>
      <c r="K84" s="171">
        <v>0</v>
      </c>
      <c r="L84" s="172">
        <f t="shared" si="8"/>
        <v>6842</v>
      </c>
      <c r="M84" s="173">
        <f t="shared" si="9"/>
        <v>6791</v>
      </c>
      <c r="N84" s="174">
        <v>1806</v>
      </c>
      <c r="O84" s="175">
        <v>4797</v>
      </c>
      <c r="P84" s="176">
        <v>188</v>
      </c>
      <c r="Q84" s="176">
        <v>51</v>
      </c>
      <c r="R84" s="399">
        <f t="shared" si="10"/>
        <v>5333</v>
      </c>
      <c r="S84" s="397">
        <v>5333</v>
      </c>
      <c r="T84" s="397">
        <v>0</v>
      </c>
      <c r="U84" s="177">
        <f t="shared" si="11"/>
        <v>25169</v>
      </c>
    </row>
    <row r="85" spans="1:21" ht="15" customHeight="1">
      <c r="A85" s="178">
        <f t="shared" si="6"/>
        <v>76</v>
      </c>
      <c r="B85" s="179" t="s">
        <v>74</v>
      </c>
      <c r="C85" s="180">
        <f t="shared" si="7"/>
        <v>29778</v>
      </c>
      <c r="D85" s="181">
        <v>22686</v>
      </c>
      <c r="E85" s="181">
        <v>22680</v>
      </c>
      <c r="F85" s="181">
        <v>6</v>
      </c>
      <c r="G85" s="181">
        <v>6247</v>
      </c>
      <c r="H85" s="181">
        <v>782</v>
      </c>
      <c r="I85" s="181">
        <v>0</v>
      </c>
      <c r="J85" s="181">
        <v>63</v>
      </c>
      <c r="K85" s="181">
        <v>0</v>
      </c>
      <c r="L85" s="182">
        <f t="shared" si="8"/>
        <v>6684</v>
      </c>
      <c r="M85" s="183">
        <f t="shared" si="9"/>
        <v>6575</v>
      </c>
      <c r="N85" s="184">
        <v>3890</v>
      </c>
      <c r="O85" s="185">
        <v>2550</v>
      </c>
      <c r="P85" s="186">
        <v>135</v>
      </c>
      <c r="Q85" s="186">
        <v>109</v>
      </c>
      <c r="R85" s="400">
        <f t="shared" si="10"/>
        <v>10429</v>
      </c>
      <c r="S85" s="398">
        <v>10429</v>
      </c>
      <c r="T85" s="398">
        <v>0</v>
      </c>
      <c r="U85" s="187">
        <f t="shared" si="11"/>
        <v>46891</v>
      </c>
    </row>
    <row r="86" spans="1:21" ht="15" customHeight="1">
      <c r="A86" s="168">
        <f t="shared" si="6"/>
        <v>77</v>
      </c>
      <c r="B86" s="169" t="s">
        <v>75</v>
      </c>
      <c r="C86" s="170">
        <f t="shared" si="7"/>
        <v>92736</v>
      </c>
      <c r="D86" s="171">
        <v>85856</v>
      </c>
      <c r="E86" s="171">
        <v>85796</v>
      </c>
      <c r="F86" s="171">
        <v>60</v>
      </c>
      <c r="G86" s="171">
        <v>4524</v>
      </c>
      <c r="H86" s="171">
        <v>1917</v>
      </c>
      <c r="I86" s="171">
        <v>57</v>
      </c>
      <c r="J86" s="171">
        <v>382</v>
      </c>
      <c r="K86" s="171">
        <v>0</v>
      </c>
      <c r="L86" s="172">
        <f t="shared" si="8"/>
        <v>10158</v>
      </c>
      <c r="M86" s="173">
        <f t="shared" si="9"/>
        <v>9577</v>
      </c>
      <c r="N86" s="174">
        <v>8366</v>
      </c>
      <c r="O86" s="175">
        <v>1178</v>
      </c>
      <c r="P86" s="176">
        <v>33</v>
      </c>
      <c r="Q86" s="176">
        <v>581</v>
      </c>
      <c r="R86" s="399">
        <f t="shared" si="10"/>
        <v>14665</v>
      </c>
      <c r="S86" s="397">
        <v>14665</v>
      </c>
      <c r="T86" s="397">
        <v>0</v>
      </c>
      <c r="U86" s="177">
        <f t="shared" si="11"/>
        <v>117559</v>
      </c>
    </row>
    <row r="87" spans="1:21" ht="15" customHeight="1">
      <c r="A87" s="178">
        <f t="shared" si="6"/>
        <v>78</v>
      </c>
      <c r="B87" s="179" t="s">
        <v>76</v>
      </c>
      <c r="C87" s="180">
        <f t="shared" si="7"/>
        <v>46945</v>
      </c>
      <c r="D87" s="181">
        <v>39742</v>
      </c>
      <c r="E87" s="181">
        <v>39727</v>
      </c>
      <c r="F87" s="181">
        <v>15</v>
      </c>
      <c r="G87" s="181">
        <v>5598</v>
      </c>
      <c r="H87" s="181">
        <v>1189</v>
      </c>
      <c r="I87" s="181">
        <v>179</v>
      </c>
      <c r="J87" s="181">
        <v>237</v>
      </c>
      <c r="K87" s="181">
        <v>0</v>
      </c>
      <c r="L87" s="182">
        <f t="shared" si="8"/>
        <v>6110</v>
      </c>
      <c r="M87" s="183">
        <f t="shared" si="9"/>
        <v>5825</v>
      </c>
      <c r="N87" s="184">
        <v>4814</v>
      </c>
      <c r="O87" s="185">
        <v>911</v>
      </c>
      <c r="P87" s="186">
        <v>100</v>
      </c>
      <c r="Q87" s="186">
        <v>285</v>
      </c>
      <c r="R87" s="400">
        <f t="shared" si="10"/>
        <v>16082</v>
      </c>
      <c r="S87" s="398">
        <v>16082</v>
      </c>
      <c r="T87" s="398">
        <v>0</v>
      </c>
      <c r="U87" s="187">
        <f t="shared" si="11"/>
        <v>69137</v>
      </c>
    </row>
    <row r="88" spans="1:21" ht="15" customHeight="1">
      <c r="A88" s="168">
        <f t="shared" si="6"/>
        <v>79</v>
      </c>
      <c r="B88" s="169" t="s">
        <v>77</v>
      </c>
      <c r="C88" s="170">
        <f t="shared" si="7"/>
        <v>30774</v>
      </c>
      <c r="D88" s="171">
        <v>22152</v>
      </c>
      <c r="E88" s="171">
        <v>22147</v>
      </c>
      <c r="F88" s="171">
        <v>5</v>
      </c>
      <c r="G88" s="171">
        <v>6037</v>
      </c>
      <c r="H88" s="171">
        <v>2337</v>
      </c>
      <c r="I88" s="171">
        <v>0</v>
      </c>
      <c r="J88" s="171">
        <v>248</v>
      </c>
      <c r="K88" s="171">
        <v>0</v>
      </c>
      <c r="L88" s="172">
        <f t="shared" si="8"/>
        <v>8165</v>
      </c>
      <c r="M88" s="173">
        <f t="shared" si="9"/>
        <v>8069</v>
      </c>
      <c r="N88" s="174">
        <v>5557</v>
      </c>
      <c r="O88" s="175">
        <v>2372</v>
      </c>
      <c r="P88" s="176">
        <v>140</v>
      </c>
      <c r="Q88" s="176">
        <v>96</v>
      </c>
      <c r="R88" s="399">
        <f t="shared" si="10"/>
        <v>9343</v>
      </c>
      <c r="S88" s="397">
        <v>9335</v>
      </c>
      <c r="T88" s="397">
        <v>8</v>
      </c>
      <c r="U88" s="177">
        <f t="shared" si="11"/>
        <v>48282</v>
      </c>
    </row>
    <row r="89" spans="1:21" ht="15" customHeight="1">
      <c r="A89" s="178">
        <f t="shared" si="6"/>
        <v>80</v>
      </c>
      <c r="B89" s="179" t="s">
        <v>78</v>
      </c>
      <c r="C89" s="180">
        <f t="shared" si="7"/>
        <v>86421</v>
      </c>
      <c r="D89" s="181">
        <v>68343</v>
      </c>
      <c r="E89" s="181">
        <v>68331</v>
      </c>
      <c r="F89" s="181">
        <v>12</v>
      </c>
      <c r="G89" s="181">
        <v>10101</v>
      </c>
      <c r="H89" s="181">
        <v>6520</v>
      </c>
      <c r="I89" s="181">
        <v>32</v>
      </c>
      <c r="J89" s="181">
        <v>1425</v>
      </c>
      <c r="K89" s="181">
        <v>0</v>
      </c>
      <c r="L89" s="182">
        <f t="shared" si="8"/>
        <v>18462</v>
      </c>
      <c r="M89" s="183">
        <f t="shared" si="9"/>
        <v>18091</v>
      </c>
      <c r="N89" s="184">
        <v>13880</v>
      </c>
      <c r="O89" s="185">
        <v>4073</v>
      </c>
      <c r="P89" s="186">
        <v>138</v>
      </c>
      <c r="Q89" s="186">
        <v>371</v>
      </c>
      <c r="R89" s="400">
        <f t="shared" si="10"/>
        <v>26457</v>
      </c>
      <c r="S89" s="398">
        <v>26457</v>
      </c>
      <c r="T89" s="398">
        <v>0</v>
      </c>
      <c r="U89" s="187">
        <f t="shared" si="11"/>
        <v>131340</v>
      </c>
    </row>
    <row r="90" spans="1:21" ht="15" customHeight="1">
      <c r="A90" s="168">
        <f t="shared" si="6"/>
        <v>81</v>
      </c>
      <c r="B90" s="169" t="s">
        <v>79</v>
      </c>
      <c r="C90" s="170">
        <f t="shared" si="7"/>
        <v>96945</v>
      </c>
      <c r="D90" s="171">
        <v>84126</v>
      </c>
      <c r="E90" s="171">
        <v>84090</v>
      </c>
      <c r="F90" s="171">
        <v>36</v>
      </c>
      <c r="G90" s="171">
        <v>8252</v>
      </c>
      <c r="H90" s="171">
        <v>3524</v>
      </c>
      <c r="I90" s="171">
        <v>9</v>
      </c>
      <c r="J90" s="171">
        <v>1034</v>
      </c>
      <c r="K90" s="171">
        <v>0</v>
      </c>
      <c r="L90" s="172">
        <f t="shared" si="8"/>
        <v>15085</v>
      </c>
      <c r="M90" s="173">
        <f t="shared" si="9"/>
        <v>14544</v>
      </c>
      <c r="N90" s="174">
        <v>10759</v>
      </c>
      <c r="O90" s="175">
        <v>3642</v>
      </c>
      <c r="P90" s="176">
        <v>143</v>
      </c>
      <c r="Q90" s="176">
        <v>541</v>
      </c>
      <c r="R90" s="399">
        <f t="shared" si="10"/>
        <v>16041</v>
      </c>
      <c r="S90" s="397">
        <v>16038</v>
      </c>
      <c r="T90" s="397">
        <v>3</v>
      </c>
      <c r="U90" s="177">
        <f t="shared" si="11"/>
        <v>128071</v>
      </c>
    </row>
    <row r="91" spans="1:21" ht="15" customHeight="1">
      <c r="A91" s="178"/>
      <c r="B91" s="153" t="s">
        <v>80</v>
      </c>
      <c r="C91" s="180">
        <f t="shared" si="7"/>
        <v>0</v>
      </c>
      <c r="D91" s="181">
        <v>0</v>
      </c>
      <c r="E91" s="181">
        <v>0</v>
      </c>
      <c r="F91" s="181">
        <v>0</v>
      </c>
      <c r="G91" s="181">
        <v>0</v>
      </c>
      <c r="H91" s="181">
        <v>0</v>
      </c>
      <c r="I91" s="181">
        <v>0</v>
      </c>
      <c r="J91" s="181">
        <v>0</v>
      </c>
      <c r="K91" s="181">
        <v>0</v>
      </c>
      <c r="L91" s="181">
        <f t="shared" si="8"/>
        <v>0</v>
      </c>
      <c r="M91" s="181">
        <f t="shared" si="9"/>
        <v>0</v>
      </c>
      <c r="N91" s="181">
        <v>0</v>
      </c>
      <c r="O91" s="181">
        <v>0</v>
      </c>
      <c r="P91" s="181">
        <v>0</v>
      </c>
      <c r="Q91" s="181">
        <v>0</v>
      </c>
      <c r="R91" s="180">
        <f t="shared" si="10"/>
        <v>0</v>
      </c>
      <c r="S91" s="181">
        <v>0</v>
      </c>
      <c r="T91" s="181">
        <v>0</v>
      </c>
      <c r="U91" s="181">
        <f t="shared" si="11"/>
        <v>0</v>
      </c>
    </row>
    <row r="92" spans="1:21" ht="20.100000000000001" customHeight="1">
      <c r="A92" s="188" t="s">
        <v>183</v>
      </c>
      <c r="B92" s="189"/>
      <c r="C92" s="190">
        <f>SUM(C10:C91)</f>
        <v>19416389</v>
      </c>
      <c r="D92" s="190">
        <f t="shared" ref="D92:S92" si="12">SUM(D10:D91)</f>
        <v>16943851</v>
      </c>
      <c r="E92" s="190">
        <f t="shared" si="12"/>
        <v>16918659</v>
      </c>
      <c r="F92" s="190">
        <f t="shared" si="12"/>
        <v>25192</v>
      </c>
      <c r="G92" s="190">
        <f t="shared" si="12"/>
        <v>1503839</v>
      </c>
      <c r="H92" s="190">
        <f t="shared" si="12"/>
        <v>604680</v>
      </c>
      <c r="I92" s="190">
        <f t="shared" si="12"/>
        <v>12364</v>
      </c>
      <c r="J92" s="190">
        <f t="shared" si="12"/>
        <v>341271</v>
      </c>
      <c r="K92" s="190">
        <f t="shared" si="12"/>
        <v>10384</v>
      </c>
      <c r="L92" s="190">
        <f t="shared" si="12"/>
        <v>3236936</v>
      </c>
      <c r="M92" s="190">
        <f t="shared" si="12"/>
        <v>3105142</v>
      </c>
      <c r="N92" s="190">
        <f t="shared" si="12"/>
        <v>2425143</v>
      </c>
      <c r="O92" s="190">
        <f t="shared" si="12"/>
        <v>656264</v>
      </c>
      <c r="P92" s="190">
        <f t="shared" si="12"/>
        <v>23735</v>
      </c>
      <c r="Q92" s="190">
        <f t="shared" si="12"/>
        <v>131794</v>
      </c>
      <c r="R92" s="190">
        <f t="shared" si="12"/>
        <v>3675234</v>
      </c>
      <c r="S92" s="190">
        <f t="shared" si="12"/>
        <v>3674498</v>
      </c>
      <c r="T92" s="190">
        <f>SUM(T10:T91)</f>
        <v>736</v>
      </c>
      <c r="U92" s="190">
        <f>SUM(U10:U91)</f>
        <v>26328559</v>
      </c>
    </row>
    <row r="93" spans="1:21" ht="11.25" customHeight="1">
      <c r="A93" s="29" t="s">
        <v>990</v>
      </c>
      <c r="B93" s="466"/>
      <c r="P93" s="19"/>
      <c r="Q93" s="19"/>
      <c r="R93" s="19"/>
      <c r="S93" s="19"/>
      <c r="T93" s="19"/>
    </row>
    <row r="94" spans="1:21" ht="12" customHeight="1">
      <c r="A94" s="116" t="s">
        <v>991</v>
      </c>
      <c r="C94" s="467"/>
      <c r="D94" s="2"/>
      <c r="G94" s="2"/>
      <c r="H94" s="2"/>
      <c r="I94" s="2"/>
      <c r="J94" s="2"/>
      <c r="K94" s="2"/>
      <c r="L94" s="455"/>
      <c r="M94" s="455"/>
      <c r="N94" s="21"/>
      <c r="O94" s="21"/>
      <c r="P94" s="2"/>
      <c r="Q94" s="468"/>
      <c r="R94" s="468"/>
      <c r="S94" s="2"/>
      <c r="T94" s="2"/>
    </row>
    <row r="95" spans="1:21">
      <c r="B95" s="1"/>
      <c r="C95" s="2"/>
      <c r="D95" s="2"/>
      <c r="E95" s="2"/>
      <c r="F95" s="2"/>
      <c r="G95" s="2"/>
      <c r="H95" s="2"/>
      <c r="I95" s="2"/>
      <c r="J95" s="2"/>
      <c r="K95" s="2"/>
      <c r="L95" s="455"/>
      <c r="U95" s="1"/>
    </row>
    <row r="96" spans="1:21">
      <c r="B96" s="1"/>
      <c r="C96" s="2"/>
      <c r="D96" s="2"/>
      <c r="E96" s="2"/>
      <c r="F96" s="2"/>
      <c r="G96" s="2"/>
      <c r="H96" s="2"/>
      <c r="I96" s="2"/>
      <c r="J96" s="2"/>
      <c r="K96" s="2"/>
      <c r="L96" s="2"/>
      <c r="M96" s="2"/>
      <c r="N96" s="2"/>
      <c r="O96" s="2"/>
      <c r="P96" s="2"/>
      <c r="Q96" s="2"/>
      <c r="R96" s="2"/>
      <c r="S96" s="2"/>
      <c r="T96" s="2"/>
      <c r="U96" s="2"/>
    </row>
    <row r="97" spans="2:21">
      <c r="B97" s="1"/>
      <c r="C97" s="1"/>
      <c r="L97" s="455"/>
      <c r="U97" s="1"/>
    </row>
    <row r="98" spans="2:21">
      <c r="B98" s="1"/>
      <c r="C98" s="1"/>
      <c r="L98" s="455"/>
      <c r="U98" s="1"/>
    </row>
    <row r="99" spans="2:21">
      <c r="B99" s="1"/>
      <c r="C99" s="1"/>
      <c r="L99" s="455"/>
      <c r="U99" s="1"/>
    </row>
    <row r="100" spans="2:21">
      <c r="B100" s="1"/>
      <c r="C100" s="1"/>
      <c r="L100" s="455"/>
      <c r="U100" s="1"/>
    </row>
    <row r="101" spans="2:21">
      <c r="B101" s="1"/>
      <c r="C101" s="1"/>
      <c r="L101" s="455"/>
      <c r="U101" s="1"/>
    </row>
    <row r="102" spans="2:21">
      <c r="B102" s="1"/>
      <c r="C102" s="1"/>
      <c r="L102" s="455"/>
      <c r="U102" s="1"/>
    </row>
    <row r="103" spans="2:21">
      <c r="B103" s="1"/>
      <c r="C103" s="1"/>
      <c r="L103" s="455"/>
      <c r="U103" s="1"/>
    </row>
    <row r="104" spans="2:21">
      <c r="B104" s="1"/>
      <c r="C104" s="1"/>
      <c r="L104" s="455"/>
      <c r="U104" s="1"/>
    </row>
    <row r="105" spans="2:21">
      <c r="B105" s="1"/>
      <c r="C105" s="1"/>
      <c r="L105" s="455"/>
      <c r="U105" s="1"/>
    </row>
    <row r="106" spans="2:21">
      <c r="B106" s="1"/>
      <c r="C106" s="1"/>
      <c r="L106" s="455"/>
      <c r="U106" s="1"/>
    </row>
    <row r="107" spans="2:21">
      <c r="B107" s="1"/>
      <c r="C107" s="1"/>
      <c r="L107" s="455"/>
      <c r="U107" s="1"/>
    </row>
    <row r="108" spans="2:21">
      <c r="B108" s="1"/>
      <c r="C108" s="1"/>
      <c r="L108" s="455"/>
      <c r="U108" s="1"/>
    </row>
    <row r="109" spans="2:21">
      <c r="B109" s="1"/>
      <c r="C109" s="1"/>
      <c r="L109" s="455"/>
      <c r="U109" s="1"/>
    </row>
    <row r="110" spans="2:21">
      <c r="B110" s="1"/>
      <c r="C110" s="1"/>
      <c r="L110" s="455"/>
      <c r="U110" s="1"/>
    </row>
    <row r="111" spans="2:21">
      <c r="B111" s="1"/>
      <c r="C111" s="1"/>
      <c r="L111" s="455"/>
      <c r="U111" s="1"/>
    </row>
    <row r="112" spans="2:21">
      <c r="B112" s="1"/>
      <c r="C112" s="1"/>
      <c r="L112" s="455"/>
      <c r="U112" s="1"/>
    </row>
    <row r="113" spans="2:21">
      <c r="B113" s="1"/>
      <c r="C113" s="1"/>
      <c r="L113" s="455"/>
      <c r="U113" s="1"/>
    </row>
    <row r="114" spans="2:21">
      <c r="B114" s="1"/>
      <c r="C114" s="1"/>
      <c r="L114" s="455"/>
      <c r="U114" s="1"/>
    </row>
    <row r="115" spans="2:21">
      <c r="B115" s="1"/>
      <c r="C115" s="1"/>
      <c r="L115" s="455"/>
      <c r="U115" s="1"/>
    </row>
    <row r="116" spans="2:21">
      <c r="B116" s="1"/>
      <c r="C116" s="1"/>
      <c r="L116" s="455"/>
      <c r="U116" s="1"/>
    </row>
    <row r="117" spans="2:21">
      <c r="B117" s="1"/>
      <c r="C117" s="1"/>
      <c r="L117" s="455"/>
      <c r="U117" s="1"/>
    </row>
    <row r="118" spans="2:21">
      <c r="B118" s="1"/>
      <c r="C118" s="1"/>
      <c r="L118" s="455"/>
      <c r="U118" s="1"/>
    </row>
    <row r="119" spans="2:21">
      <c r="B119" s="1"/>
      <c r="C119" s="1"/>
      <c r="L119" s="455"/>
      <c r="U119" s="1"/>
    </row>
    <row r="120" spans="2:21">
      <c r="B120" s="1"/>
      <c r="C120" s="1"/>
      <c r="L120" s="455"/>
      <c r="U120" s="1"/>
    </row>
    <row r="121" spans="2:21">
      <c r="B121" s="1"/>
      <c r="C121" s="1"/>
      <c r="L121" s="455"/>
      <c r="U121" s="1"/>
    </row>
    <row r="122" spans="2:21">
      <c r="B122" s="1"/>
      <c r="C122" s="1"/>
      <c r="L122" s="455"/>
      <c r="U122" s="1"/>
    </row>
    <row r="123" spans="2:21">
      <c r="B123" s="1"/>
      <c r="C123" s="1"/>
      <c r="L123" s="455"/>
      <c r="U123" s="1"/>
    </row>
    <row r="124" spans="2:21">
      <c r="B124" s="1"/>
      <c r="C124" s="1"/>
      <c r="L124" s="455"/>
      <c r="U124" s="1"/>
    </row>
    <row r="125" spans="2:21">
      <c r="B125" s="1"/>
      <c r="C125" s="1"/>
      <c r="L125" s="455"/>
      <c r="U125" s="1"/>
    </row>
    <row r="126" spans="2:21">
      <c r="B126" s="1"/>
      <c r="C126" s="1"/>
      <c r="L126" s="455"/>
      <c r="U126" s="1"/>
    </row>
    <row r="127" spans="2:21">
      <c r="B127" s="1"/>
      <c r="C127" s="1"/>
      <c r="L127" s="455"/>
      <c r="U127" s="1"/>
    </row>
    <row r="128" spans="2:21">
      <c r="B128" s="1"/>
      <c r="C128" s="1"/>
      <c r="L128" s="455"/>
      <c r="U128" s="1"/>
    </row>
    <row r="129" spans="2:21">
      <c r="B129" s="1"/>
      <c r="C129" s="1"/>
      <c r="L129" s="455"/>
      <c r="U129" s="1"/>
    </row>
    <row r="130" spans="2:21">
      <c r="B130" s="1"/>
      <c r="C130" s="1"/>
      <c r="L130" s="455"/>
      <c r="U130" s="1"/>
    </row>
    <row r="131" spans="2:21">
      <c r="B131" s="1"/>
      <c r="C131" s="1"/>
      <c r="L131" s="455"/>
      <c r="U131" s="1"/>
    </row>
    <row r="132" spans="2:21">
      <c r="B132" s="1"/>
      <c r="C132" s="1"/>
      <c r="L132" s="455"/>
      <c r="U132" s="1"/>
    </row>
    <row r="133" spans="2:21">
      <c r="B133" s="1"/>
      <c r="C133" s="1"/>
      <c r="L133" s="455"/>
      <c r="U133" s="1"/>
    </row>
    <row r="134" spans="2:21">
      <c r="B134" s="1"/>
      <c r="C134" s="1"/>
      <c r="L134" s="455"/>
      <c r="U134" s="1"/>
    </row>
    <row r="135" spans="2:21">
      <c r="B135" s="1"/>
      <c r="C135" s="1"/>
      <c r="L135" s="455"/>
      <c r="U135" s="1"/>
    </row>
    <row r="136" spans="2:21">
      <c r="B136" s="1"/>
      <c r="C136" s="1"/>
      <c r="L136" s="455"/>
      <c r="U136" s="1"/>
    </row>
    <row r="137" spans="2:21">
      <c r="B137" s="1"/>
      <c r="C137" s="1"/>
      <c r="L137" s="455"/>
      <c r="U137" s="1"/>
    </row>
    <row r="138" spans="2:21">
      <c r="B138" s="1"/>
      <c r="C138" s="1"/>
      <c r="L138" s="455"/>
      <c r="U138" s="1"/>
    </row>
    <row r="139" spans="2:21">
      <c r="B139" s="1"/>
      <c r="C139" s="1"/>
      <c r="L139" s="455"/>
      <c r="U139" s="1"/>
    </row>
    <row r="140" spans="2:21">
      <c r="B140" s="1"/>
      <c r="C140" s="1"/>
      <c r="L140" s="455"/>
      <c r="U140" s="1"/>
    </row>
    <row r="141" spans="2:21">
      <c r="B141" s="1"/>
      <c r="C141" s="1"/>
      <c r="L141" s="455"/>
      <c r="U141" s="1"/>
    </row>
    <row r="142" spans="2:21">
      <c r="B142" s="1"/>
      <c r="C142" s="1"/>
      <c r="L142" s="455"/>
      <c r="U142" s="1"/>
    </row>
    <row r="143" spans="2:21">
      <c r="B143" s="1"/>
      <c r="C143" s="1"/>
      <c r="L143" s="455"/>
      <c r="U143" s="1"/>
    </row>
    <row r="144" spans="2:21">
      <c r="B144" s="1"/>
      <c r="C144" s="1"/>
      <c r="L144" s="455"/>
      <c r="U144" s="1"/>
    </row>
    <row r="145" spans="2:21">
      <c r="B145" s="1"/>
      <c r="C145" s="1"/>
      <c r="L145" s="455"/>
      <c r="U145" s="1"/>
    </row>
    <row r="146" spans="2:21">
      <c r="B146" s="1"/>
      <c r="C146" s="1"/>
      <c r="L146" s="455"/>
      <c r="U146" s="1"/>
    </row>
    <row r="147" spans="2:21">
      <c r="B147" s="1"/>
      <c r="C147" s="1"/>
      <c r="L147" s="455"/>
      <c r="U147" s="1"/>
    </row>
    <row r="148" spans="2:21">
      <c r="B148" s="1"/>
      <c r="C148" s="1"/>
      <c r="L148" s="455"/>
      <c r="U148" s="1"/>
    </row>
    <row r="149" spans="2:21">
      <c r="B149" s="1"/>
      <c r="C149" s="1"/>
      <c r="L149" s="455"/>
      <c r="U149" s="1"/>
    </row>
    <row r="150" spans="2:21">
      <c r="B150" s="1"/>
      <c r="C150" s="1"/>
      <c r="L150" s="455"/>
      <c r="U150" s="1"/>
    </row>
    <row r="151" spans="2:21">
      <c r="B151" s="1"/>
      <c r="C151" s="1"/>
      <c r="L151" s="455"/>
      <c r="U151" s="1"/>
    </row>
    <row r="152" spans="2:21">
      <c r="B152" s="1"/>
      <c r="C152" s="1"/>
      <c r="L152" s="455"/>
      <c r="U152" s="1"/>
    </row>
    <row r="153" spans="2:21">
      <c r="B153" s="1"/>
      <c r="C153" s="1"/>
      <c r="L153" s="455"/>
      <c r="U153" s="1"/>
    </row>
    <row r="154" spans="2:21">
      <c r="B154" s="1"/>
      <c r="C154" s="1"/>
      <c r="L154" s="455"/>
      <c r="U154" s="1"/>
    </row>
    <row r="155" spans="2:21">
      <c r="B155" s="1"/>
      <c r="C155" s="1"/>
      <c r="L155" s="455"/>
      <c r="U155" s="1"/>
    </row>
    <row r="156" spans="2:21">
      <c r="B156" s="1"/>
      <c r="C156" s="1"/>
      <c r="L156" s="455"/>
      <c r="U156" s="1"/>
    </row>
    <row r="157" spans="2:21">
      <c r="B157" s="1"/>
      <c r="C157" s="1"/>
      <c r="L157" s="455"/>
      <c r="U157" s="1"/>
    </row>
    <row r="158" spans="2:21">
      <c r="B158" s="1"/>
      <c r="C158" s="1"/>
      <c r="L158" s="455"/>
      <c r="U158" s="1"/>
    </row>
    <row r="159" spans="2:21">
      <c r="B159" s="1"/>
      <c r="C159" s="1"/>
      <c r="L159" s="455"/>
      <c r="U159" s="1"/>
    </row>
    <row r="160" spans="2:21">
      <c r="B160" s="1"/>
      <c r="C160" s="1"/>
      <c r="L160" s="455"/>
      <c r="U160" s="1"/>
    </row>
    <row r="161" spans="2:21">
      <c r="B161" s="1"/>
      <c r="C161" s="1"/>
      <c r="L161" s="455"/>
      <c r="U161" s="1"/>
    </row>
    <row r="162" spans="2:21">
      <c r="B162" s="1"/>
      <c r="C162" s="1"/>
      <c r="L162" s="455"/>
      <c r="U162" s="1"/>
    </row>
    <row r="163" spans="2:21">
      <c r="B163" s="1"/>
      <c r="C163" s="1"/>
      <c r="L163" s="455"/>
      <c r="U163" s="1"/>
    </row>
    <row r="164" spans="2:21">
      <c r="B164" s="1"/>
      <c r="C164" s="1"/>
      <c r="L164" s="455"/>
      <c r="U164" s="1"/>
    </row>
    <row r="165" spans="2:21">
      <c r="B165" s="1"/>
      <c r="C165" s="1"/>
      <c r="L165" s="455"/>
      <c r="U165" s="1"/>
    </row>
    <row r="166" spans="2:21">
      <c r="B166" s="1"/>
      <c r="C166" s="1"/>
      <c r="L166" s="455"/>
      <c r="U166" s="1"/>
    </row>
    <row r="167" spans="2:21">
      <c r="B167" s="1"/>
      <c r="C167" s="1"/>
      <c r="L167" s="455"/>
      <c r="U167" s="1"/>
    </row>
    <row r="168" spans="2:21">
      <c r="B168" s="1"/>
      <c r="C168" s="1"/>
      <c r="L168" s="455"/>
      <c r="U168" s="1"/>
    </row>
    <row r="169" spans="2:21">
      <c r="B169" s="1"/>
      <c r="C169" s="1"/>
      <c r="L169" s="455"/>
      <c r="U169" s="1"/>
    </row>
    <row r="170" spans="2:21">
      <c r="B170" s="1"/>
      <c r="C170" s="1"/>
      <c r="L170" s="455"/>
      <c r="U170" s="1"/>
    </row>
    <row r="171" spans="2:21">
      <c r="B171" s="1"/>
      <c r="C171" s="1"/>
      <c r="L171" s="455"/>
      <c r="U171" s="1"/>
    </row>
    <row r="172" spans="2:21">
      <c r="B172" s="1"/>
      <c r="C172" s="1"/>
      <c r="L172" s="455"/>
      <c r="U172" s="1"/>
    </row>
    <row r="173" spans="2:21">
      <c r="B173" s="1"/>
      <c r="C173" s="1"/>
      <c r="L173" s="455"/>
      <c r="U173" s="1"/>
    </row>
    <row r="174" spans="2:21">
      <c r="B174" s="1"/>
      <c r="C174" s="1"/>
      <c r="L174" s="455"/>
      <c r="U174" s="1"/>
    </row>
    <row r="175" spans="2:21">
      <c r="B175" s="1"/>
      <c r="C175" s="1"/>
      <c r="L175" s="455"/>
      <c r="U175" s="1"/>
    </row>
    <row r="176" spans="2:21">
      <c r="B176" s="1"/>
      <c r="C176" s="1"/>
      <c r="L176" s="455"/>
      <c r="U176" s="1"/>
    </row>
    <row r="177" spans="2:21">
      <c r="B177" s="1"/>
      <c r="C177" s="1"/>
      <c r="L177" s="455"/>
      <c r="U177" s="1"/>
    </row>
    <row r="178" spans="2:21">
      <c r="B178" s="1"/>
      <c r="C178" s="1"/>
      <c r="L178" s="455"/>
      <c r="U178" s="1"/>
    </row>
    <row r="179" spans="2:21">
      <c r="B179" s="1"/>
      <c r="C179" s="1"/>
      <c r="L179" s="455"/>
      <c r="U179" s="1"/>
    </row>
    <row r="180" spans="2:21">
      <c r="B180" s="1"/>
      <c r="C180" s="1"/>
      <c r="L180" s="455"/>
      <c r="U180" s="1"/>
    </row>
    <row r="181" spans="2:21">
      <c r="B181" s="1"/>
      <c r="C181" s="1"/>
      <c r="L181" s="455"/>
      <c r="U181" s="1"/>
    </row>
    <row r="182" spans="2:21">
      <c r="B182" s="1"/>
      <c r="C182" s="1"/>
      <c r="L182" s="455"/>
      <c r="U182" s="1"/>
    </row>
    <row r="183" spans="2:21">
      <c r="B183" s="1"/>
      <c r="C183" s="1"/>
      <c r="L183" s="455"/>
      <c r="U183" s="1"/>
    </row>
    <row r="184" spans="2:21">
      <c r="B184" s="1"/>
      <c r="C184" s="1"/>
      <c r="L184" s="455"/>
      <c r="U184" s="1"/>
    </row>
    <row r="185" spans="2:21">
      <c r="B185" s="1"/>
      <c r="C185" s="1"/>
      <c r="L185" s="455"/>
      <c r="U185" s="1"/>
    </row>
    <row r="186" spans="2:21">
      <c r="B186" s="1"/>
      <c r="C186" s="1"/>
      <c r="L186" s="455"/>
      <c r="U186" s="1"/>
    </row>
    <row r="187" spans="2:21">
      <c r="B187" s="1"/>
      <c r="C187" s="1"/>
      <c r="L187" s="455"/>
      <c r="U187" s="1"/>
    </row>
    <row r="188" spans="2:21">
      <c r="B188" s="1"/>
      <c r="C188" s="1"/>
      <c r="L188" s="455"/>
      <c r="U188" s="1"/>
    </row>
    <row r="189" spans="2:21">
      <c r="B189" s="1"/>
      <c r="C189" s="1"/>
      <c r="L189" s="455"/>
      <c r="U189" s="1"/>
    </row>
    <row r="190" spans="2:21">
      <c r="B190" s="1"/>
      <c r="C190" s="1"/>
      <c r="L190" s="455"/>
      <c r="U190" s="1"/>
    </row>
    <row r="191" spans="2:21">
      <c r="B191" s="1"/>
      <c r="C191" s="1"/>
      <c r="L191" s="455"/>
      <c r="U191" s="1"/>
    </row>
    <row r="192" spans="2:21">
      <c r="B192" s="1"/>
      <c r="C192" s="1"/>
      <c r="L192" s="455"/>
      <c r="U192" s="1"/>
    </row>
    <row r="193" spans="2:21">
      <c r="B193" s="1"/>
      <c r="C193" s="1"/>
      <c r="L193" s="455"/>
      <c r="U193" s="1"/>
    </row>
    <row r="194" spans="2:21">
      <c r="B194" s="1"/>
      <c r="C194" s="1"/>
      <c r="L194" s="455"/>
      <c r="U194" s="1"/>
    </row>
    <row r="195" spans="2:21">
      <c r="B195" s="1"/>
      <c r="C195" s="1"/>
      <c r="L195" s="455"/>
      <c r="U195" s="1"/>
    </row>
    <row r="196" spans="2:21">
      <c r="B196" s="1"/>
      <c r="C196" s="1"/>
      <c r="L196" s="455"/>
      <c r="U196" s="1"/>
    </row>
    <row r="197" spans="2:21">
      <c r="B197" s="1"/>
      <c r="C197" s="1"/>
      <c r="L197" s="455"/>
      <c r="U197" s="1"/>
    </row>
    <row r="198" spans="2:21">
      <c r="B198" s="1"/>
      <c r="C198" s="1"/>
      <c r="L198" s="455"/>
      <c r="U198" s="1"/>
    </row>
    <row r="199" spans="2:21">
      <c r="B199" s="1"/>
      <c r="C199" s="1"/>
      <c r="L199" s="455"/>
      <c r="U199" s="1"/>
    </row>
    <row r="200" spans="2:21">
      <c r="B200" s="1"/>
      <c r="C200" s="1"/>
      <c r="L200" s="455"/>
      <c r="U200" s="1"/>
    </row>
    <row r="201" spans="2:21">
      <c r="B201" s="1"/>
      <c r="C201" s="1"/>
      <c r="L201" s="455"/>
      <c r="U201" s="1"/>
    </row>
    <row r="202" spans="2:21">
      <c r="B202" s="1"/>
      <c r="C202" s="1"/>
      <c r="L202" s="455"/>
      <c r="U202" s="1"/>
    </row>
    <row r="203" spans="2:21">
      <c r="B203" s="1"/>
      <c r="C203" s="1"/>
      <c r="L203" s="455"/>
      <c r="U203" s="1"/>
    </row>
    <row r="204" spans="2:21">
      <c r="B204" s="1"/>
      <c r="C204" s="1"/>
      <c r="L204" s="455"/>
      <c r="U204" s="1"/>
    </row>
    <row r="205" spans="2:21">
      <c r="B205" s="1"/>
      <c r="C205" s="1"/>
      <c r="L205" s="455"/>
      <c r="U205" s="1"/>
    </row>
    <row r="206" spans="2:21">
      <c r="B206" s="1"/>
      <c r="C206" s="1"/>
      <c r="L206" s="455"/>
      <c r="U206" s="1"/>
    </row>
    <row r="207" spans="2:21">
      <c r="B207" s="1"/>
      <c r="C207" s="1"/>
      <c r="L207" s="455"/>
      <c r="U207" s="1"/>
    </row>
    <row r="208" spans="2:21">
      <c r="B208" s="1"/>
      <c r="C208" s="1"/>
      <c r="L208" s="455"/>
      <c r="U208" s="1"/>
    </row>
    <row r="209" spans="2:21">
      <c r="B209" s="1"/>
      <c r="C209" s="1"/>
      <c r="L209" s="455"/>
      <c r="U209" s="1"/>
    </row>
    <row r="210" spans="2:21">
      <c r="B210" s="1"/>
      <c r="C210" s="1"/>
      <c r="L210" s="455"/>
      <c r="U210" s="1"/>
    </row>
    <row r="211" spans="2:21">
      <c r="B211" s="1"/>
      <c r="C211" s="1"/>
      <c r="L211" s="455"/>
      <c r="U211" s="1"/>
    </row>
    <row r="212" spans="2:21">
      <c r="B212" s="1"/>
      <c r="C212" s="1"/>
      <c r="L212" s="455"/>
      <c r="U212" s="1"/>
    </row>
    <row r="213" spans="2:21">
      <c r="B213" s="1"/>
      <c r="C213" s="1"/>
      <c r="L213" s="455"/>
      <c r="U213" s="1"/>
    </row>
    <row r="214" spans="2:21">
      <c r="B214" s="1"/>
      <c r="C214" s="1"/>
      <c r="L214" s="455"/>
      <c r="U214" s="1"/>
    </row>
    <row r="215" spans="2:21">
      <c r="B215" s="1"/>
      <c r="C215" s="1"/>
      <c r="L215" s="455"/>
      <c r="U215" s="1"/>
    </row>
    <row r="216" spans="2:21">
      <c r="B216" s="1"/>
      <c r="C216" s="1"/>
      <c r="L216" s="455"/>
      <c r="U216" s="1"/>
    </row>
    <row r="217" spans="2:21">
      <c r="B217" s="1"/>
      <c r="C217" s="1"/>
      <c r="L217" s="455"/>
      <c r="U217" s="1"/>
    </row>
    <row r="218" spans="2:21">
      <c r="B218" s="1"/>
      <c r="C218" s="1"/>
      <c r="L218" s="455"/>
      <c r="U218" s="1"/>
    </row>
    <row r="219" spans="2:21">
      <c r="B219" s="1"/>
      <c r="C219" s="1"/>
      <c r="L219" s="455"/>
      <c r="U219" s="1"/>
    </row>
    <row r="220" spans="2:21">
      <c r="B220" s="1"/>
      <c r="C220" s="1"/>
      <c r="L220" s="455"/>
      <c r="U220" s="1"/>
    </row>
    <row r="221" spans="2:21">
      <c r="B221" s="1"/>
      <c r="C221" s="1"/>
      <c r="L221" s="455"/>
      <c r="U221" s="1"/>
    </row>
    <row r="222" spans="2:21">
      <c r="B222" s="1"/>
      <c r="C222" s="1"/>
      <c r="L222" s="455"/>
      <c r="U222" s="1"/>
    </row>
    <row r="223" spans="2:21">
      <c r="B223" s="1"/>
      <c r="C223" s="1"/>
      <c r="L223" s="455"/>
      <c r="U223" s="1"/>
    </row>
    <row r="224" spans="2:21">
      <c r="B224" s="1"/>
      <c r="C224" s="1"/>
      <c r="L224" s="455"/>
      <c r="U224" s="1"/>
    </row>
    <row r="225" spans="2:21">
      <c r="B225" s="1"/>
      <c r="C225" s="1"/>
      <c r="L225" s="455"/>
      <c r="U225" s="1"/>
    </row>
    <row r="226" spans="2:21">
      <c r="B226" s="1"/>
      <c r="C226" s="1"/>
      <c r="L226" s="455"/>
      <c r="U226" s="1"/>
    </row>
    <row r="227" spans="2:21">
      <c r="B227" s="1"/>
      <c r="C227" s="1"/>
      <c r="L227" s="455"/>
      <c r="U227" s="1"/>
    </row>
    <row r="228" spans="2:21">
      <c r="B228" s="1"/>
      <c r="C228" s="1"/>
      <c r="L228" s="455"/>
      <c r="U228" s="1"/>
    </row>
    <row r="229" spans="2:21">
      <c r="B229" s="1"/>
      <c r="C229" s="1"/>
      <c r="L229" s="455"/>
      <c r="U229" s="1"/>
    </row>
    <row r="230" spans="2:21">
      <c r="B230" s="1"/>
      <c r="C230" s="1"/>
      <c r="L230" s="455"/>
      <c r="U230" s="1"/>
    </row>
    <row r="231" spans="2:21">
      <c r="B231" s="1"/>
      <c r="C231" s="1"/>
      <c r="L231" s="455"/>
      <c r="U231" s="1"/>
    </row>
    <row r="232" spans="2:21">
      <c r="B232" s="1"/>
      <c r="C232" s="1"/>
      <c r="L232" s="455"/>
      <c r="U232" s="1"/>
    </row>
    <row r="233" spans="2:21">
      <c r="B233" s="1"/>
      <c r="C233" s="1"/>
      <c r="L233" s="455"/>
      <c r="U233" s="1"/>
    </row>
    <row r="234" spans="2:21">
      <c r="B234" s="1"/>
      <c r="C234" s="1"/>
      <c r="L234" s="455"/>
      <c r="U234" s="1"/>
    </row>
    <row r="235" spans="2:21">
      <c r="B235" s="1"/>
      <c r="C235" s="1"/>
      <c r="L235" s="455"/>
      <c r="U235" s="1"/>
    </row>
    <row r="236" spans="2:21">
      <c r="B236" s="1"/>
      <c r="C236" s="1"/>
      <c r="L236" s="455"/>
      <c r="U236" s="1"/>
    </row>
    <row r="237" spans="2:21">
      <c r="B237" s="1"/>
      <c r="C237" s="1"/>
      <c r="L237" s="455"/>
      <c r="U237" s="1"/>
    </row>
    <row r="238" spans="2:21">
      <c r="B238" s="1"/>
      <c r="C238" s="1"/>
      <c r="L238" s="455"/>
      <c r="U238" s="1"/>
    </row>
    <row r="239" spans="2:21">
      <c r="B239" s="1"/>
      <c r="C239" s="1"/>
      <c r="L239" s="455"/>
      <c r="U239" s="1"/>
    </row>
    <row r="240" spans="2:21">
      <c r="B240" s="1"/>
      <c r="C240" s="1"/>
      <c r="L240" s="455"/>
      <c r="U240" s="1"/>
    </row>
    <row r="241" spans="2:21">
      <c r="B241" s="1"/>
      <c r="C241" s="1"/>
      <c r="L241" s="455"/>
      <c r="U241" s="1"/>
    </row>
    <row r="242" spans="2:21">
      <c r="B242" s="1"/>
      <c r="C242" s="1"/>
      <c r="L242" s="455"/>
      <c r="U242" s="1"/>
    </row>
    <row r="243" spans="2:21">
      <c r="B243" s="1"/>
      <c r="C243" s="1"/>
      <c r="L243" s="455"/>
      <c r="U243" s="1"/>
    </row>
    <row r="244" spans="2:21">
      <c r="B244" s="1"/>
      <c r="C244" s="1"/>
      <c r="L244" s="455"/>
      <c r="U244" s="1"/>
    </row>
    <row r="245" spans="2:21">
      <c r="B245" s="1"/>
      <c r="C245" s="1"/>
      <c r="L245" s="455"/>
      <c r="U245" s="1"/>
    </row>
    <row r="246" spans="2:21">
      <c r="B246" s="1"/>
      <c r="C246" s="1"/>
      <c r="L246" s="455"/>
      <c r="U246" s="1"/>
    </row>
    <row r="247" spans="2:21">
      <c r="B247" s="1"/>
      <c r="C247" s="1"/>
      <c r="L247" s="455"/>
      <c r="U247" s="1"/>
    </row>
    <row r="248" spans="2:21">
      <c r="B248" s="1"/>
      <c r="C248" s="1"/>
      <c r="L248" s="455"/>
      <c r="U248" s="1"/>
    </row>
    <row r="249" spans="2:21">
      <c r="B249" s="1"/>
      <c r="C249" s="1"/>
      <c r="L249" s="455"/>
      <c r="U249" s="1"/>
    </row>
    <row r="250" spans="2:21">
      <c r="B250" s="1"/>
      <c r="C250" s="1"/>
      <c r="L250" s="455"/>
      <c r="U250" s="1"/>
    </row>
    <row r="251" spans="2:21">
      <c r="B251" s="1"/>
      <c r="C251" s="1"/>
      <c r="L251" s="455"/>
      <c r="U251" s="1"/>
    </row>
    <row r="252" spans="2:21">
      <c r="B252" s="1"/>
      <c r="C252" s="1"/>
      <c r="L252" s="455"/>
      <c r="U252" s="1"/>
    </row>
    <row r="253" spans="2:21">
      <c r="B253" s="1"/>
      <c r="C253" s="1"/>
      <c r="L253" s="455"/>
      <c r="U253" s="1"/>
    </row>
    <row r="254" spans="2:21">
      <c r="B254" s="1"/>
      <c r="C254" s="1"/>
      <c r="L254" s="455"/>
      <c r="U254" s="1"/>
    </row>
    <row r="255" spans="2:21">
      <c r="B255" s="1"/>
      <c r="C255" s="1"/>
      <c r="L255" s="455"/>
      <c r="U255" s="1"/>
    </row>
    <row r="256" spans="2:21">
      <c r="B256" s="1"/>
      <c r="C256" s="1"/>
      <c r="L256" s="455"/>
      <c r="U256" s="1"/>
    </row>
    <row r="257" spans="2:21">
      <c r="B257" s="1"/>
      <c r="C257" s="1"/>
      <c r="L257" s="455"/>
      <c r="U257" s="1"/>
    </row>
    <row r="258" spans="2:21">
      <c r="B258" s="1"/>
      <c r="C258" s="1"/>
      <c r="L258" s="455"/>
      <c r="U258" s="1"/>
    </row>
    <row r="259" spans="2:21">
      <c r="B259" s="1"/>
      <c r="C259" s="1"/>
      <c r="L259" s="455"/>
      <c r="U259" s="1"/>
    </row>
    <row r="260" spans="2:21">
      <c r="B260" s="1"/>
      <c r="C260" s="1"/>
      <c r="L260" s="455"/>
      <c r="U260" s="1"/>
    </row>
    <row r="261" spans="2:21">
      <c r="B261" s="1"/>
      <c r="C261" s="1"/>
      <c r="L261" s="455"/>
      <c r="U261" s="1"/>
    </row>
    <row r="262" spans="2:21">
      <c r="B262" s="1"/>
      <c r="C262" s="1"/>
      <c r="L262" s="455"/>
      <c r="U262" s="1"/>
    </row>
    <row r="263" spans="2:21">
      <c r="B263" s="1"/>
      <c r="C263" s="1"/>
      <c r="L263" s="455"/>
      <c r="U263" s="1"/>
    </row>
    <row r="264" spans="2:21">
      <c r="B264" s="1"/>
      <c r="C264" s="1"/>
      <c r="L264" s="455"/>
      <c r="U264" s="1"/>
    </row>
    <row r="265" spans="2:21">
      <c r="B265" s="1"/>
      <c r="C265" s="1"/>
      <c r="L265" s="455"/>
      <c r="U265" s="1"/>
    </row>
    <row r="266" spans="2:21">
      <c r="B266" s="1"/>
      <c r="C266" s="1"/>
      <c r="L266" s="455"/>
      <c r="U266" s="1"/>
    </row>
    <row r="267" spans="2:21">
      <c r="B267" s="1"/>
      <c r="C267" s="1"/>
      <c r="L267" s="455"/>
      <c r="U267" s="1"/>
    </row>
    <row r="268" spans="2:21">
      <c r="B268" s="1"/>
      <c r="C268" s="1"/>
      <c r="L268" s="455"/>
      <c r="U268" s="1"/>
    </row>
    <row r="269" spans="2:21">
      <c r="B269" s="1"/>
      <c r="C269" s="1"/>
      <c r="L269" s="455"/>
      <c r="U269" s="1"/>
    </row>
    <row r="270" spans="2:21">
      <c r="B270" s="1"/>
      <c r="C270" s="1"/>
      <c r="L270" s="455"/>
      <c r="U270" s="1"/>
    </row>
    <row r="271" spans="2:21">
      <c r="B271" s="1"/>
      <c r="C271" s="1"/>
      <c r="L271" s="455"/>
      <c r="U271" s="1"/>
    </row>
    <row r="272" spans="2:21">
      <c r="B272" s="1"/>
      <c r="C272" s="1"/>
      <c r="L272" s="455"/>
      <c r="U272" s="1"/>
    </row>
    <row r="273" spans="2:21">
      <c r="B273" s="1"/>
      <c r="C273" s="1"/>
      <c r="L273" s="455"/>
      <c r="U273" s="1"/>
    </row>
    <row r="274" spans="2:21">
      <c r="B274" s="1"/>
      <c r="C274" s="1"/>
      <c r="L274" s="455"/>
      <c r="U274" s="1"/>
    </row>
    <row r="275" spans="2:21">
      <c r="B275" s="1"/>
      <c r="C275" s="1"/>
      <c r="L275" s="455"/>
      <c r="U275" s="1"/>
    </row>
    <row r="276" spans="2:21">
      <c r="B276" s="1"/>
      <c r="C276" s="1"/>
      <c r="L276" s="455"/>
      <c r="U276" s="1"/>
    </row>
    <row r="277" spans="2:21">
      <c r="B277" s="1"/>
      <c r="C277" s="1"/>
      <c r="L277" s="455"/>
      <c r="U277" s="1"/>
    </row>
    <row r="278" spans="2:21">
      <c r="B278" s="1"/>
      <c r="C278" s="1"/>
      <c r="L278" s="455"/>
      <c r="U278" s="1"/>
    </row>
    <row r="279" spans="2:21">
      <c r="B279" s="1"/>
      <c r="C279" s="1"/>
      <c r="L279" s="455"/>
      <c r="U279" s="1"/>
    </row>
    <row r="280" spans="2:21">
      <c r="B280" s="1"/>
      <c r="C280" s="1"/>
      <c r="L280" s="455"/>
      <c r="U280" s="1"/>
    </row>
    <row r="281" spans="2:21">
      <c r="B281" s="1"/>
      <c r="C281" s="1"/>
      <c r="L281" s="455"/>
      <c r="U281" s="1"/>
    </row>
    <row r="282" spans="2:21">
      <c r="B282" s="1"/>
      <c r="C282" s="1"/>
      <c r="L282" s="455"/>
      <c r="U282" s="1"/>
    </row>
    <row r="283" spans="2:21">
      <c r="B283" s="1"/>
      <c r="C283" s="1"/>
      <c r="L283" s="455"/>
      <c r="U283" s="1"/>
    </row>
    <row r="284" spans="2:21">
      <c r="B284" s="1"/>
      <c r="C284" s="1"/>
      <c r="L284" s="455"/>
      <c r="U284" s="1"/>
    </row>
    <row r="285" spans="2:21">
      <c r="B285" s="1"/>
      <c r="C285" s="1"/>
      <c r="L285" s="455"/>
      <c r="U285" s="1"/>
    </row>
    <row r="286" spans="2:21">
      <c r="B286" s="1"/>
      <c r="C286" s="1"/>
      <c r="L286" s="455"/>
      <c r="U286" s="1"/>
    </row>
    <row r="287" spans="2:21">
      <c r="B287" s="1"/>
      <c r="C287" s="1"/>
      <c r="L287" s="455"/>
      <c r="U287" s="1"/>
    </row>
    <row r="288" spans="2:21">
      <c r="B288" s="1"/>
      <c r="C288" s="1"/>
      <c r="L288" s="455"/>
      <c r="U288" s="1"/>
    </row>
    <row r="289" spans="2:21">
      <c r="B289" s="1"/>
      <c r="C289" s="1"/>
      <c r="L289" s="455"/>
      <c r="U289" s="1"/>
    </row>
    <row r="290" spans="2:21">
      <c r="B290" s="1"/>
      <c r="C290" s="1"/>
      <c r="L290" s="455"/>
      <c r="U290" s="1"/>
    </row>
    <row r="291" spans="2:21">
      <c r="B291" s="1"/>
      <c r="C291" s="1"/>
      <c r="L291" s="455"/>
      <c r="U291" s="1"/>
    </row>
    <row r="292" spans="2:21">
      <c r="B292" s="1"/>
      <c r="C292" s="1"/>
      <c r="L292" s="455"/>
      <c r="U292" s="1"/>
    </row>
    <row r="293" spans="2:21">
      <c r="B293" s="1"/>
      <c r="C293" s="1"/>
      <c r="L293" s="455"/>
      <c r="U293" s="1"/>
    </row>
    <row r="294" spans="2:21">
      <c r="B294" s="1"/>
      <c r="C294" s="1"/>
      <c r="L294" s="455"/>
      <c r="U294" s="1"/>
    </row>
    <row r="295" spans="2:21">
      <c r="B295" s="1"/>
      <c r="C295" s="1"/>
      <c r="L295" s="455"/>
      <c r="U295" s="1"/>
    </row>
    <row r="296" spans="2:21">
      <c r="B296" s="1"/>
      <c r="C296" s="1"/>
      <c r="L296" s="455"/>
      <c r="U296" s="1"/>
    </row>
    <row r="297" spans="2:21">
      <c r="B297" s="1"/>
      <c r="C297" s="1"/>
      <c r="L297" s="455"/>
      <c r="U297" s="1"/>
    </row>
    <row r="298" spans="2:21">
      <c r="B298" s="1"/>
      <c r="C298" s="1"/>
      <c r="L298" s="455"/>
      <c r="U298" s="1"/>
    </row>
    <row r="299" spans="2:21">
      <c r="B299" s="1"/>
      <c r="C299" s="1"/>
      <c r="L299" s="455"/>
      <c r="U299" s="1"/>
    </row>
    <row r="300" spans="2:21">
      <c r="B300" s="1"/>
      <c r="C300" s="1"/>
      <c r="L300" s="455"/>
      <c r="U300" s="1"/>
    </row>
    <row r="301" spans="2:21">
      <c r="B301" s="1"/>
      <c r="C301" s="1"/>
      <c r="L301" s="455"/>
      <c r="U301" s="1"/>
    </row>
    <row r="302" spans="2:21">
      <c r="B302" s="1"/>
      <c r="C302" s="1"/>
      <c r="L302" s="455"/>
      <c r="U302" s="1"/>
    </row>
    <row r="303" spans="2:21">
      <c r="B303" s="1"/>
      <c r="C303" s="1"/>
      <c r="L303" s="455"/>
      <c r="U303" s="1"/>
    </row>
    <row r="304" spans="2:21">
      <c r="B304" s="1"/>
      <c r="C304" s="1"/>
      <c r="L304" s="455"/>
      <c r="U304" s="1"/>
    </row>
    <row r="305" spans="2:21">
      <c r="B305" s="1"/>
      <c r="C305" s="1"/>
      <c r="L305" s="455"/>
      <c r="U305" s="1"/>
    </row>
    <row r="306" spans="2:21">
      <c r="B306" s="1"/>
      <c r="C306" s="1"/>
      <c r="L306" s="455"/>
      <c r="U306" s="1"/>
    </row>
    <row r="307" spans="2:21">
      <c r="B307" s="1"/>
      <c r="C307" s="1"/>
      <c r="L307" s="455"/>
      <c r="U307" s="1"/>
    </row>
    <row r="308" spans="2:21">
      <c r="B308" s="1"/>
      <c r="C308" s="1"/>
      <c r="L308" s="455"/>
      <c r="U308" s="1"/>
    </row>
    <row r="309" spans="2:21">
      <c r="B309" s="1"/>
      <c r="C309" s="1"/>
      <c r="L309" s="455"/>
      <c r="U309" s="1"/>
    </row>
    <row r="310" spans="2:21">
      <c r="B310" s="1"/>
      <c r="C310" s="1"/>
      <c r="L310" s="455"/>
      <c r="U310" s="1"/>
    </row>
    <row r="311" spans="2:21">
      <c r="B311" s="1"/>
      <c r="C311" s="1"/>
      <c r="L311" s="455"/>
      <c r="U311" s="1"/>
    </row>
    <row r="312" spans="2:21">
      <c r="B312" s="1"/>
      <c r="C312" s="1"/>
      <c r="L312" s="455"/>
      <c r="U312" s="1"/>
    </row>
    <row r="313" spans="2:21">
      <c r="B313" s="1"/>
      <c r="C313" s="1"/>
      <c r="L313" s="455"/>
      <c r="U313" s="1"/>
    </row>
    <row r="314" spans="2:21">
      <c r="B314" s="1"/>
      <c r="C314" s="1"/>
      <c r="L314" s="455"/>
      <c r="U314" s="1"/>
    </row>
    <row r="315" spans="2:21">
      <c r="B315" s="1"/>
      <c r="C315" s="1"/>
      <c r="L315" s="455"/>
      <c r="U315" s="1"/>
    </row>
    <row r="316" spans="2:21">
      <c r="B316" s="1"/>
      <c r="C316" s="1"/>
      <c r="L316" s="455"/>
      <c r="U316" s="1"/>
    </row>
    <row r="317" spans="2:21">
      <c r="B317" s="1"/>
      <c r="C317" s="1"/>
      <c r="L317" s="455"/>
      <c r="U317" s="1"/>
    </row>
    <row r="318" spans="2:21">
      <c r="B318" s="1"/>
      <c r="C318" s="1"/>
      <c r="L318" s="455"/>
      <c r="U318" s="1"/>
    </row>
    <row r="319" spans="2:21">
      <c r="B319" s="1"/>
      <c r="C319" s="1"/>
      <c r="L319" s="455"/>
      <c r="U319" s="1"/>
    </row>
    <row r="320" spans="2:21">
      <c r="B320" s="1"/>
      <c r="C320" s="1"/>
      <c r="L320" s="455"/>
      <c r="U320" s="1"/>
    </row>
    <row r="321" spans="2:21">
      <c r="B321" s="1"/>
      <c r="C321" s="1"/>
      <c r="L321" s="455"/>
      <c r="U321" s="1"/>
    </row>
    <row r="322" spans="2:21">
      <c r="B322" s="1"/>
      <c r="C322" s="1"/>
      <c r="L322" s="455"/>
      <c r="U322" s="1"/>
    </row>
    <row r="323" spans="2:21">
      <c r="B323" s="1"/>
      <c r="C323" s="1"/>
      <c r="L323" s="455"/>
      <c r="U323" s="1"/>
    </row>
    <row r="324" spans="2:21">
      <c r="B324" s="1"/>
      <c r="C324" s="1"/>
      <c r="L324" s="455"/>
      <c r="U324" s="1"/>
    </row>
    <row r="325" spans="2:21">
      <c r="B325" s="1"/>
      <c r="C325" s="1"/>
      <c r="L325" s="455"/>
      <c r="U325" s="1"/>
    </row>
    <row r="326" spans="2:21">
      <c r="B326" s="1"/>
      <c r="C326" s="1"/>
      <c r="L326" s="455"/>
      <c r="U326" s="1"/>
    </row>
    <row r="327" spans="2:21">
      <c r="B327" s="1"/>
      <c r="C327" s="1"/>
      <c r="L327" s="455"/>
      <c r="U327" s="1"/>
    </row>
    <row r="328" spans="2:21">
      <c r="B328" s="1"/>
      <c r="C328" s="1"/>
      <c r="L328" s="455"/>
      <c r="U328" s="1"/>
    </row>
    <row r="329" spans="2:21">
      <c r="B329" s="1"/>
      <c r="C329" s="1"/>
      <c r="L329" s="455"/>
      <c r="U329" s="1"/>
    </row>
    <row r="330" spans="2:21">
      <c r="B330" s="1"/>
      <c r="C330" s="1"/>
      <c r="L330" s="455"/>
      <c r="U330" s="1"/>
    </row>
    <row r="331" spans="2:21">
      <c r="B331" s="1"/>
      <c r="C331" s="1"/>
      <c r="L331" s="455"/>
      <c r="U331" s="1"/>
    </row>
    <row r="332" spans="2:21">
      <c r="B332" s="1"/>
      <c r="C332" s="1"/>
      <c r="L332" s="455"/>
      <c r="U332" s="1"/>
    </row>
    <row r="333" spans="2:21">
      <c r="B333" s="1"/>
      <c r="C333" s="1"/>
      <c r="L333" s="455"/>
      <c r="U333" s="1"/>
    </row>
    <row r="334" spans="2:21">
      <c r="B334" s="1"/>
      <c r="C334" s="1"/>
      <c r="L334" s="455"/>
      <c r="U334" s="1"/>
    </row>
    <row r="335" spans="2:21">
      <c r="B335" s="1"/>
      <c r="C335" s="1"/>
      <c r="L335" s="455"/>
      <c r="U335" s="1"/>
    </row>
    <row r="336" spans="2:21">
      <c r="B336" s="1"/>
      <c r="C336" s="1"/>
      <c r="L336" s="455"/>
      <c r="U336" s="1"/>
    </row>
    <row r="337" spans="2:21">
      <c r="B337" s="1"/>
      <c r="C337" s="1"/>
      <c r="L337" s="455"/>
      <c r="U337" s="1"/>
    </row>
    <row r="338" spans="2:21">
      <c r="B338" s="1"/>
      <c r="C338" s="1"/>
      <c r="L338" s="455"/>
      <c r="U338" s="1"/>
    </row>
    <row r="339" spans="2:21">
      <c r="B339" s="1"/>
      <c r="C339" s="1"/>
      <c r="L339" s="455"/>
      <c r="U339" s="1"/>
    </row>
    <row r="340" spans="2:21">
      <c r="B340" s="1"/>
      <c r="C340" s="1"/>
      <c r="L340" s="455"/>
      <c r="U340" s="1"/>
    </row>
    <row r="341" spans="2:21">
      <c r="B341" s="1"/>
      <c r="C341" s="1"/>
      <c r="L341" s="455"/>
      <c r="U341" s="1"/>
    </row>
    <row r="342" spans="2:21">
      <c r="B342" s="1"/>
      <c r="C342" s="1"/>
      <c r="L342" s="455"/>
      <c r="U342" s="1"/>
    </row>
    <row r="343" spans="2:21">
      <c r="B343" s="1"/>
      <c r="C343" s="1"/>
      <c r="L343" s="455"/>
      <c r="U343" s="1"/>
    </row>
    <row r="344" spans="2:21">
      <c r="B344" s="1"/>
      <c r="C344" s="1"/>
      <c r="L344" s="455"/>
      <c r="U344" s="1"/>
    </row>
    <row r="345" spans="2:21">
      <c r="B345" s="1"/>
      <c r="C345" s="1"/>
      <c r="L345" s="455"/>
      <c r="U345" s="1"/>
    </row>
    <row r="346" spans="2:21">
      <c r="B346" s="1"/>
      <c r="C346" s="1"/>
      <c r="L346" s="455"/>
      <c r="U346" s="1"/>
    </row>
    <row r="347" spans="2:21">
      <c r="B347" s="1"/>
      <c r="C347" s="1"/>
      <c r="L347" s="455"/>
      <c r="U347" s="1"/>
    </row>
    <row r="348" spans="2:21">
      <c r="B348" s="1"/>
      <c r="C348" s="1"/>
      <c r="L348" s="455"/>
      <c r="U348" s="1"/>
    </row>
    <row r="349" spans="2:21">
      <c r="B349" s="1"/>
      <c r="C349" s="1"/>
      <c r="L349" s="455"/>
      <c r="U349" s="1"/>
    </row>
    <row r="350" spans="2:21">
      <c r="B350" s="1"/>
      <c r="C350" s="1"/>
      <c r="L350" s="455"/>
      <c r="U350" s="1"/>
    </row>
    <row r="351" spans="2:21">
      <c r="B351" s="1"/>
      <c r="C351" s="1"/>
      <c r="L351" s="455"/>
      <c r="U351" s="1"/>
    </row>
    <row r="352" spans="2:21">
      <c r="B352" s="1"/>
      <c r="C352" s="1"/>
      <c r="L352" s="455"/>
      <c r="U352" s="1"/>
    </row>
    <row r="353" spans="2:21">
      <c r="B353" s="1"/>
      <c r="C353" s="1"/>
      <c r="L353" s="455"/>
      <c r="U353" s="1"/>
    </row>
    <row r="354" spans="2:21">
      <c r="B354" s="1"/>
      <c r="C354" s="1"/>
      <c r="L354" s="455"/>
      <c r="U354" s="1"/>
    </row>
    <row r="355" spans="2:21">
      <c r="B355" s="1"/>
      <c r="C355" s="1"/>
      <c r="L355" s="455"/>
      <c r="U355" s="1"/>
    </row>
    <row r="356" spans="2:21">
      <c r="B356" s="1"/>
      <c r="C356" s="1"/>
      <c r="L356" s="455"/>
      <c r="U356" s="1"/>
    </row>
    <row r="357" spans="2:21">
      <c r="B357" s="1"/>
      <c r="C357" s="1"/>
      <c r="L357" s="455"/>
      <c r="U357" s="1"/>
    </row>
    <row r="358" spans="2:21">
      <c r="B358" s="1"/>
      <c r="C358" s="1"/>
      <c r="L358" s="455"/>
      <c r="U358" s="1"/>
    </row>
    <row r="359" spans="2:21">
      <c r="B359" s="1"/>
      <c r="C359" s="1"/>
      <c r="L359" s="455"/>
      <c r="U359" s="1"/>
    </row>
    <row r="360" spans="2:21">
      <c r="B360" s="1"/>
      <c r="C360" s="1"/>
      <c r="L360" s="455"/>
      <c r="U360" s="1"/>
    </row>
    <row r="361" spans="2:21">
      <c r="B361" s="1"/>
      <c r="C361" s="1"/>
      <c r="L361" s="455"/>
      <c r="U361" s="1"/>
    </row>
    <row r="362" spans="2:21">
      <c r="B362" s="1"/>
      <c r="C362" s="1"/>
      <c r="L362" s="455"/>
      <c r="U362" s="1"/>
    </row>
    <row r="363" spans="2:21">
      <c r="B363" s="1"/>
      <c r="C363" s="1"/>
      <c r="L363" s="455"/>
      <c r="U363" s="1"/>
    </row>
    <row r="364" spans="2:21">
      <c r="B364" s="1"/>
      <c r="C364" s="1"/>
      <c r="L364" s="455"/>
      <c r="U364" s="1"/>
    </row>
    <row r="365" spans="2:21">
      <c r="B365" s="1"/>
      <c r="C365" s="1"/>
      <c r="L365" s="455"/>
      <c r="U365" s="1"/>
    </row>
    <row r="366" spans="2:21">
      <c r="B366" s="1"/>
      <c r="C366" s="1"/>
      <c r="L366" s="455"/>
      <c r="U366" s="1"/>
    </row>
    <row r="367" spans="2:21">
      <c r="B367" s="1"/>
      <c r="C367" s="1"/>
      <c r="L367" s="455"/>
      <c r="U367" s="1"/>
    </row>
    <row r="368" spans="2:21">
      <c r="B368" s="1"/>
      <c r="C368" s="1"/>
      <c r="L368" s="455"/>
      <c r="U368" s="1"/>
    </row>
    <row r="369" spans="2:21">
      <c r="B369" s="1"/>
      <c r="C369" s="1"/>
      <c r="L369" s="455"/>
      <c r="U369" s="1"/>
    </row>
    <row r="370" spans="2:21">
      <c r="B370" s="1"/>
      <c r="C370" s="1"/>
      <c r="L370" s="455"/>
      <c r="U370" s="1"/>
    </row>
    <row r="371" spans="2:21">
      <c r="B371" s="1"/>
      <c r="C371" s="1"/>
      <c r="L371" s="455"/>
      <c r="U371" s="1"/>
    </row>
    <row r="372" spans="2:21">
      <c r="B372" s="1"/>
      <c r="C372" s="1"/>
      <c r="L372" s="455"/>
      <c r="U372" s="1"/>
    </row>
    <row r="373" spans="2:21">
      <c r="B373" s="1"/>
      <c r="C373" s="1"/>
      <c r="L373" s="455"/>
      <c r="U373" s="1"/>
    </row>
    <row r="374" spans="2:21">
      <c r="B374" s="1"/>
      <c r="C374" s="1"/>
      <c r="L374" s="455"/>
      <c r="U374" s="1"/>
    </row>
    <row r="375" spans="2:21">
      <c r="B375" s="1"/>
      <c r="C375" s="1"/>
      <c r="L375" s="455"/>
      <c r="U375" s="1"/>
    </row>
    <row r="376" spans="2:21">
      <c r="B376" s="1"/>
      <c r="C376" s="1"/>
      <c r="L376" s="455"/>
      <c r="U376" s="1"/>
    </row>
    <row r="377" spans="2:21">
      <c r="B377" s="1"/>
      <c r="C377" s="1"/>
      <c r="L377" s="455"/>
      <c r="U377" s="1"/>
    </row>
    <row r="378" spans="2:21">
      <c r="B378" s="1"/>
      <c r="C378" s="1"/>
      <c r="L378" s="455"/>
      <c r="U378" s="1"/>
    </row>
    <row r="379" spans="2:21">
      <c r="B379" s="1"/>
      <c r="C379" s="1"/>
      <c r="L379" s="455"/>
      <c r="U379" s="1"/>
    </row>
    <row r="380" spans="2:21">
      <c r="B380" s="1"/>
      <c r="C380" s="1"/>
      <c r="L380" s="455"/>
      <c r="U380" s="1"/>
    </row>
    <row r="381" spans="2:21">
      <c r="B381" s="1"/>
      <c r="C381" s="1"/>
      <c r="L381" s="455"/>
      <c r="U381" s="1"/>
    </row>
    <row r="382" spans="2:21">
      <c r="B382" s="1"/>
      <c r="C382" s="1"/>
      <c r="L382" s="455"/>
      <c r="U382" s="1"/>
    </row>
    <row r="383" spans="2:21">
      <c r="B383" s="1"/>
      <c r="C383" s="1"/>
      <c r="L383" s="455"/>
      <c r="U383" s="1"/>
    </row>
    <row r="384" spans="2:21">
      <c r="B384" s="1"/>
      <c r="C384" s="1"/>
      <c r="L384" s="455"/>
      <c r="U384" s="1"/>
    </row>
    <row r="385" spans="2:21">
      <c r="B385" s="1"/>
      <c r="C385" s="1"/>
      <c r="L385" s="455"/>
      <c r="U385" s="1"/>
    </row>
    <row r="386" spans="2:21">
      <c r="B386" s="1"/>
      <c r="C386" s="1"/>
      <c r="L386" s="455"/>
      <c r="U386" s="1"/>
    </row>
    <row r="387" spans="2:21">
      <c r="B387" s="1"/>
      <c r="C387" s="1"/>
      <c r="L387" s="455"/>
      <c r="U387" s="1"/>
    </row>
    <row r="388" spans="2:21">
      <c r="B388" s="1"/>
      <c r="C388" s="1"/>
      <c r="L388" s="455"/>
      <c r="U388" s="1"/>
    </row>
    <row r="389" spans="2:21">
      <c r="B389" s="1"/>
      <c r="C389" s="1"/>
      <c r="L389" s="455"/>
      <c r="U389" s="1"/>
    </row>
    <row r="390" spans="2:21">
      <c r="B390" s="1"/>
      <c r="C390" s="1"/>
      <c r="L390" s="455"/>
      <c r="U390" s="1"/>
    </row>
    <row r="391" spans="2:21">
      <c r="B391" s="1"/>
      <c r="C391" s="1"/>
      <c r="L391" s="455"/>
      <c r="U391" s="1"/>
    </row>
    <row r="392" spans="2:21">
      <c r="B392" s="1"/>
      <c r="C392" s="1"/>
      <c r="L392" s="455"/>
      <c r="U392" s="1"/>
    </row>
    <row r="393" spans="2:21">
      <c r="B393" s="1"/>
      <c r="C393" s="1"/>
      <c r="L393" s="455"/>
      <c r="U393" s="1"/>
    </row>
    <row r="394" spans="2:21">
      <c r="B394" s="1"/>
      <c r="C394" s="1"/>
      <c r="L394" s="455"/>
      <c r="U394" s="1"/>
    </row>
    <row r="395" spans="2:21">
      <c r="B395" s="1"/>
      <c r="C395" s="1"/>
      <c r="L395" s="455"/>
      <c r="U395" s="1"/>
    </row>
    <row r="396" spans="2:21">
      <c r="B396" s="1"/>
      <c r="C396" s="1"/>
      <c r="L396" s="455"/>
      <c r="U396" s="1"/>
    </row>
    <row r="397" spans="2:21">
      <c r="B397" s="1"/>
      <c r="C397" s="1"/>
      <c r="L397" s="455"/>
      <c r="U397" s="1"/>
    </row>
    <row r="398" spans="2:21">
      <c r="B398" s="1"/>
      <c r="C398" s="1"/>
      <c r="L398" s="455"/>
      <c r="U398" s="1"/>
    </row>
    <row r="399" spans="2:21">
      <c r="B399" s="1"/>
      <c r="C399" s="1"/>
      <c r="L399" s="455"/>
      <c r="U399" s="1"/>
    </row>
    <row r="400" spans="2:21">
      <c r="B400" s="1"/>
      <c r="C400" s="1"/>
      <c r="L400" s="455"/>
      <c r="U400" s="1"/>
    </row>
    <row r="401" spans="2:21">
      <c r="B401" s="1"/>
      <c r="C401" s="1"/>
      <c r="L401" s="455"/>
      <c r="U401" s="1"/>
    </row>
    <row r="402" spans="2:21">
      <c r="B402" s="1"/>
      <c r="C402" s="1"/>
      <c r="L402" s="455"/>
      <c r="U402" s="1"/>
    </row>
    <row r="403" spans="2:21">
      <c r="B403" s="1"/>
      <c r="C403" s="1"/>
      <c r="L403" s="455"/>
      <c r="U403" s="1"/>
    </row>
    <row r="404" spans="2:21">
      <c r="B404" s="1"/>
      <c r="C404" s="1"/>
      <c r="L404" s="455"/>
      <c r="U404" s="1"/>
    </row>
    <row r="405" spans="2:21">
      <c r="B405" s="1"/>
      <c r="C405" s="1"/>
      <c r="L405" s="455"/>
      <c r="U405" s="1"/>
    </row>
    <row r="406" spans="2:21">
      <c r="B406" s="1"/>
      <c r="C406" s="1"/>
      <c r="L406" s="455"/>
      <c r="U406" s="1"/>
    </row>
    <row r="407" spans="2:21">
      <c r="B407" s="1"/>
      <c r="C407" s="1"/>
      <c r="L407" s="455"/>
      <c r="U407" s="1"/>
    </row>
    <row r="408" spans="2:21">
      <c r="B408" s="1"/>
      <c r="C408" s="1"/>
      <c r="L408" s="455"/>
      <c r="U408" s="1"/>
    </row>
    <row r="409" spans="2:21">
      <c r="B409" s="1"/>
      <c r="C409" s="1"/>
      <c r="L409" s="455"/>
      <c r="U409" s="1"/>
    </row>
    <row r="410" spans="2:21">
      <c r="B410" s="1"/>
      <c r="C410" s="1"/>
      <c r="L410" s="455"/>
      <c r="U410" s="1"/>
    </row>
    <row r="411" spans="2:21">
      <c r="B411" s="1"/>
      <c r="C411" s="1"/>
      <c r="L411" s="455"/>
      <c r="U411" s="1"/>
    </row>
    <row r="412" spans="2:21">
      <c r="B412" s="1"/>
      <c r="C412" s="1"/>
      <c r="L412" s="455"/>
      <c r="U412" s="1"/>
    </row>
    <row r="413" spans="2:21">
      <c r="B413" s="1"/>
      <c r="C413" s="1"/>
      <c r="L413" s="455"/>
      <c r="U413" s="1"/>
    </row>
    <row r="414" spans="2:21">
      <c r="B414" s="1"/>
      <c r="C414" s="1"/>
      <c r="L414" s="455"/>
      <c r="U414" s="1"/>
    </row>
    <row r="415" spans="2:21">
      <c r="B415" s="1"/>
      <c r="C415" s="1"/>
      <c r="L415" s="455"/>
      <c r="U415" s="1"/>
    </row>
    <row r="416" spans="2:21">
      <c r="B416" s="1"/>
      <c r="C416" s="1"/>
      <c r="L416" s="455"/>
      <c r="U416" s="1"/>
    </row>
    <row r="417" spans="2:21">
      <c r="B417" s="1"/>
      <c r="C417" s="1"/>
      <c r="L417" s="455"/>
      <c r="U417" s="1"/>
    </row>
    <row r="418" spans="2:21">
      <c r="B418" s="1"/>
      <c r="C418" s="1"/>
      <c r="L418" s="455"/>
      <c r="U418" s="1"/>
    </row>
    <row r="419" spans="2:21">
      <c r="B419" s="1"/>
      <c r="C419" s="1"/>
      <c r="L419" s="455"/>
      <c r="U419" s="1"/>
    </row>
    <row r="420" spans="2:21">
      <c r="B420" s="1"/>
      <c r="C420" s="1"/>
      <c r="L420" s="455"/>
      <c r="U420" s="1"/>
    </row>
    <row r="421" spans="2:21">
      <c r="B421" s="1"/>
      <c r="C421" s="1"/>
      <c r="L421" s="455"/>
      <c r="U421" s="1"/>
    </row>
    <row r="422" spans="2:21">
      <c r="B422" s="1"/>
      <c r="C422" s="1"/>
      <c r="L422" s="455"/>
      <c r="U422" s="1"/>
    </row>
    <row r="423" spans="2:21">
      <c r="B423" s="1"/>
      <c r="C423" s="1"/>
      <c r="L423" s="455"/>
      <c r="U423" s="1"/>
    </row>
    <row r="424" spans="2:21">
      <c r="B424" s="1"/>
      <c r="C424" s="1"/>
      <c r="L424" s="455"/>
      <c r="U424" s="1"/>
    </row>
    <row r="425" spans="2:21">
      <c r="B425" s="1"/>
      <c r="C425" s="1"/>
      <c r="L425" s="455"/>
      <c r="U425" s="1"/>
    </row>
    <row r="426" spans="2:21">
      <c r="B426" s="1"/>
      <c r="C426" s="1"/>
      <c r="L426" s="455"/>
      <c r="U426" s="1"/>
    </row>
    <row r="427" spans="2:21">
      <c r="B427" s="1"/>
      <c r="C427" s="1"/>
      <c r="L427" s="455"/>
      <c r="U427" s="1"/>
    </row>
    <row r="428" spans="2:21">
      <c r="B428" s="1"/>
      <c r="C428" s="1"/>
      <c r="L428" s="455"/>
      <c r="U428" s="1"/>
    </row>
    <row r="429" spans="2:21">
      <c r="B429" s="1"/>
      <c r="C429" s="1"/>
      <c r="L429" s="455"/>
      <c r="U429" s="1"/>
    </row>
    <row r="430" spans="2:21">
      <c r="B430" s="1"/>
      <c r="C430" s="1"/>
      <c r="L430" s="455"/>
      <c r="U430" s="1"/>
    </row>
    <row r="431" spans="2:21">
      <c r="B431" s="1"/>
      <c r="C431" s="1"/>
      <c r="L431" s="455"/>
      <c r="U431" s="1"/>
    </row>
    <row r="432" spans="2:21">
      <c r="B432" s="1"/>
      <c r="C432" s="1"/>
      <c r="L432" s="455"/>
      <c r="U432" s="1"/>
    </row>
    <row r="433" spans="2:21">
      <c r="B433" s="1"/>
      <c r="C433" s="1"/>
      <c r="L433" s="455"/>
      <c r="U433" s="1"/>
    </row>
    <row r="434" spans="2:21">
      <c r="B434" s="1"/>
      <c r="C434" s="1"/>
      <c r="L434" s="455"/>
      <c r="U434" s="1"/>
    </row>
    <row r="435" spans="2:21">
      <c r="B435" s="1"/>
      <c r="C435" s="1"/>
      <c r="L435" s="455"/>
      <c r="U435" s="1"/>
    </row>
    <row r="436" spans="2:21">
      <c r="B436" s="1"/>
      <c r="C436" s="1"/>
      <c r="L436" s="455"/>
      <c r="U436" s="1"/>
    </row>
    <row r="437" spans="2:21">
      <c r="B437" s="1"/>
      <c r="C437" s="1"/>
      <c r="L437" s="455"/>
      <c r="U437" s="1"/>
    </row>
    <row r="438" spans="2:21">
      <c r="B438" s="1"/>
      <c r="C438" s="1"/>
      <c r="L438" s="455"/>
      <c r="U438" s="1"/>
    </row>
    <row r="439" spans="2:21">
      <c r="B439" s="1"/>
      <c r="C439" s="1"/>
      <c r="L439" s="455"/>
      <c r="U439" s="1"/>
    </row>
    <row r="440" spans="2:21">
      <c r="B440" s="1"/>
      <c r="C440" s="1"/>
      <c r="L440" s="455"/>
      <c r="U440" s="1"/>
    </row>
    <row r="441" spans="2:21">
      <c r="B441" s="1"/>
      <c r="C441" s="1"/>
      <c r="L441" s="455"/>
      <c r="U441" s="1"/>
    </row>
    <row r="442" spans="2:21">
      <c r="B442" s="1"/>
      <c r="C442" s="1"/>
      <c r="L442" s="455"/>
      <c r="U442" s="1"/>
    </row>
    <row r="443" spans="2:21">
      <c r="B443" s="1"/>
      <c r="C443" s="1"/>
      <c r="L443" s="455"/>
      <c r="U443" s="1"/>
    </row>
    <row r="444" spans="2:21">
      <c r="B444" s="1"/>
      <c r="C444" s="1"/>
      <c r="L444" s="455"/>
      <c r="U444" s="1"/>
    </row>
    <row r="445" spans="2:21">
      <c r="B445" s="1"/>
      <c r="C445" s="1"/>
      <c r="L445" s="455"/>
      <c r="U445" s="1"/>
    </row>
    <row r="446" spans="2:21">
      <c r="B446" s="1"/>
      <c r="C446" s="1"/>
      <c r="L446" s="455"/>
      <c r="U446" s="1"/>
    </row>
    <row r="447" spans="2:21">
      <c r="B447" s="1"/>
      <c r="C447" s="1"/>
      <c r="L447" s="455"/>
      <c r="U447" s="1"/>
    </row>
    <row r="448" spans="2:21">
      <c r="B448" s="1"/>
      <c r="C448" s="1"/>
      <c r="L448" s="455"/>
      <c r="U448" s="1"/>
    </row>
    <row r="449" spans="2:21">
      <c r="B449" s="1"/>
      <c r="C449" s="1"/>
      <c r="L449" s="455"/>
      <c r="U449" s="1"/>
    </row>
    <row r="450" spans="2:21">
      <c r="B450" s="1"/>
      <c r="C450" s="1"/>
      <c r="L450" s="455"/>
      <c r="U450" s="1"/>
    </row>
    <row r="451" spans="2:21">
      <c r="B451" s="1"/>
      <c r="C451" s="1"/>
      <c r="L451" s="455"/>
      <c r="U451" s="1"/>
    </row>
    <row r="452" spans="2:21">
      <c r="B452" s="1"/>
      <c r="C452" s="1"/>
      <c r="L452" s="455"/>
      <c r="U452" s="1"/>
    </row>
    <row r="453" spans="2:21">
      <c r="B453" s="1"/>
      <c r="C453" s="1"/>
      <c r="L453" s="455"/>
      <c r="U453" s="1"/>
    </row>
    <row r="454" spans="2:21">
      <c r="B454" s="1"/>
      <c r="C454" s="1"/>
      <c r="L454" s="455"/>
      <c r="U454" s="1"/>
    </row>
    <row r="455" spans="2:21">
      <c r="B455" s="1"/>
      <c r="C455" s="1"/>
      <c r="L455" s="455"/>
      <c r="U455" s="1"/>
    </row>
    <row r="456" spans="2:21">
      <c r="B456" s="1"/>
      <c r="C456" s="1"/>
      <c r="L456" s="455"/>
      <c r="U456" s="1"/>
    </row>
    <row r="457" spans="2:21">
      <c r="B457" s="1"/>
      <c r="C457" s="1"/>
      <c r="L457" s="455"/>
      <c r="U457" s="1"/>
    </row>
    <row r="458" spans="2:21">
      <c r="B458" s="1"/>
      <c r="C458" s="1"/>
      <c r="L458" s="455"/>
      <c r="U458" s="1"/>
    </row>
    <row r="459" spans="2:21">
      <c r="B459" s="1"/>
      <c r="C459" s="1"/>
      <c r="L459" s="455"/>
      <c r="U459" s="1"/>
    </row>
    <row r="460" spans="2:21">
      <c r="B460" s="1"/>
      <c r="C460" s="1"/>
      <c r="L460" s="455"/>
      <c r="U460" s="1"/>
    </row>
    <row r="461" spans="2:21">
      <c r="B461" s="1"/>
      <c r="C461" s="1"/>
      <c r="L461" s="455"/>
      <c r="U461" s="1"/>
    </row>
    <row r="462" spans="2:21">
      <c r="B462" s="1"/>
      <c r="C462" s="1"/>
      <c r="L462" s="455"/>
      <c r="U462" s="1"/>
    </row>
    <row r="463" spans="2:21">
      <c r="B463" s="1"/>
      <c r="C463" s="1"/>
      <c r="L463" s="455"/>
      <c r="U463" s="1"/>
    </row>
    <row r="464" spans="2:21">
      <c r="B464" s="1"/>
      <c r="C464" s="1"/>
      <c r="L464" s="455"/>
      <c r="U464" s="1"/>
    </row>
    <row r="465" spans="2:21">
      <c r="B465" s="1"/>
      <c r="C465" s="1"/>
      <c r="L465" s="455"/>
      <c r="U465" s="1"/>
    </row>
    <row r="466" spans="2:21">
      <c r="B466" s="1"/>
      <c r="C466" s="1"/>
      <c r="L466" s="455"/>
      <c r="U466" s="1"/>
    </row>
    <row r="467" spans="2:21">
      <c r="B467" s="1"/>
      <c r="C467" s="1"/>
      <c r="L467" s="455"/>
      <c r="U467" s="1"/>
    </row>
    <row r="468" spans="2:21">
      <c r="B468" s="1"/>
      <c r="C468" s="1"/>
      <c r="L468" s="455"/>
      <c r="U468" s="1"/>
    </row>
    <row r="469" spans="2:21">
      <c r="B469" s="1"/>
      <c r="C469" s="1"/>
      <c r="L469" s="455"/>
      <c r="U469" s="1"/>
    </row>
    <row r="470" spans="2:21">
      <c r="B470" s="1"/>
      <c r="C470" s="1"/>
      <c r="L470" s="455"/>
      <c r="U470" s="1"/>
    </row>
    <row r="471" spans="2:21">
      <c r="B471" s="1"/>
      <c r="C471" s="1"/>
      <c r="L471" s="455"/>
      <c r="U471" s="1"/>
    </row>
    <row r="472" spans="2:21">
      <c r="B472" s="1"/>
      <c r="C472" s="1"/>
      <c r="L472" s="455"/>
      <c r="U472" s="1"/>
    </row>
    <row r="473" spans="2:21">
      <c r="B473" s="1"/>
      <c r="C473" s="1"/>
      <c r="L473" s="455"/>
      <c r="U473" s="1"/>
    </row>
    <row r="474" spans="2:21">
      <c r="B474" s="1"/>
      <c r="C474" s="1"/>
      <c r="L474" s="455"/>
      <c r="U474" s="1"/>
    </row>
    <row r="475" spans="2:21">
      <c r="B475" s="1"/>
      <c r="C475" s="1"/>
      <c r="L475" s="455"/>
      <c r="U475" s="1"/>
    </row>
    <row r="476" spans="2:21">
      <c r="B476" s="1"/>
      <c r="C476" s="1"/>
      <c r="L476" s="455"/>
      <c r="U476" s="1"/>
    </row>
    <row r="477" spans="2:21">
      <c r="B477" s="1"/>
      <c r="C477" s="1"/>
      <c r="L477" s="455"/>
      <c r="U477" s="1"/>
    </row>
    <row r="478" spans="2:21">
      <c r="B478" s="1"/>
      <c r="C478" s="1"/>
      <c r="L478" s="455"/>
      <c r="U478" s="1"/>
    </row>
    <row r="479" spans="2:21">
      <c r="B479" s="1"/>
      <c r="C479" s="1"/>
      <c r="L479" s="455"/>
      <c r="U479" s="1"/>
    </row>
    <row r="480" spans="2:21">
      <c r="B480" s="1"/>
      <c r="C480" s="1"/>
      <c r="L480" s="455"/>
      <c r="U480" s="1"/>
    </row>
    <row r="481" spans="2:21">
      <c r="B481" s="1"/>
      <c r="C481" s="1"/>
      <c r="L481" s="455"/>
      <c r="U481" s="1"/>
    </row>
    <row r="482" spans="2:21">
      <c r="B482" s="1"/>
      <c r="C482" s="1"/>
      <c r="L482" s="455"/>
      <c r="U482" s="1"/>
    </row>
    <row r="483" spans="2:21">
      <c r="B483" s="1"/>
      <c r="C483" s="1"/>
      <c r="L483" s="455"/>
      <c r="U483" s="1"/>
    </row>
    <row r="484" spans="2:21">
      <c r="B484" s="1"/>
      <c r="C484" s="1"/>
      <c r="L484" s="455"/>
      <c r="U484" s="1"/>
    </row>
    <row r="485" spans="2:21">
      <c r="B485" s="1"/>
      <c r="C485" s="1"/>
      <c r="L485" s="455"/>
      <c r="U485" s="1"/>
    </row>
    <row r="486" spans="2:21">
      <c r="B486" s="1"/>
      <c r="C486" s="1"/>
      <c r="L486" s="455"/>
      <c r="U486" s="1"/>
    </row>
    <row r="487" spans="2:21">
      <c r="B487" s="1"/>
      <c r="C487" s="1"/>
      <c r="L487" s="455"/>
      <c r="U487" s="1"/>
    </row>
    <row r="488" spans="2:21">
      <c r="B488" s="1"/>
      <c r="C488" s="1"/>
      <c r="L488" s="455"/>
      <c r="U488" s="1"/>
    </row>
    <row r="489" spans="2:21">
      <c r="B489" s="1"/>
      <c r="C489" s="1"/>
      <c r="L489" s="455"/>
      <c r="U489" s="1"/>
    </row>
    <row r="490" spans="2:21">
      <c r="B490" s="1"/>
      <c r="C490" s="1"/>
      <c r="L490" s="455"/>
      <c r="U490" s="1"/>
    </row>
    <row r="491" spans="2:21">
      <c r="B491" s="1"/>
      <c r="C491" s="1"/>
      <c r="L491" s="455"/>
      <c r="U491" s="1"/>
    </row>
    <row r="492" spans="2:21">
      <c r="B492" s="1"/>
      <c r="C492" s="1"/>
      <c r="L492" s="455"/>
      <c r="U492" s="1"/>
    </row>
    <row r="493" spans="2:21">
      <c r="B493" s="1"/>
      <c r="C493" s="1"/>
      <c r="L493" s="455"/>
      <c r="U493" s="1"/>
    </row>
    <row r="494" spans="2:21">
      <c r="B494" s="1"/>
      <c r="C494" s="1"/>
      <c r="L494" s="455"/>
      <c r="U494" s="1"/>
    </row>
    <row r="495" spans="2:21">
      <c r="B495" s="1"/>
      <c r="C495" s="1"/>
      <c r="L495" s="455"/>
      <c r="U495" s="1"/>
    </row>
    <row r="496" spans="2:21">
      <c r="B496" s="1"/>
      <c r="C496" s="1"/>
      <c r="L496" s="455"/>
      <c r="U496" s="1"/>
    </row>
    <row r="497" spans="2:21">
      <c r="B497" s="1"/>
      <c r="C497" s="1"/>
      <c r="L497" s="455"/>
      <c r="U497" s="1"/>
    </row>
    <row r="498" spans="2:21">
      <c r="B498" s="1"/>
      <c r="C498" s="1"/>
      <c r="L498" s="455"/>
      <c r="U498" s="1"/>
    </row>
    <row r="499" spans="2:21">
      <c r="B499" s="1"/>
      <c r="C499" s="1"/>
      <c r="L499" s="455"/>
      <c r="U499" s="1"/>
    </row>
    <row r="500" spans="2:21">
      <c r="B500" s="1"/>
      <c r="C500" s="1"/>
      <c r="L500" s="455"/>
      <c r="U500" s="1"/>
    </row>
    <row r="501" spans="2:21">
      <c r="B501" s="1"/>
      <c r="C501" s="1"/>
      <c r="L501" s="455"/>
      <c r="U501" s="1"/>
    </row>
    <row r="502" spans="2:21">
      <c r="B502" s="1"/>
      <c r="C502" s="1"/>
      <c r="L502" s="455"/>
      <c r="U502" s="1"/>
    </row>
    <row r="503" spans="2:21">
      <c r="B503" s="1"/>
      <c r="C503" s="1"/>
      <c r="L503" s="455"/>
      <c r="U503" s="1"/>
    </row>
    <row r="504" spans="2:21">
      <c r="B504" s="1"/>
      <c r="C504" s="1"/>
      <c r="L504" s="455"/>
      <c r="U504" s="1"/>
    </row>
    <row r="505" spans="2:21">
      <c r="B505" s="1"/>
      <c r="C505" s="1"/>
      <c r="L505" s="455"/>
      <c r="U505" s="1"/>
    </row>
    <row r="506" spans="2:21">
      <c r="B506" s="1"/>
      <c r="C506" s="1"/>
      <c r="L506" s="455"/>
      <c r="U506" s="1"/>
    </row>
    <row r="507" spans="2:21">
      <c r="B507" s="1"/>
      <c r="C507" s="1"/>
      <c r="L507" s="455"/>
      <c r="U507" s="1"/>
    </row>
    <row r="508" spans="2:21">
      <c r="B508" s="1"/>
      <c r="C508" s="1"/>
      <c r="L508" s="455"/>
      <c r="U508" s="1"/>
    </row>
    <row r="509" spans="2:21">
      <c r="B509" s="1"/>
      <c r="C509" s="1"/>
      <c r="L509" s="455"/>
      <c r="U509" s="1"/>
    </row>
    <row r="510" spans="2:21">
      <c r="B510" s="1"/>
      <c r="C510" s="1"/>
      <c r="L510" s="455"/>
      <c r="U510" s="1"/>
    </row>
    <row r="511" spans="2:21">
      <c r="B511" s="1"/>
      <c r="C511" s="1"/>
      <c r="L511" s="455"/>
      <c r="U511" s="1"/>
    </row>
    <row r="512" spans="2:21">
      <c r="B512" s="1"/>
      <c r="C512" s="1"/>
      <c r="L512" s="455"/>
      <c r="U512" s="1"/>
    </row>
    <row r="513" spans="2:21">
      <c r="B513" s="1"/>
      <c r="C513" s="1"/>
      <c r="L513" s="455"/>
      <c r="U513" s="1"/>
    </row>
    <row r="514" spans="2:21">
      <c r="B514" s="1"/>
      <c r="C514" s="1"/>
      <c r="L514" s="455"/>
      <c r="U514" s="1"/>
    </row>
    <row r="515" spans="2:21">
      <c r="B515" s="1"/>
      <c r="C515" s="1"/>
      <c r="L515" s="455"/>
      <c r="U515" s="1"/>
    </row>
    <row r="516" spans="2:21">
      <c r="B516" s="1"/>
      <c r="C516" s="1"/>
      <c r="L516" s="455"/>
      <c r="U516" s="1"/>
    </row>
    <row r="517" spans="2:21">
      <c r="B517" s="1"/>
      <c r="C517" s="1"/>
      <c r="L517" s="455"/>
      <c r="U517" s="1"/>
    </row>
    <row r="518" spans="2:21">
      <c r="B518" s="1"/>
      <c r="C518" s="1"/>
      <c r="L518" s="455"/>
      <c r="U518" s="1"/>
    </row>
    <row r="519" spans="2:21">
      <c r="B519" s="1"/>
      <c r="C519" s="1"/>
      <c r="L519" s="455"/>
      <c r="U519" s="1"/>
    </row>
    <row r="520" spans="2:21">
      <c r="B520" s="1"/>
      <c r="C520" s="1"/>
      <c r="L520" s="455"/>
      <c r="U520" s="1"/>
    </row>
    <row r="521" spans="2:21">
      <c r="B521" s="1"/>
      <c r="C521" s="1"/>
      <c r="L521" s="455"/>
      <c r="U521" s="1"/>
    </row>
    <row r="522" spans="2:21">
      <c r="B522" s="1"/>
      <c r="C522" s="1"/>
      <c r="L522" s="455"/>
      <c r="U522" s="1"/>
    </row>
    <row r="523" spans="2:21">
      <c r="B523" s="1"/>
      <c r="C523" s="1"/>
      <c r="L523" s="455"/>
      <c r="U523" s="1"/>
    </row>
    <row r="524" spans="2:21">
      <c r="B524" s="1"/>
      <c r="C524" s="1"/>
      <c r="L524" s="455"/>
      <c r="U524" s="1"/>
    </row>
    <row r="525" spans="2:21">
      <c r="B525" s="1"/>
      <c r="C525" s="1"/>
      <c r="L525" s="455"/>
      <c r="U525" s="1"/>
    </row>
    <row r="526" spans="2:21">
      <c r="B526" s="1"/>
      <c r="C526" s="1"/>
      <c r="L526" s="455"/>
      <c r="U526" s="1"/>
    </row>
    <row r="527" spans="2:21">
      <c r="B527" s="1"/>
      <c r="C527" s="1"/>
      <c r="L527" s="455"/>
      <c r="U527" s="1"/>
    </row>
    <row r="528" spans="2:21">
      <c r="B528" s="1"/>
      <c r="C528" s="1"/>
      <c r="L528" s="455"/>
      <c r="U528" s="1"/>
    </row>
    <row r="529" spans="2:21">
      <c r="B529" s="1"/>
      <c r="C529" s="1"/>
      <c r="L529" s="455"/>
      <c r="U529" s="1"/>
    </row>
    <row r="530" spans="2:21">
      <c r="B530" s="1"/>
      <c r="C530" s="1"/>
      <c r="L530" s="455"/>
      <c r="U530" s="1"/>
    </row>
    <row r="531" spans="2:21">
      <c r="B531" s="1"/>
      <c r="C531" s="1"/>
      <c r="L531" s="455"/>
      <c r="U531" s="1"/>
    </row>
    <row r="532" spans="2:21">
      <c r="B532" s="1"/>
      <c r="C532" s="1"/>
      <c r="L532" s="455"/>
      <c r="U532" s="1"/>
    </row>
    <row r="533" spans="2:21">
      <c r="B533" s="1"/>
      <c r="C533" s="1"/>
      <c r="L533" s="455"/>
      <c r="U533" s="1"/>
    </row>
    <row r="534" spans="2:21">
      <c r="B534" s="1"/>
      <c r="C534" s="1"/>
      <c r="L534" s="455"/>
      <c r="U534" s="1"/>
    </row>
    <row r="535" spans="2:21">
      <c r="B535" s="1"/>
      <c r="C535" s="1"/>
      <c r="L535" s="455"/>
      <c r="U535" s="1"/>
    </row>
    <row r="536" spans="2:21">
      <c r="B536" s="1"/>
      <c r="C536" s="1"/>
      <c r="L536" s="455"/>
      <c r="U536" s="1"/>
    </row>
    <row r="537" spans="2:21">
      <c r="B537" s="1"/>
      <c r="C537" s="1"/>
      <c r="L537" s="455"/>
      <c r="U537" s="1"/>
    </row>
    <row r="538" spans="2:21">
      <c r="B538" s="1"/>
      <c r="C538" s="1"/>
      <c r="L538" s="455"/>
      <c r="U538" s="1"/>
    </row>
    <row r="539" spans="2:21">
      <c r="B539" s="1"/>
      <c r="C539" s="1"/>
      <c r="L539" s="455"/>
      <c r="U539" s="1"/>
    </row>
    <row r="540" spans="2:21">
      <c r="B540" s="1"/>
      <c r="C540" s="1"/>
      <c r="L540" s="455"/>
      <c r="U540" s="1"/>
    </row>
    <row r="541" spans="2:21">
      <c r="B541" s="1"/>
      <c r="C541" s="1"/>
      <c r="L541" s="455"/>
      <c r="U541" s="1"/>
    </row>
    <row r="542" spans="2:21">
      <c r="B542" s="1"/>
      <c r="C542" s="1"/>
      <c r="L542" s="455"/>
      <c r="U542" s="1"/>
    </row>
    <row r="543" spans="2:21">
      <c r="B543" s="1"/>
      <c r="C543" s="1"/>
      <c r="L543" s="455"/>
      <c r="U543" s="1"/>
    </row>
    <row r="544" spans="2:21">
      <c r="B544" s="1"/>
      <c r="C544" s="1"/>
      <c r="L544" s="455"/>
      <c r="U544" s="1"/>
    </row>
    <row r="545" spans="2:21">
      <c r="B545" s="1"/>
      <c r="C545" s="1"/>
      <c r="L545" s="455"/>
      <c r="U545" s="1"/>
    </row>
    <row r="546" spans="2:21">
      <c r="B546" s="1"/>
      <c r="C546" s="1"/>
      <c r="L546" s="455"/>
      <c r="U546" s="1"/>
    </row>
    <row r="547" spans="2:21">
      <c r="B547" s="1"/>
      <c r="C547" s="1"/>
      <c r="L547" s="455"/>
      <c r="U547" s="1"/>
    </row>
    <row r="548" spans="2:21">
      <c r="B548" s="1"/>
      <c r="C548" s="1"/>
      <c r="L548" s="455"/>
      <c r="U548" s="1"/>
    </row>
    <row r="549" spans="2:21">
      <c r="B549" s="1"/>
      <c r="C549" s="1"/>
      <c r="L549" s="455"/>
      <c r="U549" s="1"/>
    </row>
    <row r="550" spans="2:21">
      <c r="B550" s="1"/>
      <c r="C550" s="1"/>
      <c r="L550" s="455"/>
      <c r="U550" s="1"/>
    </row>
    <row r="551" spans="2:21">
      <c r="B551" s="1"/>
      <c r="C551" s="1"/>
      <c r="L551" s="455"/>
      <c r="U551" s="1"/>
    </row>
    <row r="552" spans="2:21">
      <c r="B552" s="1"/>
      <c r="C552" s="1"/>
      <c r="L552" s="455"/>
      <c r="U552" s="1"/>
    </row>
    <row r="553" spans="2:21">
      <c r="B553" s="1"/>
      <c r="C553" s="1"/>
      <c r="L553" s="455"/>
      <c r="U553" s="1"/>
    </row>
    <row r="554" spans="2:21">
      <c r="B554" s="1"/>
      <c r="C554" s="1"/>
      <c r="L554" s="455"/>
      <c r="U554" s="1"/>
    </row>
    <row r="555" spans="2:21">
      <c r="B555" s="1"/>
      <c r="C555" s="1"/>
      <c r="L555" s="455"/>
      <c r="U555" s="1"/>
    </row>
  </sheetData>
  <mergeCells count="28">
    <mergeCell ref="K7:K9"/>
    <mergeCell ref="U6:U9"/>
    <mergeCell ref="P8:P9"/>
    <mergeCell ref="N8:N9"/>
    <mergeCell ref="O8:O9"/>
    <mergeCell ref="L6:Q6"/>
    <mergeCell ref="L7:L9"/>
    <mergeCell ref="R7:R9"/>
    <mergeCell ref="R6:T6"/>
    <mergeCell ref="S7:S9"/>
    <mergeCell ref="T7:T9"/>
    <mergeCell ref="Q7:Q9"/>
    <mergeCell ref="C7:C9"/>
    <mergeCell ref="A4:M4"/>
    <mergeCell ref="A6:A9"/>
    <mergeCell ref="B6:B9"/>
    <mergeCell ref="A5:M5"/>
    <mergeCell ref="D8:D9"/>
    <mergeCell ref="C6:K6"/>
    <mergeCell ref="E8:E9"/>
    <mergeCell ref="M8:M9"/>
    <mergeCell ref="F8:F9"/>
    <mergeCell ref="D7:F7"/>
    <mergeCell ref="M7:P7"/>
    <mergeCell ref="G7:G9"/>
    <mergeCell ref="H7:H9"/>
    <mergeCell ref="I7:I9"/>
    <mergeCell ref="J7:J9"/>
  </mergeCells>
  <phoneticPr fontId="9" type="noConversion"/>
  <printOptions horizontalCentered="1" verticalCentered="1"/>
  <pageMargins left="0.43307086614173229" right="0.23622047244094491" top="0.15748031496062992" bottom="0.15748031496062992" header="0.31496062992125984" footer="0.31496062992125984"/>
  <pageSetup paperSize="9" scale="64" fitToHeight="2" orientation="landscape" r:id="rId1"/>
  <headerFooter alignWithMargins="0"/>
  <rowBreaks count="1" manualBreakCount="1">
    <brk id="50" max="20" man="1"/>
  </rowBreaks>
  <ignoredErrors>
    <ignoredError sqref="A10:A1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18">
    <tabColor theme="6" tint="0.39997558519241921"/>
  </sheetPr>
  <dimension ref="A1:AE100"/>
  <sheetViews>
    <sheetView showGridLines="0" zoomScaleNormal="100" workbookViewId="0"/>
  </sheetViews>
  <sheetFormatPr defaultRowHeight="12.75"/>
  <cols>
    <col min="1" max="1" width="4.7109375" customWidth="1"/>
    <col min="2" max="2" width="14.7109375" style="22" customWidth="1"/>
    <col min="3" max="3" width="9.85546875" bestFit="1" customWidth="1"/>
    <col min="4" max="4" width="8.7109375" customWidth="1"/>
    <col min="5" max="5" width="11.85546875" customWidth="1"/>
    <col min="6" max="6" width="8.7109375" style="109" customWidth="1"/>
    <col min="7" max="7" width="7.7109375" style="109" customWidth="1"/>
    <col min="8" max="8" width="8.7109375" style="109" customWidth="1"/>
    <col min="9" max="11" width="6.85546875" style="109" customWidth="1"/>
    <col min="12" max="13" width="7.7109375" style="109" customWidth="1"/>
    <col min="14" max="15" width="9.140625" style="109" bestFit="1" customWidth="1"/>
    <col min="16" max="16" width="8.7109375" style="109" customWidth="1"/>
    <col min="17" max="17" width="9.140625" style="109" bestFit="1" customWidth="1"/>
    <col min="18" max="20" width="8.7109375" customWidth="1"/>
    <col min="21" max="21" width="10" customWidth="1"/>
  </cols>
  <sheetData>
    <row r="1" spans="1:27" ht="15" customHeight="1"/>
    <row r="2" spans="1:27" ht="15" customHeight="1"/>
    <row r="3" spans="1:27" ht="15" customHeight="1"/>
    <row r="4" spans="1:27" s="24" customFormat="1" ht="20.100000000000001" customHeight="1">
      <c r="A4" s="729" t="s">
        <v>1009</v>
      </c>
      <c r="B4" s="729"/>
      <c r="C4" s="729"/>
      <c r="D4" s="729"/>
      <c r="E4" s="729"/>
      <c r="F4" s="729"/>
      <c r="G4" s="729"/>
      <c r="H4" s="729"/>
      <c r="I4" s="729"/>
      <c r="J4" s="729"/>
      <c r="K4" s="729"/>
      <c r="L4" s="729"/>
      <c r="M4" s="729"/>
      <c r="N4" s="729"/>
      <c r="O4" s="729"/>
      <c r="P4" s="729"/>
      <c r="Q4" s="729"/>
      <c r="R4" s="729"/>
      <c r="S4" s="729"/>
      <c r="T4" s="729"/>
      <c r="U4" s="729"/>
      <c r="V4" s="729"/>
    </row>
    <row r="5" spans="1:27" ht="20.100000000000001" customHeight="1">
      <c r="A5" s="782" t="s">
        <v>1010</v>
      </c>
      <c r="B5" s="782"/>
      <c r="C5" s="782"/>
      <c r="D5" s="782"/>
      <c r="E5" s="782"/>
      <c r="F5" s="782"/>
      <c r="G5" s="782"/>
      <c r="H5" s="782"/>
      <c r="I5" s="782"/>
      <c r="J5" s="782"/>
      <c r="K5" s="782"/>
      <c r="L5" s="782"/>
      <c r="M5" s="782"/>
      <c r="N5" s="782"/>
      <c r="O5" s="782"/>
      <c r="P5" s="782"/>
      <c r="Q5" s="782"/>
      <c r="R5" s="782"/>
      <c r="S5" s="782"/>
      <c r="T5" s="782"/>
      <c r="U5" s="782"/>
      <c r="V5" s="782"/>
    </row>
    <row r="6" spans="1:27" ht="24.75" customHeight="1">
      <c r="A6" s="776" t="s">
        <v>413</v>
      </c>
      <c r="B6" s="779" t="s">
        <v>414</v>
      </c>
      <c r="C6" s="783" t="s">
        <v>949</v>
      </c>
      <c r="D6" s="783"/>
      <c r="E6" s="785"/>
      <c r="F6" s="783" t="s">
        <v>864</v>
      </c>
      <c r="G6" s="783"/>
      <c r="H6" s="783"/>
      <c r="I6" s="783"/>
      <c r="J6" s="783"/>
      <c r="K6" s="783"/>
      <c r="L6" s="783"/>
      <c r="M6" s="783"/>
      <c r="N6" s="783"/>
      <c r="O6" s="783"/>
      <c r="P6" s="783"/>
      <c r="Q6" s="783"/>
      <c r="R6" s="787" t="s">
        <v>951</v>
      </c>
      <c r="S6" s="783"/>
      <c r="T6" s="783"/>
      <c r="U6" s="783" t="s">
        <v>415</v>
      </c>
    </row>
    <row r="7" spans="1:27" ht="36.75" customHeight="1">
      <c r="A7" s="777"/>
      <c r="B7" s="780"/>
      <c r="C7" s="770"/>
      <c r="D7" s="770"/>
      <c r="E7" s="786"/>
      <c r="F7" s="770" t="s">
        <v>469</v>
      </c>
      <c r="G7" s="770"/>
      <c r="H7" s="770"/>
      <c r="I7" s="770" t="s">
        <v>416</v>
      </c>
      <c r="J7" s="770"/>
      <c r="K7" s="770"/>
      <c r="L7" s="786" t="s">
        <v>417</v>
      </c>
      <c r="M7" s="789"/>
      <c r="N7" s="788"/>
      <c r="O7" s="770" t="s">
        <v>950</v>
      </c>
      <c r="P7" s="770"/>
      <c r="Q7" s="770"/>
      <c r="R7" s="788"/>
      <c r="S7" s="770"/>
      <c r="T7" s="770"/>
      <c r="U7" s="770"/>
    </row>
    <row r="8" spans="1:27" ht="25.5" customHeight="1">
      <c r="A8" s="778"/>
      <c r="B8" s="781"/>
      <c r="C8" s="150" t="s">
        <v>179</v>
      </c>
      <c r="D8" s="150" t="s">
        <v>180</v>
      </c>
      <c r="E8" s="150" t="s">
        <v>172</v>
      </c>
      <c r="F8" s="151" t="s">
        <v>179</v>
      </c>
      <c r="G8" s="150" t="s">
        <v>180</v>
      </c>
      <c r="H8" s="150" t="s">
        <v>172</v>
      </c>
      <c r="I8" s="151" t="s">
        <v>179</v>
      </c>
      <c r="J8" s="150" t="s">
        <v>180</v>
      </c>
      <c r="K8" s="150" t="s">
        <v>172</v>
      </c>
      <c r="L8" s="151" t="s">
        <v>179</v>
      </c>
      <c r="M8" s="150" t="s">
        <v>180</v>
      </c>
      <c r="N8" s="150" t="s">
        <v>172</v>
      </c>
      <c r="O8" s="151" t="s">
        <v>179</v>
      </c>
      <c r="P8" s="150" t="s">
        <v>180</v>
      </c>
      <c r="Q8" s="150" t="s">
        <v>172</v>
      </c>
      <c r="R8" s="151" t="s">
        <v>179</v>
      </c>
      <c r="S8" s="150" t="s">
        <v>180</v>
      </c>
      <c r="T8" s="150" t="s">
        <v>172</v>
      </c>
      <c r="U8" s="784"/>
    </row>
    <row r="9" spans="1:27" s="1" customFormat="1" ht="13.5" customHeight="1">
      <c r="A9" s="168" t="s">
        <v>81</v>
      </c>
      <c r="B9" s="191" t="s">
        <v>92</v>
      </c>
      <c r="C9" s="192">
        <v>234580</v>
      </c>
      <c r="D9" s="192">
        <v>114930</v>
      </c>
      <c r="E9" s="193">
        <f>+C9+D9</f>
        <v>349510</v>
      </c>
      <c r="F9" s="192">
        <v>47511</v>
      </c>
      <c r="G9" s="192">
        <v>16517</v>
      </c>
      <c r="H9" s="193">
        <f>+F9+G9</f>
        <v>64028</v>
      </c>
      <c r="I9" s="192">
        <v>410</v>
      </c>
      <c r="J9" s="192">
        <v>19</v>
      </c>
      <c r="K9" s="193">
        <f>+I9+J9</f>
        <v>429</v>
      </c>
      <c r="L9" s="192">
        <v>10639</v>
      </c>
      <c r="M9" s="192">
        <v>3358</v>
      </c>
      <c r="N9" s="193">
        <f>+L9+M9</f>
        <v>13997</v>
      </c>
      <c r="O9" s="192">
        <f>+F9+I9+L9</f>
        <v>58560</v>
      </c>
      <c r="P9" s="192">
        <f t="shared" ref="P9:P72" si="0">+G9+J9+M9</f>
        <v>19894</v>
      </c>
      <c r="Q9" s="193">
        <f t="shared" ref="Q9:Q72" si="1">+H9+K9+N9</f>
        <v>78454</v>
      </c>
      <c r="R9" s="192">
        <v>52209</v>
      </c>
      <c r="S9" s="192">
        <v>37918</v>
      </c>
      <c r="T9" s="193">
        <f>+R9+S9</f>
        <v>90127</v>
      </c>
      <c r="U9" s="177">
        <f>+E9+Q9+T9</f>
        <v>518091</v>
      </c>
      <c r="V9" s="25"/>
      <c r="W9" s="25"/>
      <c r="X9"/>
      <c r="Y9"/>
      <c r="Z9"/>
      <c r="AA9"/>
    </row>
    <row r="10" spans="1:27" s="1" customFormat="1" ht="13.5" customHeight="1">
      <c r="A10" s="178" t="s">
        <v>82</v>
      </c>
      <c r="B10" s="194" t="s">
        <v>93</v>
      </c>
      <c r="C10" s="195">
        <v>70218</v>
      </c>
      <c r="D10" s="195">
        <v>23593</v>
      </c>
      <c r="E10" s="196">
        <f t="shared" ref="E10:E73" si="2">+C10+D10</f>
        <v>93811</v>
      </c>
      <c r="F10" s="195">
        <v>11678</v>
      </c>
      <c r="G10" s="195">
        <v>3139</v>
      </c>
      <c r="H10" s="196">
        <f t="shared" ref="H10:H73" si="3">+F10+G10</f>
        <v>14817</v>
      </c>
      <c r="I10" s="195">
        <v>358</v>
      </c>
      <c r="J10" s="195">
        <v>2</v>
      </c>
      <c r="K10" s="196">
        <f t="shared" ref="K10:K73" si="4">+I10+J10</f>
        <v>360</v>
      </c>
      <c r="L10" s="195">
        <v>4141</v>
      </c>
      <c r="M10" s="195">
        <v>1141</v>
      </c>
      <c r="N10" s="196">
        <f t="shared" ref="N10:N73" si="5">+L10+M10</f>
        <v>5282</v>
      </c>
      <c r="O10" s="195">
        <f t="shared" ref="O10:O73" si="6">+F10+I10+L10</f>
        <v>16177</v>
      </c>
      <c r="P10" s="195">
        <f t="shared" si="0"/>
        <v>4282</v>
      </c>
      <c r="Q10" s="196">
        <f t="shared" si="1"/>
        <v>20459</v>
      </c>
      <c r="R10" s="195">
        <v>17111</v>
      </c>
      <c r="S10" s="195">
        <v>8061</v>
      </c>
      <c r="T10" s="196">
        <f t="shared" ref="T10:T73" si="7">+R10+S10</f>
        <v>25172</v>
      </c>
      <c r="U10" s="187">
        <f t="shared" ref="U10:U73" si="8">+E10+Q10+T10</f>
        <v>139442</v>
      </c>
      <c r="V10" s="25"/>
      <c r="W10" s="25"/>
      <c r="X10"/>
      <c r="Y10"/>
      <c r="Z10"/>
      <c r="AA10"/>
    </row>
    <row r="11" spans="1:27" s="1" customFormat="1" ht="13.5" customHeight="1">
      <c r="A11" s="168" t="s">
        <v>83</v>
      </c>
      <c r="B11" s="191" t="s">
        <v>94</v>
      </c>
      <c r="C11" s="192">
        <v>74886</v>
      </c>
      <c r="D11" s="192">
        <v>35521</v>
      </c>
      <c r="E11" s="193">
        <f t="shared" si="2"/>
        <v>110407</v>
      </c>
      <c r="F11" s="192">
        <v>15421</v>
      </c>
      <c r="G11" s="192">
        <v>4459</v>
      </c>
      <c r="H11" s="193">
        <f t="shared" si="3"/>
        <v>19880</v>
      </c>
      <c r="I11" s="192">
        <v>407</v>
      </c>
      <c r="J11" s="192">
        <v>18</v>
      </c>
      <c r="K11" s="193">
        <f t="shared" si="4"/>
        <v>425</v>
      </c>
      <c r="L11" s="192">
        <v>12733</v>
      </c>
      <c r="M11" s="192">
        <v>3579</v>
      </c>
      <c r="N11" s="193">
        <f t="shared" si="5"/>
        <v>16312</v>
      </c>
      <c r="O11" s="192">
        <f t="shared" si="6"/>
        <v>28561</v>
      </c>
      <c r="P11" s="192">
        <f t="shared" si="0"/>
        <v>8056</v>
      </c>
      <c r="Q11" s="193">
        <f t="shared" si="1"/>
        <v>36617</v>
      </c>
      <c r="R11" s="192">
        <v>21497</v>
      </c>
      <c r="S11" s="192">
        <v>12378</v>
      </c>
      <c r="T11" s="193">
        <f t="shared" si="7"/>
        <v>33875</v>
      </c>
      <c r="U11" s="177">
        <f t="shared" si="8"/>
        <v>180899</v>
      </c>
      <c r="V11" s="25"/>
      <c r="W11" s="25"/>
      <c r="X11"/>
      <c r="Y11"/>
      <c r="Z11"/>
      <c r="AA11"/>
    </row>
    <row r="12" spans="1:27" s="1" customFormat="1" ht="13.5" customHeight="1">
      <c r="A12" s="178" t="s">
        <v>84</v>
      </c>
      <c r="B12" s="194" t="s">
        <v>95</v>
      </c>
      <c r="C12" s="195">
        <v>26007</v>
      </c>
      <c r="D12" s="195">
        <v>10363</v>
      </c>
      <c r="E12" s="196">
        <f t="shared" si="2"/>
        <v>36370</v>
      </c>
      <c r="F12" s="195">
        <v>6783</v>
      </c>
      <c r="G12" s="195">
        <v>999</v>
      </c>
      <c r="H12" s="196">
        <f t="shared" si="3"/>
        <v>7782</v>
      </c>
      <c r="I12" s="195">
        <v>501</v>
      </c>
      <c r="J12" s="195">
        <v>4</v>
      </c>
      <c r="K12" s="196">
        <f t="shared" si="4"/>
        <v>505</v>
      </c>
      <c r="L12" s="195">
        <v>6853</v>
      </c>
      <c r="M12" s="195">
        <v>1116</v>
      </c>
      <c r="N12" s="196">
        <f t="shared" si="5"/>
        <v>7969</v>
      </c>
      <c r="O12" s="195">
        <f t="shared" si="6"/>
        <v>14137</v>
      </c>
      <c r="P12" s="195">
        <f t="shared" si="0"/>
        <v>2119</v>
      </c>
      <c r="Q12" s="196">
        <f t="shared" si="1"/>
        <v>16256</v>
      </c>
      <c r="R12" s="195">
        <v>14111</v>
      </c>
      <c r="S12" s="195">
        <v>5071</v>
      </c>
      <c r="T12" s="196">
        <f t="shared" si="7"/>
        <v>19182</v>
      </c>
      <c r="U12" s="187">
        <f t="shared" si="8"/>
        <v>71808</v>
      </c>
      <c r="V12" s="25"/>
      <c r="W12" s="25"/>
      <c r="X12"/>
      <c r="Y12"/>
      <c r="Z12"/>
      <c r="AA12"/>
    </row>
    <row r="13" spans="1:27" s="1" customFormat="1" ht="13.5" customHeight="1">
      <c r="A13" s="168" t="s">
        <v>85</v>
      </c>
      <c r="B13" s="191" t="s">
        <v>96</v>
      </c>
      <c r="C13" s="192">
        <v>31408</v>
      </c>
      <c r="D13" s="192">
        <v>15985</v>
      </c>
      <c r="E13" s="193">
        <f t="shared" si="2"/>
        <v>47393</v>
      </c>
      <c r="F13" s="192">
        <v>5716</v>
      </c>
      <c r="G13" s="192">
        <v>2340</v>
      </c>
      <c r="H13" s="193">
        <f t="shared" si="3"/>
        <v>8056</v>
      </c>
      <c r="I13" s="192">
        <v>196</v>
      </c>
      <c r="J13" s="192">
        <v>10</v>
      </c>
      <c r="K13" s="193">
        <f t="shared" si="4"/>
        <v>206</v>
      </c>
      <c r="L13" s="192">
        <v>3630</v>
      </c>
      <c r="M13" s="192">
        <v>1399</v>
      </c>
      <c r="N13" s="193">
        <f t="shared" si="5"/>
        <v>5029</v>
      </c>
      <c r="O13" s="192">
        <f t="shared" si="6"/>
        <v>9542</v>
      </c>
      <c r="P13" s="192">
        <f t="shared" si="0"/>
        <v>3749</v>
      </c>
      <c r="Q13" s="193">
        <f t="shared" si="1"/>
        <v>13291</v>
      </c>
      <c r="R13" s="192">
        <v>12538</v>
      </c>
      <c r="S13" s="192">
        <v>6668</v>
      </c>
      <c r="T13" s="193">
        <f t="shared" si="7"/>
        <v>19206</v>
      </c>
      <c r="U13" s="177">
        <f t="shared" si="8"/>
        <v>79890</v>
      </c>
      <c r="V13" s="25"/>
      <c r="W13" s="25"/>
      <c r="X13"/>
      <c r="Y13"/>
      <c r="Z13"/>
      <c r="AA13"/>
    </row>
    <row r="14" spans="1:27" s="1" customFormat="1" ht="13.5" customHeight="1">
      <c r="A14" s="178" t="s">
        <v>86</v>
      </c>
      <c r="B14" s="194" t="s">
        <v>97</v>
      </c>
      <c r="C14" s="195">
        <v>859793</v>
      </c>
      <c r="D14" s="195">
        <v>507951</v>
      </c>
      <c r="E14" s="196">
        <f t="shared" si="2"/>
        <v>1367744</v>
      </c>
      <c r="F14" s="195">
        <v>121292</v>
      </c>
      <c r="G14" s="195">
        <v>42715</v>
      </c>
      <c r="H14" s="196">
        <f t="shared" si="3"/>
        <v>164007</v>
      </c>
      <c r="I14" s="195">
        <v>418</v>
      </c>
      <c r="J14" s="195">
        <v>118</v>
      </c>
      <c r="K14" s="196">
        <f t="shared" si="4"/>
        <v>536</v>
      </c>
      <c r="L14" s="195">
        <v>9993</v>
      </c>
      <c r="M14" s="195">
        <v>3174</v>
      </c>
      <c r="N14" s="196">
        <f t="shared" si="5"/>
        <v>13167</v>
      </c>
      <c r="O14" s="195">
        <f t="shared" si="6"/>
        <v>131703</v>
      </c>
      <c r="P14" s="195">
        <f t="shared" si="0"/>
        <v>46007</v>
      </c>
      <c r="Q14" s="196">
        <f t="shared" si="1"/>
        <v>177710</v>
      </c>
      <c r="R14" s="195">
        <v>265306</v>
      </c>
      <c r="S14" s="195">
        <v>181282</v>
      </c>
      <c r="T14" s="196">
        <f t="shared" si="7"/>
        <v>446588</v>
      </c>
      <c r="U14" s="187">
        <f t="shared" si="8"/>
        <v>1992042</v>
      </c>
      <c r="V14" s="25"/>
      <c r="W14" s="25"/>
      <c r="X14"/>
      <c r="Y14"/>
      <c r="Z14"/>
      <c r="AA14"/>
    </row>
    <row r="15" spans="1:27" s="1" customFormat="1" ht="13.5" customHeight="1">
      <c r="A15" s="168" t="s">
        <v>87</v>
      </c>
      <c r="B15" s="191" t="s">
        <v>98</v>
      </c>
      <c r="C15" s="192">
        <v>400402</v>
      </c>
      <c r="D15" s="192">
        <v>246527</v>
      </c>
      <c r="E15" s="193">
        <f t="shared" si="2"/>
        <v>646929</v>
      </c>
      <c r="F15" s="192">
        <v>84207</v>
      </c>
      <c r="G15" s="192">
        <v>29905</v>
      </c>
      <c r="H15" s="193">
        <f t="shared" si="3"/>
        <v>114112</v>
      </c>
      <c r="I15" s="192">
        <v>365</v>
      </c>
      <c r="J15" s="192">
        <v>34</v>
      </c>
      <c r="K15" s="193">
        <f t="shared" si="4"/>
        <v>399</v>
      </c>
      <c r="L15" s="192">
        <v>20073</v>
      </c>
      <c r="M15" s="192">
        <v>8060</v>
      </c>
      <c r="N15" s="193">
        <f t="shared" si="5"/>
        <v>28133</v>
      </c>
      <c r="O15" s="192">
        <f t="shared" si="6"/>
        <v>104645</v>
      </c>
      <c r="P15" s="192">
        <f t="shared" si="0"/>
        <v>37999</v>
      </c>
      <c r="Q15" s="193">
        <f t="shared" si="1"/>
        <v>142644</v>
      </c>
      <c r="R15" s="192">
        <v>54211</v>
      </c>
      <c r="S15" s="192">
        <v>42654</v>
      </c>
      <c r="T15" s="193">
        <f t="shared" si="7"/>
        <v>96865</v>
      </c>
      <c r="U15" s="177">
        <f t="shared" si="8"/>
        <v>886438</v>
      </c>
      <c r="V15" s="25"/>
      <c r="W15" s="25"/>
      <c r="X15"/>
      <c r="Y15"/>
      <c r="Z15"/>
      <c r="AA15"/>
    </row>
    <row r="16" spans="1:27" s="1" customFormat="1" ht="13.5" customHeight="1">
      <c r="A16" s="178" t="s">
        <v>88</v>
      </c>
      <c r="B16" s="194" t="s">
        <v>99</v>
      </c>
      <c r="C16" s="195">
        <v>16356</v>
      </c>
      <c r="D16" s="195">
        <v>8281</v>
      </c>
      <c r="E16" s="196">
        <f t="shared" si="2"/>
        <v>24637</v>
      </c>
      <c r="F16" s="195">
        <v>2764</v>
      </c>
      <c r="G16" s="195">
        <v>1108</v>
      </c>
      <c r="H16" s="196">
        <f t="shared" si="3"/>
        <v>3872</v>
      </c>
      <c r="I16" s="195">
        <v>127</v>
      </c>
      <c r="J16" s="195">
        <v>6</v>
      </c>
      <c r="K16" s="196">
        <f t="shared" si="4"/>
        <v>133</v>
      </c>
      <c r="L16" s="195">
        <v>982</v>
      </c>
      <c r="M16" s="195">
        <v>517</v>
      </c>
      <c r="N16" s="196">
        <f t="shared" si="5"/>
        <v>1499</v>
      </c>
      <c r="O16" s="195">
        <f t="shared" si="6"/>
        <v>3873</v>
      </c>
      <c r="P16" s="195">
        <f t="shared" si="0"/>
        <v>1631</v>
      </c>
      <c r="Q16" s="196">
        <f t="shared" si="1"/>
        <v>5504</v>
      </c>
      <c r="R16" s="195">
        <v>6256</v>
      </c>
      <c r="S16" s="195">
        <v>3543</v>
      </c>
      <c r="T16" s="196">
        <f t="shared" si="7"/>
        <v>9799</v>
      </c>
      <c r="U16" s="187">
        <f t="shared" si="8"/>
        <v>39940</v>
      </c>
      <c r="V16" s="25"/>
      <c r="W16" s="25"/>
      <c r="X16"/>
      <c r="Y16"/>
      <c r="Z16"/>
      <c r="AA16"/>
    </row>
    <row r="17" spans="1:27" s="1" customFormat="1" ht="13.5" customHeight="1">
      <c r="A17" s="168" t="s">
        <v>89</v>
      </c>
      <c r="B17" s="191" t="s">
        <v>100</v>
      </c>
      <c r="C17" s="192">
        <v>116485</v>
      </c>
      <c r="D17" s="192">
        <v>70241</v>
      </c>
      <c r="E17" s="193">
        <f t="shared" si="2"/>
        <v>186726</v>
      </c>
      <c r="F17" s="192">
        <v>29823</v>
      </c>
      <c r="G17" s="192">
        <v>10712</v>
      </c>
      <c r="H17" s="193">
        <f t="shared" si="3"/>
        <v>40535</v>
      </c>
      <c r="I17" s="192">
        <v>288</v>
      </c>
      <c r="J17" s="192">
        <v>22</v>
      </c>
      <c r="K17" s="193">
        <f t="shared" si="4"/>
        <v>310</v>
      </c>
      <c r="L17" s="192">
        <v>11924</v>
      </c>
      <c r="M17" s="192">
        <v>4577</v>
      </c>
      <c r="N17" s="193">
        <f t="shared" si="5"/>
        <v>16501</v>
      </c>
      <c r="O17" s="192">
        <f t="shared" si="6"/>
        <v>42035</v>
      </c>
      <c r="P17" s="192">
        <f t="shared" si="0"/>
        <v>15311</v>
      </c>
      <c r="Q17" s="193">
        <f t="shared" si="1"/>
        <v>57346</v>
      </c>
      <c r="R17" s="192">
        <v>25627</v>
      </c>
      <c r="S17" s="192">
        <v>19702</v>
      </c>
      <c r="T17" s="193">
        <f t="shared" si="7"/>
        <v>45329</v>
      </c>
      <c r="U17" s="177">
        <f t="shared" si="8"/>
        <v>289401</v>
      </c>
      <c r="V17" s="25"/>
      <c r="W17" s="25"/>
      <c r="X17"/>
      <c r="Y17"/>
      <c r="Z17"/>
      <c r="AA17"/>
    </row>
    <row r="18" spans="1:27" s="1" customFormat="1" ht="13.5" customHeight="1">
      <c r="A18" s="178">
        <v>10</v>
      </c>
      <c r="B18" s="194" t="s">
        <v>101</v>
      </c>
      <c r="C18" s="195">
        <v>140503</v>
      </c>
      <c r="D18" s="195">
        <v>82539</v>
      </c>
      <c r="E18" s="196">
        <f t="shared" si="2"/>
        <v>223042</v>
      </c>
      <c r="F18" s="195">
        <v>24911</v>
      </c>
      <c r="G18" s="195">
        <v>11105</v>
      </c>
      <c r="H18" s="196">
        <f t="shared" si="3"/>
        <v>36016</v>
      </c>
      <c r="I18" s="195">
        <v>436</v>
      </c>
      <c r="J18" s="195">
        <v>42</v>
      </c>
      <c r="K18" s="196">
        <f t="shared" si="4"/>
        <v>478</v>
      </c>
      <c r="L18" s="195">
        <v>10318</v>
      </c>
      <c r="M18" s="195">
        <v>4980</v>
      </c>
      <c r="N18" s="196">
        <f t="shared" si="5"/>
        <v>15298</v>
      </c>
      <c r="O18" s="195">
        <f t="shared" si="6"/>
        <v>35665</v>
      </c>
      <c r="P18" s="195">
        <f t="shared" si="0"/>
        <v>16127</v>
      </c>
      <c r="Q18" s="196">
        <f t="shared" si="1"/>
        <v>51792</v>
      </c>
      <c r="R18" s="195">
        <v>42049</v>
      </c>
      <c r="S18" s="195">
        <v>22001</v>
      </c>
      <c r="T18" s="196">
        <f t="shared" si="7"/>
        <v>64050</v>
      </c>
      <c r="U18" s="187">
        <f t="shared" si="8"/>
        <v>338884</v>
      </c>
      <c r="V18" s="25"/>
      <c r="W18" s="25"/>
      <c r="X18"/>
      <c r="Y18"/>
      <c r="Z18"/>
      <c r="AA18"/>
    </row>
    <row r="19" spans="1:27" s="1" customFormat="1" ht="13.5" customHeight="1">
      <c r="A19" s="168">
        <v>11</v>
      </c>
      <c r="B19" s="191" t="s">
        <v>102</v>
      </c>
      <c r="C19" s="192">
        <v>33269</v>
      </c>
      <c r="D19" s="192">
        <v>16899</v>
      </c>
      <c r="E19" s="193">
        <f t="shared" si="2"/>
        <v>50168</v>
      </c>
      <c r="F19" s="192">
        <v>2849</v>
      </c>
      <c r="G19" s="192">
        <v>1164</v>
      </c>
      <c r="H19" s="193">
        <f t="shared" si="3"/>
        <v>4013</v>
      </c>
      <c r="I19" s="192">
        <v>103</v>
      </c>
      <c r="J19" s="192">
        <v>5</v>
      </c>
      <c r="K19" s="193">
        <f t="shared" si="4"/>
        <v>108</v>
      </c>
      <c r="L19" s="192">
        <v>1364</v>
      </c>
      <c r="M19" s="192">
        <v>431</v>
      </c>
      <c r="N19" s="193">
        <f t="shared" si="5"/>
        <v>1795</v>
      </c>
      <c r="O19" s="192">
        <f t="shared" si="6"/>
        <v>4316</v>
      </c>
      <c r="P19" s="192">
        <f t="shared" si="0"/>
        <v>1600</v>
      </c>
      <c r="Q19" s="193">
        <f t="shared" si="1"/>
        <v>5916</v>
      </c>
      <c r="R19" s="192">
        <v>7810</v>
      </c>
      <c r="S19" s="192">
        <v>4434</v>
      </c>
      <c r="T19" s="193">
        <f t="shared" si="7"/>
        <v>12244</v>
      </c>
      <c r="U19" s="177">
        <f t="shared" si="8"/>
        <v>68328</v>
      </c>
      <c r="V19" s="25"/>
      <c r="W19" s="25"/>
      <c r="X19"/>
      <c r="Y19"/>
      <c r="Z19"/>
      <c r="AA19"/>
    </row>
    <row r="20" spans="1:27" s="1" customFormat="1" ht="13.5" customHeight="1">
      <c r="A20" s="178">
        <v>12</v>
      </c>
      <c r="B20" s="194" t="s">
        <v>103</v>
      </c>
      <c r="C20" s="195">
        <v>24056</v>
      </c>
      <c r="D20" s="195">
        <v>8946</v>
      </c>
      <c r="E20" s="196">
        <f t="shared" si="2"/>
        <v>33002</v>
      </c>
      <c r="F20" s="195">
        <v>3183</v>
      </c>
      <c r="G20" s="195">
        <v>781</v>
      </c>
      <c r="H20" s="196">
        <f t="shared" si="3"/>
        <v>3964</v>
      </c>
      <c r="I20" s="195">
        <v>253</v>
      </c>
      <c r="J20" s="195">
        <v>4</v>
      </c>
      <c r="K20" s="196">
        <f t="shared" si="4"/>
        <v>257</v>
      </c>
      <c r="L20" s="195">
        <v>832</v>
      </c>
      <c r="M20" s="195">
        <v>67</v>
      </c>
      <c r="N20" s="196">
        <f t="shared" si="5"/>
        <v>899</v>
      </c>
      <c r="O20" s="195">
        <f t="shared" si="6"/>
        <v>4268</v>
      </c>
      <c r="P20" s="195">
        <f t="shared" si="0"/>
        <v>852</v>
      </c>
      <c r="Q20" s="196">
        <f t="shared" si="1"/>
        <v>5120</v>
      </c>
      <c r="R20" s="195">
        <v>13792</v>
      </c>
      <c r="S20" s="195">
        <v>4175</v>
      </c>
      <c r="T20" s="196">
        <f t="shared" si="7"/>
        <v>17967</v>
      </c>
      <c r="U20" s="187">
        <f t="shared" si="8"/>
        <v>56089</v>
      </c>
      <c r="V20" s="25"/>
      <c r="W20" s="25"/>
      <c r="X20"/>
      <c r="Y20"/>
      <c r="Z20"/>
      <c r="AA20"/>
    </row>
    <row r="21" spans="1:27" s="1" customFormat="1" ht="13.5" customHeight="1">
      <c r="A21" s="168">
        <v>13</v>
      </c>
      <c r="B21" s="191" t="s">
        <v>104</v>
      </c>
      <c r="C21" s="192">
        <v>29814</v>
      </c>
      <c r="D21" s="192">
        <v>10168</v>
      </c>
      <c r="E21" s="193">
        <f t="shared" si="2"/>
        <v>39982</v>
      </c>
      <c r="F21" s="192">
        <v>5190</v>
      </c>
      <c r="G21" s="192">
        <v>818</v>
      </c>
      <c r="H21" s="193">
        <f t="shared" si="3"/>
        <v>6008</v>
      </c>
      <c r="I21" s="192">
        <v>285</v>
      </c>
      <c r="J21" s="192">
        <v>2</v>
      </c>
      <c r="K21" s="193">
        <f t="shared" si="4"/>
        <v>287</v>
      </c>
      <c r="L21" s="192">
        <v>2915</v>
      </c>
      <c r="M21" s="192">
        <v>329</v>
      </c>
      <c r="N21" s="193">
        <f t="shared" si="5"/>
        <v>3244</v>
      </c>
      <c r="O21" s="192">
        <f t="shared" si="6"/>
        <v>8390</v>
      </c>
      <c r="P21" s="192">
        <f t="shared" si="0"/>
        <v>1149</v>
      </c>
      <c r="Q21" s="193">
        <f t="shared" si="1"/>
        <v>9539</v>
      </c>
      <c r="R21" s="192">
        <v>15186</v>
      </c>
      <c r="S21" s="192">
        <v>4723</v>
      </c>
      <c r="T21" s="193">
        <f t="shared" si="7"/>
        <v>19909</v>
      </c>
      <c r="U21" s="177">
        <f t="shared" si="8"/>
        <v>69430</v>
      </c>
      <c r="V21" s="25"/>
      <c r="W21" s="25"/>
      <c r="X21"/>
      <c r="Y21"/>
      <c r="Z21"/>
      <c r="AA21"/>
    </row>
    <row r="22" spans="1:27" s="1" customFormat="1" ht="13.5" customHeight="1">
      <c r="A22" s="178">
        <v>14</v>
      </c>
      <c r="B22" s="194" t="s">
        <v>105</v>
      </c>
      <c r="C22" s="195">
        <v>41069</v>
      </c>
      <c r="D22" s="195">
        <v>26566</v>
      </c>
      <c r="E22" s="196">
        <f t="shared" si="2"/>
        <v>67635</v>
      </c>
      <c r="F22" s="195">
        <v>4650</v>
      </c>
      <c r="G22" s="195">
        <v>1939</v>
      </c>
      <c r="H22" s="196">
        <f t="shared" si="3"/>
        <v>6589</v>
      </c>
      <c r="I22" s="195">
        <v>184</v>
      </c>
      <c r="J22" s="195">
        <v>3</v>
      </c>
      <c r="K22" s="196">
        <f t="shared" si="4"/>
        <v>187</v>
      </c>
      <c r="L22" s="195">
        <v>1728</v>
      </c>
      <c r="M22" s="195">
        <v>831</v>
      </c>
      <c r="N22" s="196">
        <f t="shared" si="5"/>
        <v>2559</v>
      </c>
      <c r="O22" s="195">
        <f t="shared" si="6"/>
        <v>6562</v>
      </c>
      <c r="P22" s="195">
        <f t="shared" si="0"/>
        <v>2773</v>
      </c>
      <c r="Q22" s="196">
        <f t="shared" si="1"/>
        <v>9335</v>
      </c>
      <c r="R22" s="195">
        <v>11491</v>
      </c>
      <c r="S22" s="195">
        <v>7383</v>
      </c>
      <c r="T22" s="196">
        <f t="shared" si="7"/>
        <v>18874</v>
      </c>
      <c r="U22" s="187">
        <f t="shared" si="8"/>
        <v>95844</v>
      </c>
      <c r="V22" s="25"/>
      <c r="W22" s="25"/>
      <c r="X22"/>
      <c r="Y22"/>
      <c r="Z22"/>
      <c r="AA22"/>
    </row>
    <row r="23" spans="1:27" s="1" customFormat="1" ht="13.5" customHeight="1">
      <c r="A23" s="168">
        <v>15</v>
      </c>
      <c r="B23" s="191" t="s">
        <v>106</v>
      </c>
      <c r="C23" s="192">
        <v>26559</v>
      </c>
      <c r="D23" s="192">
        <v>13370</v>
      </c>
      <c r="E23" s="193">
        <f t="shared" si="2"/>
        <v>39929</v>
      </c>
      <c r="F23" s="192">
        <v>6145</v>
      </c>
      <c r="G23" s="192">
        <v>2640</v>
      </c>
      <c r="H23" s="193">
        <f t="shared" si="3"/>
        <v>8785</v>
      </c>
      <c r="I23" s="192">
        <v>123</v>
      </c>
      <c r="J23" s="192">
        <v>5</v>
      </c>
      <c r="K23" s="193">
        <f t="shared" si="4"/>
        <v>128</v>
      </c>
      <c r="L23" s="192">
        <v>3549</v>
      </c>
      <c r="M23" s="192">
        <v>2794</v>
      </c>
      <c r="N23" s="193">
        <f t="shared" si="5"/>
        <v>6343</v>
      </c>
      <c r="O23" s="192">
        <f t="shared" si="6"/>
        <v>9817</v>
      </c>
      <c r="P23" s="192">
        <f t="shared" si="0"/>
        <v>5439</v>
      </c>
      <c r="Q23" s="193">
        <f t="shared" si="1"/>
        <v>15256</v>
      </c>
      <c r="R23" s="192">
        <v>9678</v>
      </c>
      <c r="S23" s="192">
        <v>6155</v>
      </c>
      <c r="T23" s="193">
        <f t="shared" si="7"/>
        <v>15833</v>
      </c>
      <c r="U23" s="177">
        <f t="shared" si="8"/>
        <v>71018</v>
      </c>
      <c r="V23" s="25"/>
      <c r="W23" s="25"/>
      <c r="X23"/>
      <c r="Y23"/>
      <c r="Z23"/>
      <c r="AA23"/>
    </row>
    <row r="24" spans="1:27" s="1" customFormat="1" ht="13.5" customHeight="1">
      <c r="A24" s="178">
        <v>16</v>
      </c>
      <c r="B24" s="194" t="s">
        <v>107</v>
      </c>
      <c r="C24" s="195">
        <v>462445</v>
      </c>
      <c r="D24" s="195">
        <v>271014</v>
      </c>
      <c r="E24" s="196">
        <f t="shared" si="2"/>
        <v>733459</v>
      </c>
      <c r="F24" s="195">
        <v>71334</v>
      </c>
      <c r="G24" s="195">
        <v>24285</v>
      </c>
      <c r="H24" s="196">
        <f t="shared" si="3"/>
        <v>95619</v>
      </c>
      <c r="I24" s="195">
        <v>313</v>
      </c>
      <c r="J24" s="195">
        <v>44</v>
      </c>
      <c r="K24" s="196">
        <f t="shared" si="4"/>
        <v>357</v>
      </c>
      <c r="L24" s="195">
        <v>9959</v>
      </c>
      <c r="M24" s="195">
        <v>2983</v>
      </c>
      <c r="N24" s="196">
        <f t="shared" si="5"/>
        <v>12942</v>
      </c>
      <c r="O24" s="195">
        <f t="shared" si="6"/>
        <v>81606</v>
      </c>
      <c r="P24" s="195">
        <f t="shared" si="0"/>
        <v>27312</v>
      </c>
      <c r="Q24" s="196">
        <f t="shared" si="1"/>
        <v>108918</v>
      </c>
      <c r="R24" s="195">
        <v>56231</v>
      </c>
      <c r="S24" s="195">
        <v>45945</v>
      </c>
      <c r="T24" s="196">
        <f t="shared" si="7"/>
        <v>102176</v>
      </c>
      <c r="U24" s="187">
        <f t="shared" si="8"/>
        <v>944553</v>
      </c>
      <c r="V24" s="25"/>
      <c r="W24" s="25"/>
      <c r="X24"/>
      <c r="Y24"/>
      <c r="Z24"/>
      <c r="AA24"/>
    </row>
    <row r="25" spans="1:27" s="1" customFormat="1" ht="13.5" customHeight="1">
      <c r="A25" s="168">
        <v>17</v>
      </c>
      <c r="B25" s="191" t="s">
        <v>108</v>
      </c>
      <c r="C25" s="192">
        <v>64751</v>
      </c>
      <c r="D25" s="192">
        <v>36882</v>
      </c>
      <c r="E25" s="193">
        <f t="shared" si="2"/>
        <v>101633</v>
      </c>
      <c r="F25" s="192">
        <v>12010</v>
      </c>
      <c r="G25" s="192">
        <v>5637</v>
      </c>
      <c r="H25" s="193">
        <f t="shared" si="3"/>
        <v>17647</v>
      </c>
      <c r="I25" s="192">
        <v>255</v>
      </c>
      <c r="J25" s="192">
        <v>7</v>
      </c>
      <c r="K25" s="193">
        <f t="shared" si="4"/>
        <v>262</v>
      </c>
      <c r="L25" s="192">
        <v>5506</v>
      </c>
      <c r="M25" s="192">
        <v>2846</v>
      </c>
      <c r="N25" s="193">
        <f t="shared" si="5"/>
        <v>8352</v>
      </c>
      <c r="O25" s="192">
        <f t="shared" si="6"/>
        <v>17771</v>
      </c>
      <c r="P25" s="192">
        <f t="shared" si="0"/>
        <v>8490</v>
      </c>
      <c r="Q25" s="193">
        <f t="shared" si="1"/>
        <v>26261</v>
      </c>
      <c r="R25" s="192">
        <v>19898</v>
      </c>
      <c r="S25" s="192">
        <v>11884</v>
      </c>
      <c r="T25" s="193">
        <f t="shared" si="7"/>
        <v>31782</v>
      </c>
      <c r="U25" s="177">
        <f t="shared" si="8"/>
        <v>159676</v>
      </c>
      <c r="V25" s="25"/>
      <c r="W25" s="25"/>
      <c r="X25"/>
      <c r="Y25"/>
      <c r="Z25"/>
      <c r="AA25"/>
    </row>
    <row r="26" spans="1:27" s="1" customFormat="1" ht="13.5" customHeight="1">
      <c r="A26" s="178">
        <v>18</v>
      </c>
      <c r="B26" s="194" t="s">
        <v>109</v>
      </c>
      <c r="C26" s="195">
        <v>22681</v>
      </c>
      <c r="D26" s="195">
        <v>11287</v>
      </c>
      <c r="E26" s="196">
        <f t="shared" si="2"/>
        <v>33968</v>
      </c>
      <c r="F26" s="195">
        <v>2433</v>
      </c>
      <c r="G26" s="195">
        <v>785</v>
      </c>
      <c r="H26" s="196">
        <f t="shared" si="3"/>
        <v>3218</v>
      </c>
      <c r="I26" s="195">
        <v>199</v>
      </c>
      <c r="J26" s="195">
        <v>4</v>
      </c>
      <c r="K26" s="196">
        <f t="shared" si="4"/>
        <v>203</v>
      </c>
      <c r="L26" s="195">
        <v>2112</v>
      </c>
      <c r="M26" s="195">
        <v>621</v>
      </c>
      <c r="N26" s="196">
        <f t="shared" si="5"/>
        <v>2733</v>
      </c>
      <c r="O26" s="195">
        <f t="shared" si="6"/>
        <v>4744</v>
      </c>
      <c r="P26" s="195">
        <f t="shared" si="0"/>
        <v>1410</v>
      </c>
      <c r="Q26" s="196">
        <f t="shared" si="1"/>
        <v>6154</v>
      </c>
      <c r="R26" s="195">
        <v>7537</v>
      </c>
      <c r="S26" s="195">
        <v>3315</v>
      </c>
      <c r="T26" s="196">
        <f t="shared" si="7"/>
        <v>10852</v>
      </c>
      <c r="U26" s="187">
        <f t="shared" si="8"/>
        <v>50974</v>
      </c>
      <c r="V26" s="25"/>
      <c r="W26" s="25"/>
      <c r="X26"/>
      <c r="Y26"/>
      <c r="Z26"/>
      <c r="AA26"/>
    </row>
    <row r="27" spans="1:27" s="1" customFormat="1" ht="13.5" customHeight="1">
      <c r="A27" s="168">
        <v>19</v>
      </c>
      <c r="B27" s="191" t="s">
        <v>110</v>
      </c>
      <c r="C27" s="192">
        <v>46891</v>
      </c>
      <c r="D27" s="192">
        <v>23800</v>
      </c>
      <c r="E27" s="193">
        <f t="shared" si="2"/>
        <v>70691</v>
      </c>
      <c r="F27" s="192">
        <v>9082</v>
      </c>
      <c r="G27" s="192">
        <v>3191</v>
      </c>
      <c r="H27" s="193">
        <f t="shared" si="3"/>
        <v>12273</v>
      </c>
      <c r="I27" s="192">
        <v>392</v>
      </c>
      <c r="J27" s="192">
        <v>8</v>
      </c>
      <c r="K27" s="193">
        <f t="shared" si="4"/>
        <v>400</v>
      </c>
      <c r="L27" s="192">
        <v>5259</v>
      </c>
      <c r="M27" s="192">
        <v>2469</v>
      </c>
      <c r="N27" s="193">
        <f t="shared" si="5"/>
        <v>7728</v>
      </c>
      <c r="O27" s="192">
        <f t="shared" si="6"/>
        <v>14733</v>
      </c>
      <c r="P27" s="192">
        <f t="shared" si="0"/>
        <v>5668</v>
      </c>
      <c r="Q27" s="193">
        <f t="shared" si="1"/>
        <v>20401</v>
      </c>
      <c r="R27" s="192">
        <v>14723</v>
      </c>
      <c r="S27" s="192">
        <v>8432</v>
      </c>
      <c r="T27" s="193">
        <f t="shared" si="7"/>
        <v>23155</v>
      </c>
      <c r="U27" s="177">
        <f t="shared" si="8"/>
        <v>114247</v>
      </c>
      <c r="V27" s="25"/>
      <c r="W27" s="25"/>
      <c r="X27"/>
      <c r="Y27"/>
      <c r="Z27"/>
      <c r="AA27"/>
    </row>
    <row r="28" spans="1:27" s="1" customFormat="1" ht="13.5" customHeight="1">
      <c r="A28" s="178">
        <v>20</v>
      </c>
      <c r="B28" s="194" t="s">
        <v>111</v>
      </c>
      <c r="C28" s="195">
        <v>120853</v>
      </c>
      <c r="D28" s="195">
        <v>82940</v>
      </c>
      <c r="E28" s="196">
        <f t="shared" si="2"/>
        <v>203793</v>
      </c>
      <c r="F28" s="195">
        <v>28496</v>
      </c>
      <c r="G28" s="195">
        <v>10659</v>
      </c>
      <c r="H28" s="196">
        <f t="shared" si="3"/>
        <v>39155</v>
      </c>
      <c r="I28" s="195">
        <v>248</v>
      </c>
      <c r="J28" s="195">
        <v>22</v>
      </c>
      <c r="K28" s="196">
        <f t="shared" si="4"/>
        <v>270</v>
      </c>
      <c r="L28" s="195">
        <v>7929</v>
      </c>
      <c r="M28" s="195">
        <v>4781</v>
      </c>
      <c r="N28" s="196">
        <f t="shared" si="5"/>
        <v>12710</v>
      </c>
      <c r="O28" s="195">
        <f t="shared" si="6"/>
        <v>36673</v>
      </c>
      <c r="P28" s="195">
        <f t="shared" si="0"/>
        <v>15462</v>
      </c>
      <c r="Q28" s="196">
        <f t="shared" si="1"/>
        <v>52135</v>
      </c>
      <c r="R28" s="195">
        <v>24969</v>
      </c>
      <c r="S28" s="195">
        <v>18826</v>
      </c>
      <c r="T28" s="196">
        <f t="shared" si="7"/>
        <v>43795</v>
      </c>
      <c r="U28" s="187">
        <f t="shared" si="8"/>
        <v>299723</v>
      </c>
      <c r="V28" s="25"/>
      <c r="W28" s="25"/>
      <c r="X28"/>
      <c r="Y28"/>
      <c r="Z28"/>
      <c r="AA28"/>
    </row>
    <row r="29" spans="1:27" s="1" customFormat="1" ht="13.5" customHeight="1">
      <c r="A29" s="168">
        <v>21</v>
      </c>
      <c r="B29" s="191" t="s">
        <v>112</v>
      </c>
      <c r="C29" s="192">
        <v>149340</v>
      </c>
      <c r="D29" s="192">
        <v>58680</v>
      </c>
      <c r="E29" s="193">
        <f t="shared" si="2"/>
        <v>208020</v>
      </c>
      <c r="F29" s="192">
        <v>23126</v>
      </c>
      <c r="G29" s="192">
        <v>4851</v>
      </c>
      <c r="H29" s="193">
        <f t="shared" si="3"/>
        <v>27977</v>
      </c>
      <c r="I29" s="192">
        <v>661</v>
      </c>
      <c r="J29" s="192">
        <v>9</v>
      </c>
      <c r="K29" s="193">
        <f t="shared" si="4"/>
        <v>670</v>
      </c>
      <c r="L29" s="192">
        <v>9634</v>
      </c>
      <c r="M29" s="192">
        <v>1933</v>
      </c>
      <c r="N29" s="193">
        <f t="shared" si="5"/>
        <v>11567</v>
      </c>
      <c r="O29" s="192">
        <f t="shared" si="6"/>
        <v>33421</v>
      </c>
      <c r="P29" s="192">
        <f t="shared" si="0"/>
        <v>6793</v>
      </c>
      <c r="Q29" s="193">
        <f t="shared" si="1"/>
        <v>40214</v>
      </c>
      <c r="R29" s="192">
        <v>55490</v>
      </c>
      <c r="S29" s="192">
        <v>24482</v>
      </c>
      <c r="T29" s="193">
        <f t="shared" si="7"/>
        <v>79972</v>
      </c>
      <c r="U29" s="177">
        <f t="shared" si="8"/>
        <v>328206</v>
      </c>
      <c r="V29" s="25"/>
      <c r="W29" s="25"/>
      <c r="X29"/>
      <c r="Y29"/>
      <c r="Z29"/>
      <c r="AA29"/>
    </row>
    <row r="30" spans="1:27" s="1" customFormat="1" ht="13.5" customHeight="1">
      <c r="A30" s="178">
        <v>22</v>
      </c>
      <c r="B30" s="194" t="s">
        <v>113</v>
      </c>
      <c r="C30" s="195">
        <v>41928</v>
      </c>
      <c r="D30" s="195">
        <v>27253</v>
      </c>
      <c r="E30" s="196">
        <f t="shared" si="2"/>
        <v>69181</v>
      </c>
      <c r="F30" s="195">
        <v>8650</v>
      </c>
      <c r="G30" s="195">
        <v>3175</v>
      </c>
      <c r="H30" s="196">
        <f t="shared" si="3"/>
        <v>11825</v>
      </c>
      <c r="I30" s="195">
        <v>131</v>
      </c>
      <c r="J30" s="195">
        <v>6</v>
      </c>
      <c r="K30" s="196">
        <f t="shared" si="4"/>
        <v>137</v>
      </c>
      <c r="L30" s="195">
        <v>5044</v>
      </c>
      <c r="M30" s="195">
        <v>1969</v>
      </c>
      <c r="N30" s="196">
        <f t="shared" si="5"/>
        <v>7013</v>
      </c>
      <c r="O30" s="195">
        <f t="shared" si="6"/>
        <v>13825</v>
      </c>
      <c r="P30" s="195">
        <f t="shared" si="0"/>
        <v>5150</v>
      </c>
      <c r="Q30" s="196">
        <f t="shared" si="1"/>
        <v>18975</v>
      </c>
      <c r="R30" s="195">
        <v>15777</v>
      </c>
      <c r="S30" s="195">
        <v>8413</v>
      </c>
      <c r="T30" s="196">
        <f t="shared" si="7"/>
        <v>24190</v>
      </c>
      <c r="U30" s="187">
        <f t="shared" si="8"/>
        <v>112346</v>
      </c>
      <c r="V30" s="25"/>
      <c r="W30" s="25"/>
      <c r="X30"/>
      <c r="Y30"/>
      <c r="Z30"/>
      <c r="AA30"/>
    </row>
    <row r="31" spans="1:27" s="1" customFormat="1" ht="13.5" customHeight="1">
      <c r="A31" s="168">
        <v>23</v>
      </c>
      <c r="B31" s="191" t="s">
        <v>114</v>
      </c>
      <c r="C31" s="192">
        <v>63153</v>
      </c>
      <c r="D31" s="192">
        <v>23488</v>
      </c>
      <c r="E31" s="193">
        <f t="shared" si="2"/>
        <v>86641</v>
      </c>
      <c r="F31" s="192">
        <v>8340</v>
      </c>
      <c r="G31" s="192">
        <v>2399</v>
      </c>
      <c r="H31" s="193">
        <f t="shared" si="3"/>
        <v>10739</v>
      </c>
      <c r="I31" s="192">
        <v>395</v>
      </c>
      <c r="J31" s="192">
        <v>11</v>
      </c>
      <c r="K31" s="193">
        <f t="shared" si="4"/>
        <v>406</v>
      </c>
      <c r="L31" s="192">
        <v>3189</v>
      </c>
      <c r="M31" s="192">
        <v>682</v>
      </c>
      <c r="N31" s="193">
        <f t="shared" si="5"/>
        <v>3871</v>
      </c>
      <c r="O31" s="192">
        <f t="shared" si="6"/>
        <v>11924</v>
      </c>
      <c r="P31" s="192">
        <f t="shared" si="0"/>
        <v>3092</v>
      </c>
      <c r="Q31" s="193">
        <f t="shared" si="1"/>
        <v>15016</v>
      </c>
      <c r="R31" s="192">
        <v>23359</v>
      </c>
      <c r="S31" s="192">
        <v>11542</v>
      </c>
      <c r="T31" s="193">
        <f t="shared" si="7"/>
        <v>34901</v>
      </c>
      <c r="U31" s="177">
        <f t="shared" si="8"/>
        <v>136558</v>
      </c>
      <c r="V31" s="25"/>
      <c r="W31" s="25"/>
      <c r="X31"/>
      <c r="Y31"/>
      <c r="Z31"/>
      <c r="AA31"/>
    </row>
    <row r="32" spans="1:27" s="1" customFormat="1" ht="13.5" customHeight="1">
      <c r="A32" s="178">
        <v>24</v>
      </c>
      <c r="B32" s="194" t="s">
        <v>115</v>
      </c>
      <c r="C32" s="195">
        <v>24225</v>
      </c>
      <c r="D32" s="195">
        <v>11505</v>
      </c>
      <c r="E32" s="196">
        <f t="shared" si="2"/>
        <v>35730</v>
      </c>
      <c r="F32" s="195">
        <v>3332</v>
      </c>
      <c r="G32" s="195">
        <v>917</v>
      </c>
      <c r="H32" s="196">
        <f t="shared" si="3"/>
        <v>4249</v>
      </c>
      <c r="I32" s="195">
        <v>311</v>
      </c>
      <c r="J32" s="195">
        <v>18</v>
      </c>
      <c r="K32" s="196">
        <f t="shared" si="4"/>
        <v>329</v>
      </c>
      <c r="L32" s="195">
        <v>2653</v>
      </c>
      <c r="M32" s="195">
        <v>649</v>
      </c>
      <c r="N32" s="196">
        <f t="shared" si="5"/>
        <v>3302</v>
      </c>
      <c r="O32" s="195">
        <f t="shared" si="6"/>
        <v>6296</v>
      </c>
      <c r="P32" s="195">
        <f t="shared" si="0"/>
        <v>1584</v>
      </c>
      <c r="Q32" s="196">
        <f t="shared" si="1"/>
        <v>7880</v>
      </c>
      <c r="R32" s="195">
        <v>11836</v>
      </c>
      <c r="S32" s="195">
        <v>4716</v>
      </c>
      <c r="T32" s="196">
        <f t="shared" si="7"/>
        <v>16552</v>
      </c>
      <c r="U32" s="187">
        <f t="shared" si="8"/>
        <v>60162</v>
      </c>
      <c r="V32" s="25"/>
      <c r="W32" s="25"/>
      <c r="X32"/>
      <c r="Y32"/>
      <c r="Z32"/>
      <c r="AA32"/>
    </row>
    <row r="33" spans="1:27" s="1" customFormat="1" ht="13.5" customHeight="1">
      <c r="A33" s="168">
        <v>25</v>
      </c>
      <c r="B33" s="191" t="s">
        <v>116</v>
      </c>
      <c r="C33" s="192">
        <v>67831</v>
      </c>
      <c r="D33" s="192">
        <v>27710</v>
      </c>
      <c r="E33" s="193">
        <f t="shared" si="2"/>
        <v>95541</v>
      </c>
      <c r="F33" s="192">
        <v>10881</v>
      </c>
      <c r="G33" s="192">
        <v>2536</v>
      </c>
      <c r="H33" s="193">
        <f t="shared" si="3"/>
        <v>13417</v>
      </c>
      <c r="I33" s="192">
        <v>761</v>
      </c>
      <c r="J33" s="192">
        <v>8</v>
      </c>
      <c r="K33" s="193">
        <f t="shared" si="4"/>
        <v>769</v>
      </c>
      <c r="L33" s="192">
        <v>9012</v>
      </c>
      <c r="M33" s="192">
        <v>1422</v>
      </c>
      <c r="N33" s="193">
        <f t="shared" si="5"/>
        <v>10434</v>
      </c>
      <c r="O33" s="192">
        <f t="shared" si="6"/>
        <v>20654</v>
      </c>
      <c r="P33" s="192">
        <f t="shared" si="0"/>
        <v>3966</v>
      </c>
      <c r="Q33" s="193">
        <f t="shared" si="1"/>
        <v>24620</v>
      </c>
      <c r="R33" s="192">
        <v>28864</v>
      </c>
      <c r="S33" s="192">
        <v>13187</v>
      </c>
      <c r="T33" s="193">
        <f t="shared" si="7"/>
        <v>42051</v>
      </c>
      <c r="U33" s="177">
        <f t="shared" si="8"/>
        <v>162212</v>
      </c>
      <c r="V33" s="25"/>
      <c r="W33" s="25"/>
      <c r="X33"/>
      <c r="Y33"/>
      <c r="Z33"/>
      <c r="AA33"/>
    </row>
    <row r="34" spans="1:27" s="1" customFormat="1" ht="13.5" customHeight="1">
      <c r="A34" s="178">
        <v>26</v>
      </c>
      <c r="B34" s="194" t="s">
        <v>117</v>
      </c>
      <c r="C34" s="195">
        <v>123823</v>
      </c>
      <c r="D34" s="195">
        <v>71127</v>
      </c>
      <c r="E34" s="196">
        <f t="shared" si="2"/>
        <v>194950</v>
      </c>
      <c r="F34" s="195">
        <v>14732</v>
      </c>
      <c r="G34" s="195">
        <v>6006</v>
      </c>
      <c r="H34" s="196">
        <f t="shared" si="3"/>
        <v>20738</v>
      </c>
      <c r="I34" s="195">
        <v>165</v>
      </c>
      <c r="J34" s="195">
        <v>24</v>
      </c>
      <c r="K34" s="196">
        <f t="shared" si="4"/>
        <v>189</v>
      </c>
      <c r="L34" s="195">
        <v>4639</v>
      </c>
      <c r="M34" s="195">
        <v>1369</v>
      </c>
      <c r="N34" s="196">
        <f t="shared" si="5"/>
        <v>6008</v>
      </c>
      <c r="O34" s="195">
        <f t="shared" si="6"/>
        <v>19536</v>
      </c>
      <c r="P34" s="195">
        <f t="shared" si="0"/>
        <v>7399</v>
      </c>
      <c r="Q34" s="196">
        <f t="shared" si="1"/>
        <v>26935</v>
      </c>
      <c r="R34" s="195">
        <v>26485</v>
      </c>
      <c r="S34" s="195">
        <v>20531</v>
      </c>
      <c r="T34" s="196">
        <f t="shared" si="7"/>
        <v>47016</v>
      </c>
      <c r="U34" s="187">
        <f t="shared" si="8"/>
        <v>268901</v>
      </c>
      <c r="V34" s="25"/>
      <c r="W34" s="25"/>
      <c r="X34"/>
      <c r="Y34"/>
      <c r="Z34"/>
      <c r="AA34"/>
    </row>
    <row r="35" spans="1:27" s="1" customFormat="1" ht="13.5" customHeight="1">
      <c r="A35" s="168">
        <v>27</v>
      </c>
      <c r="B35" s="191" t="s">
        <v>118</v>
      </c>
      <c r="C35" s="192">
        <v>288514</v>
      </c>
      <c r="D35" s="192">
        <v>95758</v>
      </c>
      <c r="E35" s="193">
        <f t="shared" si="2"/>
        <v>384272</v>
      </c>
      <c r="F35" s="192">
        <v>52044</v>
      </c>
      <c r="G35" s="192">
        <v>10976</v>
      </c>
      <c r="H35" s="193">
        <f t="shared" si="3"/>
        <v>63020</v>
      </c>
      <c r="I35" s="192">
        <v>383</v>
      </c>
      <c r="J35" s="192">
        <v>8</v>
      </c>
      <c r="K35" s="193">
        <f t="shared" si="4"/>
        <v>391</v>
      </c>
      <c r="L35" s="192">
        <v>12792</v>
      </c>
      <c r="M35" s="192">
        <v>3237</v>
      </c>
      <c r="N35" s="193">
        <f t="shared" si="5"/>
        <v>16029</v>
      </c>
      <c r="O35" s="192">
        <f t="shared" si="6"/>
        <v>65219</v>
      </c>
      <c r="P35" s="192">
        <f t="shared" si="0"/>
        <v>14221</v>
      </c>
      <c r="Q35" s="193">
        <f t="shared" si="1"/>
        <v>79440</v>
      </c>
      <c r="R35" s="192">
        <v>44115</v>
      </c>
      <c r="S35" s="192">
        <v>28464</v>
      </c>
      <c r="T35" s="193">
        <f t="shared" si="7"/>
        <v>72579</v>
      </c>
      <c r="U35" s="177">
        <f t="shared" si="8"/>
        <v>536291</v>
      </c>
      <c r="V35" s="25"/>
      <c r="W35" s="25"/>
      <c r="X35"/>
      <c r="Y35"/>
      <c r="Z35"/>
      <c r="AA35"/>
    </row>
    <row r="36" spans="1:27" s="1" customFormat="1" ht="13.5" customHeight="1">
      <c r="A36" s="178">
        <v>28</v>
      </c>
      <c r="B36" s="194" t="s">
        <v>168</v>
      </c>
      <c r="C36" s="195">
        <v>39461</v>
      </c>
      <c r="D36" s="195">
        <v>23771</v>
      </c>
      <c r="E36" s="196">
        <f t="shared" si="2"/>
        <v>63232</v>
      </c>
      <c r="F36" s="195">
        <v>7456</v>
      </c>
      <c r="G36" s="195">
        <v>2701</v>
      </c>
      <c r="H36" s="196">
        <f t="shared" si="3"/>
        <v>10157</v>
      </c>
      <c r="I36" s="195">
        <v>281</v>
      </c>
      <c r="J36" s="195">
        <v>9</v>
      </c>
      <c r="K36" s="196">
        <f t="shared" si="4"/>
        <v>290</v>
      </c>
      <c r="L36" s="195">
        <v>4187</v>
      </c>
      <c r="M36" s="195">
        <v>1951</v>
      </c>
      <c r="N36" s="196">
        <f t="shared" si="5"/>
        <v>6138</v>
      </c>
      <c r="O36" s="195">
        <f t="shared" si="6"/>
        <v>11924</v>
      </c>
      <c r="P36" s="195">
        <f t="shared" si="0"/>
        <v>4661</v>
      </c>
      <c r="Q36" s="196">
        <f t="shared" si="1"/>
        <v>16585</v>
      </c>
      <c r="R36" s="195">
        <v>13236</v>
      </c>
      <c r="S36" s="195">
        <v>8663</v>
      </c>
      <c r="T36" s="196">
        <f t="shared" si="7"/>
        <v>21899</v>
      </c>
      <c r="U36" s="187">
        <f t="shared" si="8"/>
        <v>101716</v>
      </c>
      <c r="V36" s="25"/>
      <c r="W36" s="25"/>
      <c r="X36"/>
      <c r="Y36"/>
      <c r="Z36"/>
      <c r="AA36"/>
    </row>
    <row r="37" spans="1:27" s="1" customFormat="1" ht="13.5" customHeight="1">
      <c r="A37" s="168">
        <v>29</v>
      </c>
      <c r="B37" s="191" t="s">
        <v>119</v>
      </c>
      <c r="C37" s="192">
        <v>10822</v>
      </c>
      <c r="D37" s="192">
        <v>4603</v>
      </c>
      <c r="E37" s="193">
        <f t="shared" si="2"/>
        <v>15425</v>
      </c>
      <c r="F37" s="192">
        <v>1779</v>
      </c>
      <c r="G37" s="192">
        <v>522</v>
      </c>
      <c r="H37" s="193">
        <f t="shared" si="3"/>
        <v>2301</v>
      </c>
      <c r="I37" s="192">
        <v>137</v>
      </c>
      <c r="J37" s="192">
        <v>1</v>
      </c>
      <c r="K37" s="193">
        <f t="shared" si="4"/>
        <v>138</v>
      </c>
      <c r="L37" s="192">
        <v>1539</v>
      </c>
      <c r="M37" s="192">
        <v>490</v>
      </c>
      <c r="N37" s="193">
        <f t="shared" si="5"/>
        <v>2029</v>
      </c>
      <c r="O37" s="192">
        <f t="shared" si="6"/>
        <v>3455</v>
      </c>
      <c r="P37" s="192">
        <f t="shared" si="0"/>
        <v>1013</v>
      </c>
      <c r="Q37" s="193">
        <f t="shared" si="1"/>
        <v>4468</v>
      </c>
      <c r="R37" s="192">
        <v>5276</v>
      </c>
      <c r="S37" s="192">
        <v>2499</v>
      </c>
      <c r="T37" s="193">
        <f t="shared" si="7"/>
        <v>7775</v>
      </c>
      <c r="U37" s="177">
        <f t="shared" si="8"/>
        <v>27668</v>
      </c>
      <c r="V37" s="25"/>
      <c r="W37" s="25"/>
      <c r="X37"/>
      <c r="Y37"/>
      <c r="Z37"/>
      <c r="AA37"/>
    </row>
    <row r="38" spans="1:27" s="1" customFormat="1" ht="13.5" customHeight="1">
      <c r="A38" s="178">
        <v>30</v>
      </c>
      <c r="B38" s="194" t="s">
        <v>120</v>
      </c>
      <c r="C38" s="195">
        <v>20374</v>
      </c>
      <c r="D38" s="195">
        <v>5895</v>
      </c>
      <c r="E38" s="196">
        <f t="shared" si="2"/>
        <v>26269</v>
      </c>
      <c r="F38" s="195">
        <v>4187</v>
      </c>
      <c r="G38" s="195">
        <v>684</v>
      </c>
      <c r="H38" s="196">
        <f t="shared" si="3"/>
        <v>4871</v>
      </c>
      <c r="I38" s="195">
        <v>117</v>
      </c>
      <c r="J38" s="195"/>
      <c r="K38" s="196">
        <f t="shared" si="4"/>
        <v>117</v>
      </c>
      <c r="L38" s="195">
        <v>1262</v>
      </c>
      <c r="M38" s="195">
        <v>220</v>
      </c>
      <c r="N38" s="196">
        <f t="shared" si="5"/>
        <v>1482</v>
      </c>
      <c r="O38" s="195">
        <f t="shared" si="6"/>
        <v>5566</v>
      </c>
      <c r="P38" s="195">
        <f t="shared" si="0"/>
        <v>904</v>
      </c>
      <c r="Q38" s="196">
        <f t="shared" si="1"/>
        <v>6470</v>
      </c>
      <c r="R38" s="195">
        <v>18870</v>
      </c>
      <c r="S38" s="195">
        <v>2685</v>
      </c>
      <c r="T38" s="196">
        <f t="shared" si="7"/>
        <v>21555</v>
      </c>
      <c r="U38" s="187">
        <f t="shared" si="8"/>
        <v>54294</v>
      </c>
      <c r="V38" s="25"/>
      <c r="W38" s="25"/>
      <c r="X38"/>
      <c r="Y38"/>
      <c r="Z38"/>
      <c r="AA38"/>
    </row>
    <row r="39" spans="1:27" s="1" customFormat="1" ht="13.5" customHeight="1">
      <c r="A39" s="168">
        <v>31</v>
      </c>
      <c r="B39" s="191" t="s">
        <v>121</v>
      </c>
      <c r="C39" s="192">
        <v>222324</v>
      </c>
      <c r="D39" s="192">
        <v>63844</v>
      </c>
      <c r="E39" s="193">
        <f t="shared" si="2"/>
        <v>286168</v>
      </c>
      <c r="F39" s="192">
        <v>36106</v>
      </c>
      <c r="G39" s="192">
        <v>11325</v>
      </c>
      <c r="H39" s="193">
        <f t="shared" si="3"/>
        <v>47431</v>
      </c>
      <c r="I39" s="192">
        <v>256</v>
      </c>
      <c r="J39" s="192">
        <v>10</v>
      </c>
      <c r="K39" s="193">
        <f t="shared" si="4"/>
        <v>266</v>
      </c>
      <c r="L39" s="192">
        <v>8621</v>
      </c>
      <c r="M39" s="192">
        <v>2907</v>
      </c>
      <c r="N39" s="193">
        <f t="shared" si="5"/>
        <v>11528</v>
      </c>
      <c r="O39" s="192">
        <f t="shared" si="6"/>
        <v>44983</v>
      </c>
      <c r="P39" s="192">
        <f t="shared" si="0"/>
        <v>14242</v>
      </c>
      <c r="Q39" s="193">
        <f t="shared" si="1"/>
        <v>59225</v>
      </c>
      <c r="R39" s="192">
        <v>38648</v>
      </c>
      <c r="S39" s="192">
        <v>20869</v>
      </c>
      <c r="T39" s="193">
        <f t="shared" si="7"/>
        <v>59517</v>
      </c>
      <c r="U39" s="177">
        <f t="shared" si="8"/>
        <v>404910</v>
      </c>
      <c r="V39" s="25"/>
      <c r="W39" s="25"/>
      <c r="X39"/>
      <c r="Y39"/>
      <c r="Z39"/>
      <c r="AA39"/>
    </row>
    <row r="40" spans="1:27" s="1" customFormat="1" ht="13.5" customHeight="1">
      <c r="A40" s="178">
        <v>32</v>
      </c>
      <c r="B40" s="194" t="s">
        <v>122</v>
      </c>
      <c r="C40" s="195">
        <v>43539</v>
      </c>
      <c r="D40" s="195">
        <v>25993</v>
      </c>
      <c r="E40" s="196">
        <f t="shared" si="2"/>
        <v>69532</v>
      </c>
      <c r="F40" s="195">
        <v>8699</v>
      </c>
      <c r="G40" s="195">
        <v>3123</v>
      </c>
      <c r="H40" s="196">
        <f t="shared" si="3"/>
        <v>11822</v>
      </c>
      <c r="I40" s="195">
        <v>184</v>
      </c>
      <c r="J40" s="195">
        <v>10</v>
      </c>
      <c r="K40" s="196">
        <f t="shared" si="4"/>
        <v>194</v>
      </c>
      <c r="L40" s="195">
        <v>3066</v>
      </c>
      <c r="M40" s="195">
        <v>1499</v>
      </c>
      <c r="N40" s="196">
        <f t="shared" si="5"/>
        <v>4565</v>
      </c>
      <c r="O40" s="195">
        <f t="shared" si="6"/>
        <v>11949</v>
      </c>
      <c r="P40" s="195">
        <f t="shared" si="0"/>
        <v>4632</v>
      </c>
      <c r="Q40" s="196">
        <f t="shared" si="1"/>
        <v>16581</v>
      </c>
      <c r="R40" s="195">
        <v>21844</v>
      </c>
      <c r="S40" s="195">
        <v>10423</v>
      </c>
      <c r="T40" s="196">
        <f t="shared" si="7"/>
        <v>32267</v>
      </c>
      <c r="U40" s="187">
        <f t="shared" si="8"/>
        <v>118380</v>
      </c>
      <c r="V40" s="25"/>
      <c r="W40" s="25"/>
      <c r="X40"/>
      <c r="Y40"/>
      <c r="Z40"/>
      <c r="AA40"/>
    </row>
    <row r="41" spans="1:27" s="1" customFormat="1" ht="13.5" customHeight="1">
      <c r="A41" s="168">
        <v>33</v>
      </c>
      <c r="B41" s="191" t="s">
        <v>182</v>
      </c>
      <c r="C41" s="192">
        <v>231620</v>
      </c>
      <c r="D41" s="192">
        <v>105332</v>
      </c>
      <c r="E41" s="193">
        <f t="shared" si="2"/>
        <v>336952</v>
      </c>
      <c r="F41" s="192">
        <v>47396</v>
      </c>
      <c r="G41" s="192">
        <v>14019</v>
      </c>
      <c r="H41" s="193">
        <f t="shared" si="3"/>
        <v>61415</v>
      </c>
      <c r="I41" s="192">
        <v>403</v>
      </c>
      <c r="J41" s="192">
        <v>32</v>
      </c>
      <c r="K41" s="193">
        <f t="shared" si="4"/>
        <v>435</v>
      </c>
      <c r="L41" s="192">
        <v>16168</v>
      </c>
      <c r="M41" s="192">
        <v>4392</v>
      </c>
      <c r="N41" s="193">
        <f t="shared" si="5"/>
        <v>20560</v>
      </c>
      <c r="O41" s="192">
        <f t="shared" si="6"/>
        <v>63967</v>
      </c>
      <c r="P41" s="192">
        <f t="shared" si="0"/>
        <v>18443</v>
      </c>
      <c r="Q41" s="193">
        <f t="shared" si="1"/>
        <v>82410</v>
      </c>
      <c r="R41" s="192">
        <v>49200</v>
      </c>
      <c r="S41" s="192">
        <v>32505</v>
      </c>
      <c r="T41" s="193">
        <f t="shared" si="7"/>
        <v>81705</v>
      </c>
      <c r="U41" s="177">
        <f t="shared" si="8"/>
        <v>501067</v>
      </c>
      <c r="V41" s="25"/>
      <c r="W41" s="25"/>
      <c r="X41"/>
      <c r="Y41"/>
      <c r="Z41"/>
      <c r="AA41"/>
    </row>
    <row r="42" spans="1:27" s="1" customFormat="1" ht="13.5" customHeight="1">
      <c r="A42" s="178">
        <v>34</v>
      </c>
      <c r="B42" s="194" t="s">
        <v>123</v>
      </c>
      <c r="C42" s="195">
        <v>2751646</v>
      </c>
      <c r="D42" s="195">
        <v>1738190</v>
      </c>
      <c r="E42" s="196">
        <f t="shared" si="2"/>
        <v>4489836</v>
      </c>
      <c r="F42" s="195">
        <v>451248</v>
      </c>
      <c r="G42" s="195">
        <v>126750</v>
      </c>
      <c r="H42" s="196">
        <f t="shared" si="3"/>
        <v>577998</v>
      </c>
      <c r="I42" s="195">
        <v>300</v>
      </c>
      <c r="J42" s="195">
        <v>106</v>
      </c>
      <c r="K42" s="196">
        <f t="shared" si="4"/>
        <v>406</v>
      </c>
      <c r="L42" s="195">
        <v>2368</v>
      </c>
      <c r="M42" s="195">
        <v>894</v>
      </c>
      <c r="N42" s="196">
        <f t="shared" si="5"/>
        <v>3262</v>
      </c>
      <c r="O42" s="195">
        <f t="shared" si="6"/>
        <v>453916</v>
      </c>
      <c r="P42" s="195">
        <f t="shared" si="0"/>
        <v>127750</v>
      </c>
      <c r="Q42" s="196">
        <f t="shared" si="1"/>
        <v>581666</v>
      </c>
      <c r="R42" s="195">
        <v>238309</v>
      </c>
      <c r="S42" s="195">
        <v>194266</v>
      </c>
      <c r="T42" s="196">
        <f t="shared" si="7"/>
        <v>432575</v>
      </c>
      <c r="U42" s="187">
        <f t="shared" si="8"/>
        <v>5504077</v>
      </c>
      <c r="V42" s="25"/>
      <c r="W42" s="25"/>
      <c r="X42"/>
      <c r="Y42"/>
      <c r="Z42"/>
      <c r="AA42"/>
    </row>
    <row r="43" spans="1:27" s="1" customFormat="1" ht="13.5" customHeight="1">
      <c r="A43" s="168">
        <v>35</v>
      </c>
      <c r="B43" s="191" t="s">
        <v>124</v>
      </c>
      <c r="C43" s="192">
        <v>597413</v>
      </c>
      <c r="D43" s="192">
        <v>390455</v>
      </c>
      <c r="E43" s="193">
        <f t="shared" si="2"/>
        <v>987868</v>
      </c>
      <c r="F43" s="192">
        <v>103750</v>
      </c>
      <c r="G43" s="192">
        <v>38184</v>
      </c>
      <c r="H43" s="193">
        <f t="shared" si="3"/>
        <v>141934</v>
      </c>
      <c r="I43" s="192">
        <v>415</v>
      </c>
      <c r="J43" s="192">
        <v>124</v>
      </c>
      <c r="K43" s="193">
        <f t="shared" si="4"/>
        <v>539</v>
      </c>
      <c r="L43" s="192">
        <v>20631</v>
      </c>
      <c r="M43" s="192">
        <v>6473</v>
      </c>
      <c r="N43" s="193">
        <f t="shared" si="5"/>
        <v>27104</v>
      </c>
      <c r="O43" s="192">
        <f t="shared" si="6"/>
        <v>124796</v>
      </c>
      <c r="P43" s="192">
        <f t="shared" si="0"/>
        <v>44781</v>
      </c>
      <c r="Q43" s="193">
        <f t="shared" si="1"/>
        <v>169577</v>
      </c>
      <c r="R43" s="192">
        <v>108457</v>
      </c>
      <c r="S43" s="192">
        <v>80032</v>
      </c>
      <c r="T43" s="193">
        <f t="shared" si="7"/>
        <v>188489</v>
      </c>
      <c r="U43" s="177">
        <f t="shared" si="8"/>
        <v>1345934</v>
      </c>
      <c r="V43" s="25"/>
      <c r="W43" s="25"/>
      <c r="X43"/>
      <c r="Y43"/>
      <c r="Z43"/>
      <c r="AA43"/>
    </row>
    <row r="44" spans="1:27" s="1" customFormat="1" ht="13.5" customHeight="1">
      <c r="A44" s="178">
        <v>36</v>
      </c>
      <c r="B44" s="194" t="s">
        <v>125</v>
      </c>
      <c r="C44" s="195">
        <v>18306</v>
      </c>
      <c r="D44" s="195">
        <v>9740</v>
      </c>
      <c r="E44" s="196">
        <f t="shared" si="2"/>
        <v>28046</v>
      </c>
      <c r="F44" s="195">
        <v>3781</v>
      </c>
      <c r="G44" s="195">
        <v>841</v>
      </c>
      <c r="H44" s="196">
        <f t="shared" si="3"/>
        <v>4622</v>
      </c>
      <c r="I44" s="195">
        <v>278</v>
      </c>
      <c r="J44" s="195">
        <v>4</v>
      </c>
      <c r="K44" s="196">
        <f t="shared" si="4"/>
        <v>282</v>
      </c>
      <c r="L44" s="195">
        <v>5346</v>
      </c>
      <c r="M44" s="195">
        <v>943</v>
      </c>
      <c r="N44" s="196">
        <f t="shared" si="5"/>
        <v>6289</v>
      </c>
      <c r="O44" s="195">
        <f t="shared" si="6"/>
        <v>9405</v>
      </c>
      <c r="P44" s="195">
        <f t="shared" si="0"/>
        <v>1788</v>
      </c>
      <c r="Q44" s="196">
        <f t="shared" si="1"/>
        <v>11193</v>
      </c>
      <c r="R44" s="195">
        <v>10443</v>
      </c>
      <c r="S44" s="195">
        <v>4331</v>
      </c>
      <c r="T44" s="196">
        <f t="shared" si="7"/>
        <v>14774</v>
      </c>
      <c r="U44" s="187">
        <f t="shared" si="8"/>
        <v>54013</v>
      </c>
      <c r="V44" s="25"/>
      <c r="W44" s="25"/>
      <c r="X44"/>
      <c r="Y44"/>
      <c r="Z44"/>
      <c r="AA44"/>
    </row>
    <row r="45" spans="1:27" s="1" customFormat="1" ht="13.5" customHeight="1">
      <c r="A45" s="168">
        <v>37</v>
      </c>
      <c r="B45" s="191" t="s">
        <v>126</v>
      </c>
      <c r="C45" s="192">
        <v>38634</v>
      </c>
      <c r="D45" s="192">
        <v>19790</v>
      </c>
      <c r="E45" s="193">
        <f t="shared" si="2"/>
        <v>58424</v>
      </c>
      <c r="F45" s="192">
        <v>6584</v>
      </c>
      <c r="G45" s="192">
        <v>2145</v>
      </c>
      <c r="H45" s="193">
        <f t="shared" si="3"/>
        <v>8729</v>
      </c>
      <c r="I45" s="192">
        <v>456</v>
      </c>
      <c r="J45" s="192">
        <v>6</v>
      </c>
      <c r="K45" s="193">
        <f t="shared" si="4"/>
        <v>462</v>
      </c>
      <c r="L45" s="192">
        <v>4055</v>
      </c>
      <c r="M45" s="192">
        <v>1620</v>
      </c>
      <c r="N45" s="193">
        <f t="shared" si="5"/>
        <v>5675</v>
      </c>
      <c r="O45" s="192">
        <f t="shared" si="6"/>
        <v>11095</v>
      </c>
      <c r="P45" s="192">
        <f t="shared" si="0"/>
        <v>3771</v>
      </c>
      <c r="Q45" s="193">
        <f t="shared" si="1"/>
        <v>14866</v>
      </c>
      <c r="R45" s="192">
        <v>16877</v>
      </c>
      <c r="S45" s="192">
        <v>6859</v>
      </c>
      <c r="T45" s="193">
        <f t="shared" si="7"/>
        <v>23736</v>
      </c>
      <c r="U45" s="177">
        <f t="shared" si="8"/>
        <v>97026</v>
      </c>
      <c r="V45" s="25"/>
      <c r="W45" s="25"/>
      <c r="X45"/>
      <c r="Y45"/>
      <c r="Z45"/>
      <c r="AA45"/>
    </row>
    <row r="46" spans="1:27" s="1" customFormat="1" ht="13.5" customHeight="1">
      <c r="A46" s="178">
        <v>38</v>
      </c>
      <c r="B46" s="194" t="s">
        <v>127</v>
      </c>
      <c r="C46" s="195">
        <v>180244</v>
      </c>
      <c r="D46" s="195">
        <v>75617</v>
      </c>
      <c r="E46" s="196">
        <f t="shared" si="2"/>
        <v>255861</v>
      </c>
      <c r="F46" s="195">
        <v>28970</v>
      </c>
      <c r="G46" s="195">
        <v>9597</v>
      </c>
      <c r="H46" s="196">
        <f t="shared" si="3"/>
        <v>38567</v>
      </c>
      <c r="I46" s="195">
        <v>324</v>
      </c>
      <c r="J46" s="195">
        <v>28</v>
      </c>
      <c r="K46" s="196">
        <f t="shared" si="4"/>
        <v>352</v>
      </c>
      <c r="L46" s="195">
        <v>9171</v>
      </c>
      <c r="M46" s="195">
        <v>2279</v>
      </c>
      <c r="N46" s="196">
        <f t="shared" si="5"/>
        <v>11450</v>
      </c>
      <c r="O46" s="195">
        <f t="shared" si="6"/>
        <v>38465</v>
      </c>
      <c r="P46" s="195">
        <f t="shared" si="0"/>
        <v>11904</v>
      </c>
      <c r="Q46" s="196">
        <f t="shared" si="1"/>
        <v>50369</v>
      </c>
      <c r="R46" s="195">
        <v>38919</v>
      </c>
      <c r="S46" s="195">
        <v>25789</v>
      </c>
      <c r="T46" s="196">
        <f t="shared" si="7"/>
        <v>64708</v>
      </c>
      <c r="U46" s="187">
        <f t="shared" si="8"/>
        <v>370938</v>
      </c>
      <c r="V46" s="25"/>
      <c r="W46" s="25"/>
      <c r="X46"/>
      <c r="Y46"/>
      <c r="Z46"/>
      <c r="AA46"/>
    </row>
    <row r="47" spans="1:27" s="1" customFormat="1" ht="13.5" customHeight="1">
      <c r="A47" s="168">
        <v>39</v>
      </c>
      <c r="B47" s="191" t="s">
        <v>128</v>
      </c>
      <c r="C47" s="192">
        <v>44106</v>
      </c>
      <c r="D47" s="192">
        <v>26263</v>
      </c>
      <c r="E47" s="193">
        <f t="shared" si="2"/>
        <v>70369</v>
      </c>
      <c r="F47" s="192">
        <v>6753</v>
      </c>
      <c r="G47" s="192">
        <v>2649</v>
      </c>
      <c r="H47" s="193">
        <f t="shared" si="3"/>
        <v>9402</v>
      </c>
      <c r="I47" s="192">
        <v>106</v>
      </c>
      <c r="J47" s="192">
        <v>14</v>
      </c>
      <c r="K47" s="193">
        <f t="shared" si="4"/>
        <v>120</v>
      </c>
      <c r="L47" s="192">
        <v>2571</v>
      </c>
      <c r="M47" s="192">
        <v>968</v>
      </c>
      <c r="N47" s="193">
        <f t="shared" si="5"/>
        <v>3539</v>
      </c>
      <c r="O47" s="192">
        <f t="shared" si="6"/>
        <v>9430</v>
      </c>
      <c r="P47" s="192">
        <f t="shared" si="0"/>
        <v>3631</v>
      </c>
      <c r="Q47" s="193">
        <f t="shared" si="1"/>
        <v>13061</v>
      </c>
      <c r="R47" s="192">
        <v>11704</v>
      </c>
      <c r="S47" s="192">
        <v>5882</v>
      </c>
      <c r="T47" s="193">
        <f t="shared" si="7"/>
        <v>17586</v>
      </c>
      <c r="U47" s="177">
        <f t="shared" si="8"/>
        <v>101016</v>
      </c>
      <c r="V47" s="25"/>
      <c r="W47" s="25"/>
      <c r="X47"/>
      <c r="Y47"/>
      <c r="Z47"/>
      <c r="AA47"/>
    </row>
    <row r="48" spans="1:27" s="1" customFormat="1" ht="13.5" customHeight="1">
      <c r="A48" s="178">
        <v>40</v>
      </c>
      <c r="B48" s="194" t="s">
        <v>169</v>
      </c>
      <c r="C48" s="195">
        <v>21348</v>
      </c>
      <c r="D48" s="195">
        <v>8223</v>
      </c>
      <c r="E48" s="196">
        <f t="shared" si="2"/>
        <v>29571</v>
      </c>
      <c r="F48" s="195">
        <v>3792</v>
      </c>
      <c r="G48" s="195">
        <v>1582</v>
      </c>
      <c r="H48" s="196">
        <f t="shared" si="3"/>
        <v>5374</v>
      </c>
      <c r="I48" s="195">
        <v>137</v>
      </c>
      <c r="J48" s="195">
        <v>6</v>
      </c>
      <c r="K48" s="196">
        <f t="shared" si="4"/>
        <v>143</v>
      </c>
      <c r="L48" s="195">
        <v>2532</v>
      </c>
      <c r="M48" s="195">
        <v>1018</v>
      </c>
      <c r="N48" s="196">
        <f t="shared" si="5"/>
        <v>3550</v>
      </c>
      <c r="O48" s="195">
        <f t="shared" si="6"/>
        <v>6461</v>
      </c>
      <c r="P48" s="195">
        <f t="shared" si="0"/>
        <v>2606</v>
      </c>
      <c r="Q48" s="196">
        <f t="shared" si="1"/>
        <v>9067</v>
      </c>
      <c r="R48" s="195">
        <v>9165</v>
      </c>
      <c r="S48" s="195">
        <v>5741</v>
      </c>
      <c r="T48" s="196">
        <f t="shared" si="7"/>
        <v>14906</v>
      </c>
      <c r="U48" s="187">
        <f t="shared" si="8"/>
        <v>53544</v>
      </c>
      <c r="V48" s="25"/>
      <c r="W48" s="25"/>
      <c r="X48"/>
      <c r="Y48"/>
      <c r="Z48"/>
      <c r="AA48"/>
    </row>
    <row r="49" spans="1:31" s="1" customFormat="1" ht="13.5" customHeight="1">
      <c r="A49" s="168">
        <v>41</v>
      </c>
      <c r="B49" s="191" t="s">
        <v>129</v>
      </c>
      <c r="C49" s="192">
        <v>408035</v>
      </c>
      <c r="D49" s="192">
        <v>198529</v>
      </c>
      <c r="E49" s="193">
        <f t="shared" si="2"/>
        <v>606564</v>
      </c>
      <c r="F49" s="192">
        <v>35406</v>
      </c>
      <c r="G49" s="192">
        <v>12844</v>
      </c>
      <c r="H49" s="193">
        <f t="shared" si="3"/>
        <v>48250</v>
      </c>
      <c r="I49" s="192">
        <v>121</v>
      </c>
      <c r="J49" s="192">
        <v>27</v>
      </c>
      <c r="K49" s="193">
        <f t="shared" si="4"/>
        <v>148</v>
      </c>
      <c r="L49" s="192">
        <v>1993</v>
      </c>
      <c r="M49" s="192">
        <v>633</v>
      </c>
      <c r="N49" s="193">
        <f t="shared" si="5"/>
        <v>2626</v>
      </c>
      <c r="O49" s="192">
        <f t="shared" si="6"/>
        <v>37520</v>
      </c>
      <c r="P49" s="192">
        <f t="shared" si="0"/>
        <v>13504</v>
      </c>
      <c r="Q49" s="193">
        <f t="shared" si="1"/>
        <v>51024</v>
      </c>
      <c r="R49" s="192">
        <v>41972</v>
      </c>
      <c r="S49" s="192">
        <v>34414</v>
      </c>
      <c r="T49" s="193">
        <f t="shared" si="7"/>
        <v>76386</v>
      </c>
      <c r="U49" s="177">
        <f t="shared" si="8"/>
        <v>733974</v>
      </c>
      <c r="V49" s="25"/>
      <c r="W49" s="25"/>
      <c r="X49"/>
      <c r="Y49"/>
      <c r="Z49"/>
      <c r="AA49"/>
    </row>
    <row r="50" spans="1:31" s="1" customFormat="1" ht="13.5" customHeight="1">
      <c r="A50" s="178">
        <v>42</v>
      </c>
      <c r="B50" s="194" t="s">
        <v>130</v>
      </c>
      <c r="C50" s="195">
        <v>282246</v>
      </c>
      <c r="D50" s="195">
        <v>107879</v>
      </c>
      <c r="E50" s="196">
        <f t="shared" si="2"/>
        <v>390125</v>
      </c>
      <c r="F50" s="195">
        <v>59715</v>
      </c>
      <c r="G50" s="195">
        <v>14120</v>
      </c>
      <c r="H50" s="196">
        <f t="shared" si="3"/>
        <v>73835</v>
      </c>
      <c r="I50" s="195">
        <v>507</v>
      </c>
      <c r="J50" s="195">
        <v>15</v>
      </c>
      <c r="K50" s="196">
        <f t="shared" si="4"/>
        <v>522</v>
      </c>
      <c r="L50" s="195">
        <v>31550</v>
      </c>
      <c r="M50" s="195">
        <v>9103</v>
      </c>
      <c r="N50" s="196">
        <f t="shared" si="5"/>
        <v>40653</v>
      </c>
      <c r="O50" s="195">
        <f t="shared" si="6"/>
        <v>91772</v>
      </c>
      <c r="P50" s="195">
        <f t="shared" si="0"/>
        <v>23238</v>
      </c>
      <c r="Q50" s="196">
        <f t="shared" si="1"/>
        <v>115010</v>
      </c>
      <c r="R50" s="195">
        <v>59182</v>
      </c>
      <c r="S50" s="195">
        <v>38774</v>
      </c>
      <c r="T50" s="196">
        <f t="shared" si="7"/>
        <v>97956</v>
      </c>
      <c r="U50" s="187">
        <f t="shared" si="8"/>
        <v>603091</v>
      </c>
      <c r="V50" s="25"/>
      <c r="W50" s="25"/>
      <c r="X50"/>
      <c r="Y50"/>
      <c r="Z50"/>
      <c r="AA50"/>
    </row>
    <row r="51" spans="1:31" s="1" customFormat="1" ht="13.5" customHeight="1">
      <c r="A51" s="168">
        <v>43</v>
      </c>
      <c r="B51" s="191" t="s">
        <v>131</v>
      </c>
      <c r="C51" s="192">
        <v>63799</v>
      </c>
      <c r="D51" s="192">
        <v>32786</v>
      </c>
      <c r="E51" s="193">
        <f t="shared" si="2"/>
        <v>96585</v>
      </c>
      <c r="F51" s="192">
        <v>8324</v>
      </c>
      <c r="G51" s="192">
        <v>3316</v>
      </c>
      <c r="H51" s="193">
        <f t="shared" si="3"/>
        <v>11640</v>
      </c>
      <c r="I51" s="192">
        <v>251</v>
      </c>
      <c r="J51" s="192">
        <v>7</v>
      </c>
      <c r="K51" s="193">
        <f t="shared" si="4"/>
        <v>258</v>
      </c>
      <c r="L51" s="192">
        <v>3281</v>
      </c>
      <c r="M51" s="192">
        <v>1713</v>
      </c>
      <c r="N51" s="193">
        <f t="shared" si="5"/>
        <v>4994</v>
      </c>
      <c r="O51" s="192">
        <f t="shared" si="6"/>
        <v>11856</v>
      </c>
      <c r="P51" s="192">
        <f t="shared" si="0"/>
        <v>5036</v>
      </c>
      <c r="Q51" s="193">
        <f t="shared" si="1"/>
        <v>16892</v>
      </c>
      <c r="R51" s="192">
        <v>17933</v>
      </c>
      <c r="S51" s="192">
        <v>9112</v>
      </c>
      <c r="T51" s="193">
        <f t="shared" si="7"/>
        <v>27045</v>
      </c>
      <c r="U51" s="177">
        <f t="shared" si="8"/>
        <v>140522</v>
      </c>
      <c r="V51" s="25"/>
      <c r="W51" s="25"/>
      <c r="X51"/>
      <c r="Y51"/>
      <c r="Z51"/>
      <c r="AA51"/>
    </row>
    <row r="52" spans="1:31" s="1" customFormat="1" ht="13.5" customHeight="1">
      <c r="A52" s="178">
        <v>44</v>
      </c>
      <c r="B52" s="194" t="s">
        <v>132</v>
      </c>
      <c r="C52" s="195">
        <v>115512</v>
      </c>
      <c r="D52" s="195">
        <v>34175</v>
      </c>
      <c r="E52" s="196">
        <f t="shared" si="2"/>
        <v>149687</v>
      </c>
      <c r="F52" s="195">
        <v>13441</v>
      </c>
      <c r="G52" s="195">
        <v>3592</v>
      </c>
      <c r="H52" s="196">
        <f t="shared" si="3"/>
        <v>17033</v>
      </c>
      <c r="I52" s="195">
        <v>370</v>
      </c>
      <c r="J52" s="195">
        <v>11</v>
      </c>
      <c r="K52" s="196">
        <f t="shared" si="4"/>
        <v>381</v>
      </c>
      <c r="L52" s="195">
        <v>8285</v>
      </c>
      <c r="M52" s="195">
        <v>2756</v>
      </c>
      <c r="N52" s="196">
        <f t="shared" si="5"/>
        <v>11041</v>
      </c>
      <c r="O52" s="195">
        <f t="shared" si="6"/>
        <v>22096</v>
      </c>
      <c r="P52" s="195">
        <f t="shared" si="0"/>
        <v>6359</v>
      </c>
      <c r="Q52" s="196">
        <f t="shared" si="1"/>
        <v>28455</v>
      </c>
      <c r="R52" s="195">
        <v>29311</v>
      </c>
      <c r="S52" s="195">
        <v>14393</v>
      </c>
      <c r="T52" s="196">
        <f t="shared" si="7"/>
        <v>43704</v>
      </c>
      <c r="U52" s="187">
        <f t="shared" si="8"/>
        <v>221846</v>
      </c>
      <c r="V52" s="25"/>
      <c r="W52" s="25"/>
      <c r="X52"/>
      <c r="Y52"/>
      <c r="Z52"/>
      <c r="AA52"/>
    </row>
    <row r="53" spans="1:31" s="1" customFormat="1" ht="13.5" customHeight="1">
      <c r="A53" s="168">
        <v>45</v>
      </c>
      <c r="B53" s="191" t="s">
        <v>133</v>
      </c>
      <c r="C53" s="192">
        <v>176530</v>
      </c>
      <c r="D53" s="192">
        <v>98136</v>
      </c>
      <c r="E53" s="193">
        <f t="shared" si="2"/>
        <v>274666</v>
      </c>
      <c r="F53" s="192">
        <v>32788</v>
      </c>
      <c r="G53" s="192">
        <v>11377</v>
      </c>
      <c r="H53" s="193">
        <f t="shared" si="3"/>
        <v>44165</v>
      </c>
      <c r="I53" s="192">
        <v>496</v>
      </c>
      <c r="J53" s="192">
        <v>29</v>
      </c>
      <c r="K53" s="193">
        <f t="shared" si="4"/>
        <v>525</v>
      </c>
      <c r="L53" s="192">
        <v>17868</v>
      </c>
      <c r="M53" s="192">
        <v>7493</v>
      </c>
      <c r="N53" s="193">
        <f t="shared" si="5"/>
        <v>25361</v>
      </c>
      <c r="O53" s="192">
        <f t="shared" si="6"/>
        <v>51152</v>
      </c>
      <c r="P53" s="192">
        <f t="shared" si="0"/>
        <v>18899</v>
      </c>
      <c r="Q53" s="193">
        <f t="shared" si="1"/>
        <v>70051</v>
      </c>
      <c r="R53" s="192">
        <v>33097</v>
      </c>
      <c r="S53" s="192">
        <v>22404</v>
      </c>
      <c r="T53" s="193">
        <f t="shared" si="7"/>
        <v>55501</v>
      </c>
      <c r="U53" s="177">
        <f t="shared" si="8"/>
        <v>400218</v>
      </c>
      <c r="V53" s="25"/>
      <c r="W53" s="25"/>
      <c r="X53"/>
      <c r="Y53"/>
      <c r="Z53"/>
      <c r="AA53"/>
    </row>
    <row r="54" spans="1:31" s="1" customFormat="1" ht="13.5" customHeight="1">
      <c r="A54" s="178">
        <v>46</v>
      </c>
      <c r="B54" s="194" t="s">
        <v>177</v>
      </c>
      <c r="C54" s="195">
        <v>161524</v>
      </c>
      <c r="D54" s="195">
        <v>44389</v>
      </c>
      <c r="E54" s="196">
        <f t="shared" si="2"/>
        <v>205913</v>
      </c>
      <c r="F54" s="195">
        <v>22169</v>
      </c>
      <c r="G54" s="195">
        <v>6263</v>
      </c>
      <c r="H54" s="196">
        <f t="shared" si="3"/>
        <v>28432</v>
      </c>
      <c r="I54" s="195">
        <v>368</v>
      </c>
      <c r="J54" s="195">
        <v>11</v>
      </c>
      <c r="K54" s="196">
        <f t="shared" si="4"/>
        <v>379</v>
      </c>
      <c r="L54" s="195">
        <v>12015</v>
      </c>
      <c r="M54" s="195">
        <v>3672</v>
      </c>
      <c r="N54" s="196">
        <f t="shared" si="5"/>
        <v>15687</v>
      </c>
      <c r="O54" s="195">
        <f t="shared" si="6"/>
        <v>34552</v>
      </c>
      <c r="P54" s="195">
        <f t="shared" si="0"/>
        <v>9946</v>
      </c>
      <c r="Q54" s="196">
        <f t="shared" si="1"/>
        <v>44498</v>
      </c>
      <c r="R54" s="195">
        <v>28329</v>
      </c>
      <c r="S54" s="195">
        <v>15803</v>
      </c>
      <c r="T54" s="196">
        <f t="shared" si="7"/>
        <v>44132</v>
      </c>
      <c r="U54" s="187">
        <f t="shared" si="8"/>
        <v>294543</v>
      </c>
      <c r="V54" s="25"/>
      <c r="W54" s="25"/>
      <c r="X54"/>
      <c r="Y54"/>
      <c r="Z54"/>
      <c r="AA54"/>
    </row>
    <row r="55" spans="1:31" s="1" customFormat="1" ht="13.5" customHeight="1">
      <c r="A55" s="168">
        <v>47</v>
      </c>
      <c r="B55" s="191" t="s">
        <v>134</v>
      </c>
      <c r="C55" s="192">
        <v>91068</v>
      </c>
      <c r="D55" s="192">
        <v>26656</v>
      </c>
      <c r="E55" s="193">
        <f t="shared" si="2"/>
        <v>117724</v>
      </c>
      <c r="F55" s="192">
        <v>12722</v>
      </c>
      <c r="G55" s="192">
        <v>2680</v>
      </c>
      <c r="H55" s="193">
        <f t="shared" si="3"/>
        <v>15402</v>
      </c>
      <c r="I55" s="192">
        <v>401</v>
      </c>
      <c r="J55" s="192">
        <v>2</v>
      </c>
      <c r="K55" s="193">
        <f t="shared" si="4"/>
        <v>403</v>
      </c>
      <c r="L55" s="192">
        <v>7613</v>
      </c>
      <c r="M55" s="192">
        <v>1893</v>
      </c>
      <c r="N55" s="193">
        <f t="shared" si="5"/>
        <v>9506</v>
      </c>
      <c r="O55" s="192">
        <f t="shared" si="6"/>
        <v>20736</v>
      </c>
      <c r="P55" s="192">
        <f t="shared" si="0"/>
        <v>4575</v>
      </c>
      <c r="Q55" s="193">
        <f t="shared" si="1"/>
        <v>25311</v>
      </c>
      <c r="R55" s="192">
        <v>28057</v>
      </c>
      <c r="S55" s="192">
        <v>10121</v>
      </c>
      <c r="T55" s="193">
        <f t="shared" si="7"/>
        <v>38178</v>
      </c>
      <c r="U55" s="177">
        <f t="shared" si="8"/>
        <v>181213</v>
      </c>
      <c r="V55" s="25"/>
      <c r="W55" s="25"/>
      <c r="X55"/>
      <c r="Y55"/>
      <c r="Z55"/>
      <c r="AA55"/>
    </row>
    <row r="56" spans="1:31" s="1" customFormat="1" ht="13.5" customHeight="1">
      <c r="A56" s="178">
        <v>48</v>
      </c>
      <c r="B56" s="194" t="s">
        <v>135</v>
      </c>
      <c r="C56" s="195">
        <v>153923</v>
      </c>
      <c r="D56" s="195">
        <v>82867</v>
      </c>
      <c r="E56" s="196">
        <f t="shared" si="2"/>
        <v>236790</v>
      </c>
      <c r="F56" s="195">
        <v>30414</v>
      </c>
      <c r="G56" s="195">
        <v>12035</v>
      </c>
      <c r="H56" s="196">
        <f t="shared" si="3"/>
        <v>42449</v>
      </c>
      <c r="I56" s="195">
        <v>173</v>
      </c>
      <c r="J56" s="195">
        <v>21</v>
      </c>
      <c r="K56" s="196">
        <f t="shared" si="4"/>
        <v>194</v>
      </c>
      <c r="L56" s="195">
        <v>5701</v>
      </c>
      <c r="M56" s="195">
        <v>2553</v>
      </c>
      <c r="N56" s="196">
        <f t="shared" si="5"/>
        <v>8254</v>
      </c>
      <c r="O56" s="195">
        <f t="shared" si="6"/>
        <v>36288</v>
      </c>
      <c r="P56" s="195">
        <f t="shared" si="0"/>
        <v>14609</v>
      </c>
      <c r="Q56" s="196">
        <f t="shared" si="1"/>
        <v>50897</v>
      </c>
      <c r="R56" s="195">
        <v>30603</v>
      </c>
      <c r="S56" s="195">
        <v>19209</v>
      </c>
      <c r="T56" s="196">
        <f t="shared" si="7"/>
        <v>49812</v>
      </c>
      <c r="U56" s="187">
        <f t="shared" si="8"/>
        <v>337499</v>
      </c>
      <c r="V56" s="25"/>
      <c r="W56" s="25"/>
      <c r="X56"/>
      <c r="Y56"/>
      <c r="Z56"/>
      <c r="AA56"/>
    </row>
    <row r="57" spans="1:31" s="1" customFormat="1" ht="13.5" customHeight="1">
      <c r="A57" s="168">
        <v>49</v>
      </c>
      <c r="B57" s="191" t="s">
        <v>136</v>
      </c>
      <c r="C57" s="192">
        <v>24058</v>
      </c>
      <c r="D57" s="192">
        <v>9194</v>
      </c>
      <c r="E57" s="193">
        <f t="shared" si="2"/>
        <v>33252</v>
      </c>
      <c r="F57" s="192">
        <v>4856</v>
      </c>
      <c r="G57" s="192">
        <v>734</v>
      </c>
      <c r="H57" s="193">
        <f t="shared" si="3"/>
        <v>5590</v>
      </c>
      <c r="I57" s="192">
        <v>362</v>
      </c>
      <c r="J57" s="192">
        <v>2</v>
      </c>
      <c r="K57" s="193">
        <f t="shared" si="4"/>
        <v>364</v>
      </c>
      <c r="L57" s="192">
        <v>4472</v>
      </c>
      <c r="M57" s="192">
        <v>785</v>
      </c>
      <c r="N57" s="193">
        <f t="shared" si="5"/>
        <v>5257</v>
      </c>
      <c r="O57" s="192">
        <f t="shared" si="6"/>
        <v>9690</v>
      </c>
      <c r="P57" s="192">
        <f t="shared" si="0"/>
        <v>1521</v>
      </c>
      <c r="Q57" s="193">
        <f t="shared" si="1"/>
        <v>11211</v>
      </c>
      <c r="R57" s="192">
        <v>11688</v>
      </c>
      <c r="S57" s="192">
        <v>4038</v>
      </c>
      <c r="T57" s="193">
        <f t="shared" si="7"/>
        <v>15726</v>
      </c>
      <c r="U57" s="177">
        <f t="shared" si="8"/>
        <v>60189</v>
      </c>
      <c r="V57" s="25"/>
      <c r="W57" s="25"/>
      <c r="X57"/>
      <c r="Y57"/>
      <c r="Z57"/>
      <c r="AA57"/>
    </row>
    <row r="58" spans="1:31" s="1" customFormat="1" ht="13.5" customHeight="1">
      <c r="A58" s="178">
        <v>50</v>
      </c>
      <c r="B58" s="194" t="s">
        <v>137</v>
      </c>
      <c r="C58" s="195">
        <v>37895</v>
      </c>
      <c r="D58" s="195">
        <v>18239</v>
      </c>
      <c r="E58" s="196">
        <f t="shared" si="2"/>
        <v>56134</v>
      </c>
      <c r="F58" s="195">
        <v>8358</v>
      </c>
      <c r="G58" s="195">
        <v>2449</v>
      </c>
      <c r="H58" s="196">
        <f t="shared" si="3"/>
        <v>10807</v>
      </c>
      <c r="I58" s="195">
        <v>111</v>
      </c>
      <c r="J58" s="195">
        <v>2</v>
      </c>
      <c r="K58" s="196">
        <f t="shared" si="4"/>
        <v>113</v>
      </c>
      <c r="L58" s="195">
        <v>4971</v>
      </c>
      <c r="M58" s="195">
        <v>1441</v>
      </c>
      <c r="N58" s="196">
        <f t="shared" si="5"/>
        <v>6412</v>
      </c>
      <c r="O58" s="195">
        <f t="shared" si="6"/>
        <v>13440</v>
      </c>
      <c r="P58" s="195">
        <f t="shared" si="0"/>
        <v>3892</v>
      </c>
      <c r="Q58" s="196">
        <f t="shared" si="1"/>
        <v>17332</v>
      </c>
      <c r="R58" s="195">
        <v>9535</v>
      </c>
      <c r="S58" s="195">
        <v>6061</v>
      </c>
      <c r="T58" s="196">
        <f t="shared" si="7"/>
        <v>15596</v>
      </c>
      <c r="U58" s="187">
        <f t="shared" si="8"/>
        <v>89062</v>
      </c>
      <c r="V58" s="25"/>
      <c r="W58" s="25"/>
      <c r="X58"/>
      <c r="Y58"/>
      <c r="Z58"/>
      <c r="AA58"/>
    </row>
    <row r="59" spans="1:31" s="1" customFormat="1" ht="13.5" customHeight="1">
      <c r="A59" s="168">
        <v>51</v>
      </c>
      <c r="B59" s="191" t="s">
        <v>138</v>
      </c>
      <c r="C59" s="192">
        <v>34419</v>
      </c>
      <c r="D59" s="192">
        <v>15306</v>
      </c>
      <c r="E59" s="193">
        <f t="shared" si="2"/>
        <v>49725</v>
      </c>
      <c r="F59" s="192">
        <v>8630</v>
      </c>
      <c r="G59" s="192">
        <v>2076</v>
      </c>
      <c r="H59" s="193">
        <f t="shared" si="3"/>
        <v>10706</v>
      </c>
      <c r="I59" s="192">
        <v>137</v>
      </c>
      <c r="J59" s="192">
        <v>5</v>
      </c>
      <c r="K59" s="193">
        <f t="shared" si="4"/>
        <v>142</v>
      </c>
      <c r="L59" s="192">
        <v>9094</v>
      </c>
      <c r="M59" s="192">
        <v>1529</v>
      </c>
      <c r="N59" s="193">
        <f t="shared" si="5"/>
        <v>10623</v>
      </c>
      <c r="O59" s="192">
        <f t="shared" si="6"/>
        <v>17861</v>
      </c>
      <c r="P59" s="192">
        <f t="shared" si="0"/>
        <v>3610</v>
      </c>
      <c r="Q59" s="193">
        <f t="shared" si="1"/>
        <v>21471</v>
      </c>
      <c r="R59" s="192">
        <v>10968</v>
      </c>
      <c r="S59" s="192">
        <v>6896</v>
      </c>
      <c r="T59" s="193">
        <f t="shared" si="7"/>
        <v>17864</v>
      </c>
      <c r="U59" s="177">
        <f t="shared" si="8"/>
        <v>89060</v>
      </c>
      <c r="V59" s="25"/>
      <c r="W59" s="25"/>
      <c r="X59"/>
      <c r="Y59"/>
      <c r="Z59"/>
      <c r="AA59"/>
    </row>
    <row r="60" spans="1:31" s="1" customFormat="1" ht="13.5" customHeight="1">
      <c r="A60" s="178">
        <v>52</v>
      </c>
      <c r="B60" s="194" t="s">
        <v>139</v>
      </c>
      <c r="C60" s="195">
        <v>63075</v>
      </c>
      <c r="D60" s="195">
        <v>42299</v>
      </c>
      <c r="E60" s="196">
        <f t="shared" si="2"/>
        <v>105374</v>
      </c>
      <c r="F60" s="195">
        <v>13372</v>
      </c>
      <c r="G60" s="195">
        <v>4875</v>
      </c>
      <c r="H60" s="196">
        <f t="shared" si="3"/>
        <v>18247</v>
      </c>
      <c r="I60" s="195">
        <v>247</v>
      </c>
      <c r="J60" s="195">
        <v>7</v>
      </c>
      <c r="K60" s="196">
        <f t="shared" si="4"/>
        <v>254</v>
      </c>
      <c r="L60" s="195">
        <v>7344</v>
      </c>
      <c r="M60" s="195">
        <v>3274</v>
      </c>
      <c r="N60" s="196">
        <f t="shared" si="5"/>
        <v>10618</v>
      </c>
      <c r="O60" s="195">
        <f t="shared" si="6"/>
        <v>20963</v>
      </c>
      <c r="P60" s="195">
        <f t="shared" si="0"/>
        <v>8156</v>
      </c>
      <c r="Q60" s="196">
        <f t="shared" si="1"/>
        <v>29119</v>
      </c>
      <c r="R60" s="195">
        <v>18762</v>
      </c>
      <c r="S60" s="195">
        <v>12292</v>
      </c>
      <c r="T60" s="196">
        <f t="shared" si="7"/>
        <v>31054</v>
      </c>
      <c r="U60" s="187">
        <f t="shared" si="8"/>
        <v>165547</v>
      </c>
      <c r="V60" s="25"/>
      <c r="W60" s="25"/>
      <c r="X60"/>
      <c r="Y60"/>
      <c r="Z60"/>
      <c r="AA60"/>
    </row>
    <row r="61" spans="1:31" s="1" customFormat="1" ht="13.5" customHeight="1">
      <c r="A61" s="168">
        <v>53</v>
      </c>
      <c r="B61" s="191" t="s">
        <v>140</v>
      </c>
      <c r="C61" s="192">
        <v>34065</v>
      </c>
      <c r="D61" s="192">
        <v>18408</v>
      </c>
      <c r="E61" s="193">
        <f t="shared" si="2"/>
        <v>52473</v>
      </c>
      <c r="F61" s="192">
        <v>5103</v>
      </c>
      <c r="G61" s="192">
        <v>1618</v>
      </c>
      <c r="H61" s="193">
        <f t="shared" si="3"/>
        <v>6721</v>
      </c>
      <c r="I61" s="192">
        <v>152</v>
      </c>
      <c r="J61" s="192">
        <v>3</v>
      </c>
      <c r="K61" s="193">
        <f t="shared" si="4"/>
        <v>155</v>
      </c>
      <c r="L61" s="192">
        <v>3242</v>
      </c>
      <c r="M61" s="192">
        <v>2793</v>
      </c>
      <c r="N61" s="193">
        <f t="shared" si="5"/>
        <v>6035</v>
      </c>
      <c r="O61" s="192">
        <f t="shared" si="6"/>
        <v>8497</v>
      </c>
      <c r="P61" s="192">
        <f t="shared" si="0"/>
        <v>4414</v>
      </c>
      <c r="Q61" s="193">
        <f t="shared" si="1"/>
        <v>12911</v>
      </c>
      <c r="R61" s="192">
        <v>10885</v>
      </c>
      <c r="S61" s="192">
        <v>7111</v>
      </c>
      <c r="T61" s="193">
        <f t="shared" si="7"/>
        <v>17996</v>
      </c>
      <c r="U61" s="177">
        <f t="shared" si="8"/>
        <v>83380</v>
      </c>
      <c r="V61" s="25"/>
      <c r="W61" s="25"/>
      <c r="X61"/>
      <c r="Y61"/>
      <c r="Z61"/>
      <c r="AA61"/>
    </row>
    <row r="62" spans="1:31" s="1" customFormat="1" ht="13.5" customHeight="1">
      <c r="A62" s="178">
        <v>54</v>
      </c>
      <c r="B62" s="194" t="s">
        <v>141</v>
      </c>
      <c r="C62" s="195">
        <v>148027</v>
      </c>
      <c r="D62" s="195">
        <v>76383</v>
      </c>
      <c r="E62" s="196">
        <f t="shared" si="2"/>
        <v>224410</v>
      </c>
      <c r="F62" s="195">
        <v>22236</v>
      </c>
      <c r="G62" s="195">
        <v>7888</v>
      </c>
      <c r="H62" s="196">
        <f t="shared" si="3"/>
        <v>30124</v>
      </c>
      <c r="I62" s="195">
        <v>278</v>
      </c>
      <c r="J62" s="195">
        <v>3</v>
      </c>
      <c r="K62" s="196">
        <f t="shared" si="4"/>
        <v>281</v>
      </c>
      <c r="L62" s="195">
        <v>5936</v>
      </c>
      <c r="M62" s="195">
        <v>2324</v>
      </c>
      <c r="N62" s="196">
        <f t="shared" si="5"/>
        <v>8260</v>
      </c>
      <c r="O62" s="195">
        <f t="shared" si="6"/>
        <v>28450</v>
      </c>
      <c r="P62" s="195">
        <f t="shared" si="0"/>
        <v>10215</v>
      </c>
      <c r="Q62" s="196">
        <f t="shared" si="1"/>
        <v>38665</v>
      </c>
      <c r="R62" s="195">
        <v>25021</v>
      </c>
      <c r="S62" s="195">
        <v>17307</v>
      </c>
      <c r="T62" s="196">
        <f t="shared" si="7"/>
        <v>42328</v>
      </c>
      <c r="U62" s="187">
        <f t="shared" si="8"/>
        <v>305403</v>
      </c>
      <c r="V62" s="25"/>
      <c r="W62" s="25"/>
      <c r="X62"/>
      <c r="Y62"/>
      <c r="Z62"/>
      <c r="AA62"/>
    </row>
    <row r="63" spans="1:31" s="23" customFormat="1" ht="13.5" customHeight="1">
      <c r="A63" s="168">
        <v>55</v>
      </c>
      <c r="B63" s="191" t="s">
        <v>142</v>
      </c>
      <c r="C63" s="192">
        <v>136369</v>
      </c>
      <c r="D63" s="192">
        <v>80392</v>
      </c>
      <c r="E63" s="193">
        <f t="shared" si="2"/>
        <v>216761</v>
      </c>
      <c r="F63" s="192">
        <v>24770</v>
      </c>
      <c r="G63" s="192">
        <v>9558</v>
      </c>
      <c r="H63" s="193">
        <f t="shared" si="3"/>
        <v>34328</v>
      </c>
      <c r="I63" s="192">
        <v>480</v>
      </c>
      <c r="J63" s="192">
        <v>19</v>
      </c>
      <c r="K63" s="193">
        <f t="shared" si="4"/>
        <v>499</v>
      </c>
      <c r="L63" s="192">
        <v>9914</v>
      </c>
      <c r="M63" s="192">
        <v>4556</v>
      </c>
      <c r="N63" s="193">
        <f t="shared" si="5"/>
        <v>14470</v>
      </c>
      <c r="O63" s="192">
        <f t="shared" si="6"/>
        <v>35164</v>
      </c>
      <c r="P63" s="192">
        <f t="shared" si="0"/>
        <v>14133</v>
      </c>
      <c r="Q63" s="193">
        <f t="shared" si="1"/>
        <v>49297</v>
      </c>
      <c r="R63" s="192">
        <v>42051</v>
      </c>
      <c r="S63" s="192">
        <v>27306</v>
      </c>
      <c r="T63" s="193">
        <f t="shared" si="7"/>
        <v>69357</v>
      </c>
      <c r="U63" s="177">
        <f t="shared" si="8"/>
        <v>335415</v>
      </c>
      <c r="V63" s="12"/>
      <c r="W63" s="12"/>
      <c r="X63"/>
      <c r="Y63"/>
      <c r="Z63"/>
      <c r="AA63"/>
      <c r="AB63" s="1"/>
      <c r="AD63" s="1"/>
      <c r="AE63" s="1"/>
    </row>
    <row r="64" spans="1:31" s="1" customFormat="1" ht="13.5" customHeight="1">
      <c r="A64" s="178">
        <v>56</v>
      </c>
      <c r="B64" s="194" t="s">
        <v>143</v>
      </c>
      <c r="C64" s="195">
        <v>26317</v>
      </c>
      <c r="D64" s="195">
        <v>7927</v>
      </c>
      <c r="E64" s="196">
        <f t="shared" si="2"/>
        <v>34244</v>
      </c>
      <c r="F64" s="195">
        <v>3608</v>
      </c>
      <c r="G64" s="195">
        <v>525</v>
      </c>
      <c r="H64" s="196">
        <f t="shared" si="3"/>
        <v>4133</v>
      </c>
      <c r="I64" s="195">
        <v>189</v>
      </c>
      <c r="J64" s="195"/>
      <c r="K64" s="196">
        <f t="shared" si="4"/>
        <v>189</v>
      </c>
      <c r="L64" s="195">
        <v>1451</v>
      </c>
      <c r="M64" s="195">
        <v>245</v>
      </c>
      <c r="N64" s="196">
        <f t="shared" si="5"/>
        <v>1696</v>
      </c>
      <c r="O64" s="195">
        <f t="shared" si="6"/>
        <v>5248</v>
      </c>
      <c r="P64" s="195">
        <f t="shared" si="0"/>
        <v>770</v>
      </c>
      <c r="Q64" s="196">
        <f t="shared" si="1"/>
        <v>6018</v>
      </c>
      <c r="R64" s="195">
        <v>15093</v>
      </c>
      <c r="S64" s="195">
        <v>4136</v>
      </c>
      <c r="T64" s="196">
        <f t="shared" si="7"/>
        <v>19229</v>
      </c>
      <c r="U64" s="187">
        <f t="shared" si="8"/>
        <v>59491</v>
      </c>
      <c r="V64" s="25"/>
      <c r="W64" s="25"/>
      <c r="X64"/>
      <c r="Y64"/>
      <c r="Z64"/>
      <c r="AA64"/>
    </row>
    <row r="65" spans="1:31" s="1" customFormat="1" ht="13.5" customHeight="1">
      <c r="A65" s="168">
        <v>57</v>
      </c>
      <c r="B65" s="191" t="s">
        <v>144</v>
      </c>
      <c r="C65" s="192">
        <v>19560</v>
      </c>
      <c r="D65" s="192">
        <v>11342</v>
      </c>
      <c r="E65" s="193">
        <f t="shared" si="2"/>
        <v>30902</v>
      </c>
      <c r="F65" s="192">
        <v>3114</v>
      </c>
      <c r="G65" s="192">
        <v>1227</v>
      </c>
      <c r="H65" s="193">
        <f t="shared" si="3"/>
        <v>4341</v>
      </c>
      <c r="I65" s="192">
        <v>205</v>
      </c>
      <c r="J65" s="192">
        <v>2</v>
      </c>
      <c r="K65" s="193">
        <f t="shared" si="4"/>
        <v>207</v>
      </c>
      <c r="L65" s="192">
        <v>1596</v>
      </c>
      <c r="M65" s="192">
        <v>579</v>
      </c>
      <c r="N65" s="193">
        <f t="shared" si="5"/>
        <v>2175</v>
      </c>
      <c r="O65" s="192">
        <f t="shared" si="6"/>
        <v>4915</v>
      </c>
      <c r="P65" s="192">
        <f t="shared" si="0"/>
        <v>1808</v>
      </c>
      <c r="Q65" s="193">
        <f t="shared" si="1"/>
        <v>6723</v>
      </c>
      <c r="R65" s="192">
        <v>7604</v>
      </c>
      <c r="S65" s="192">
        <v>4548</v>
      </c>
      <c r="T65" s="193">
        <f t="shared" si="7"/>
        <v>12152</v>
      </c>
      <c r="U65" s="177">
        <f t="shared" si="8"/>
        <v>49777</v>
      </c>
      <c r="V65" s="25"/>
      <c r="W65" s="25"/>
      <c r="X65"/>
      <c r="Y65"/>
      <c r="Z65"/>
      <c r="AA65"/>
    </row>
    <row r="66" spans="1:31" s="1" customFormat="1" ht="13.5" customHeight="1">
      <c r="A66" s="178">
        <v>58</v>
      </c>
      <c r="B66" s="194" t="s">
        <v>145</v>
      </c>
      <c r="C66" s="195">
        <v>62758</v>
      </c>
      <c r="D66" s="195">
        <v>23684</v>
      </c>
      <c r="E66" s="196">
        <f t="shared" si="2"/>
        <v>86442</v>
      </c>
      <c r="F66" s="195">
        <v>9324</v>
      </c>
      <c r="G66" s="195">
        <v>2743</v>
      </c>
      <c r="H66" s="196">
        <f t="shared" si="3"/>
        <v>12067</v>
      </c>
      <c r="I66" s="195">
        <v>713</v>
      </c>
      <c r="J66" s="195">
        <v>30</v>
      </c>
      <c r="K66" s="196">
        <f t="shared" si="4"/>
        <v>743</v>
      </c>
      <c r="L66" s="195">
        <v>9711</v>
      </c>
      <c r="M66" s="195">
        <v>2147</v>
      </c>
      <c r="N66" s="196">
        <f t="shared" si="5"/>
        <v>11858</v>
      </c>
      <c r="O66" s="195">
        <f t="shared" si="6"/>
        <v>19748</v>
      </c>
      <c r="P66" s="195">
        <f t="shared" si="0"/>
        <v>4920</v>
      </c>
      <c r="Q66" s="196">
        <f t="shared" si="1"/>
        <v>24668</v>
      </c>
      <c r="R66" s="195">
        <v>21840</v>
      </c>
      <c r="S66" s="195">
        <v>12328</v>
      </c>
      <c r="T66" s="196">
        <f t="shared" si="7"/>
        <v>34168</v>
      </c>
      <c r="U66" s="187">
        <f t="shared" si="8"/>
        <v>145278</v>
      </c>
      <c r="V66" s="25"/>
      <c r="W66" s="25"/>
      <c r="X66"/>
      <c r="Y66"/>
      <c r="Z66"/>
      <c r="AA66"/>
    </row>
    <row r="67" spans="1:31" s="1" customFormat="1" ht="13.5" customHeight="1">
      <c r="A67" s="168">
        <v>59</v>
      </c>
      <c r="B67" s="191" t="s">
        <v>146</v>
      </c>
      <c r="C67" s="192">
        <v>195219</v>
      </c>
      <c r="D67" s="192">
        <v>105649</v>
      </c>
      <c r="E67" s="193">
        <f t="shared" si="2"/>
        <v>300868</v>
      </c>
      <c r="F67" s="192">
        <v>21497</v>
      </c>
      <c r="G67" s="192">
        <v>7673</v>
      </c>
      <c r="H67" s="193">
        <f t="shared" si="3"/>
        <v>29170</v>
      </c>
      <c r="I67" s="192">
        <v>113</v>
      </c>
      <c r="J67" s="192">
        <v>16</v>
      </c>
      <c r="K67" s="193">
        <f t="shared" si="4"/>
        <v>129</v>
      </c>
      <c r="L67" s="192">
        <v>3310</v>
      </c>
      <c r="M67" s="192">
        <v>1343</v>
      </c>
      <c r="N67" s="193">
        <f t="shared" si="5"/>
        <v>4653</v>
      </c>
      <c r="O67" s="192">
        <f t="shared" si="6"/>
        <v>24920</v>
      </c>
      <c r="P67" s="192">
        <f t="shared" si="0"/>
        <v>9032</v>
      </c>
      <c r="Q67" s="193">
        <f t="shared" si="1"/>
        <v>33952</v>
      </c>
      <c r="R67" s="192">
        <v>23456</v>
      </c>
      <c r="S67" s="192">
        <v>15738</v>
      </c>
      <c r="T67" s="193">
        <f t="shared" si="7"/>
        <v>39194</v>
      </c>
      <c r="U67" s="177">
        <f t="shared" si="8"/>
        <v>374014</v>
      </c>
      <c r="V67" s="25"/>
      <c r="W67" s="25"/>
      <c r="X67"/>
      <c r="Y67"/>
      <c r="Z67"/>
      <c r="AA67"/>
    </row>
    <row r="68" spans="1:31" s="1" customFormat="1" ht="13.5" customHeight="1">
      <c r="A68" s="178">
        <v>60</v>
      </c>
      <c r="B68" s="194" t="s">
        <v>147</v>
      </c>
      <c r="C68" s="195">
        <v>47110</v>
      </c>
      <c r="D68" s="195">
        <v>24068</v>
      </c>
      <c r="E68" s="196">
        <f t="shared" si="2"/>
        <v>71178</v>
      </c>
      <c r="F68" s="195">
        <v>10033</v>
      </c>
      <c r="G68" s="195">
        <v>3310</v>
      </c>
      <c r="H68" s="196">
        <f t="shared" si="3"/>
        <v>13343</v>
      </c>
      <c r="I68" s="195">
        <v>439</v>
      </c>
      <c r="J68" s="195">
        <v>12</v>
      </c>
      <c r="K68" s="196">
        <f t="shared" si="4"/>
        <v>451</v>
      </c>
      <c r="L68" s="195">
        <v>6471</v>
      </c>
      <c r="M68" s="195">
        <v>1749</v>
      </c>
      <c r="N68" s="196">
        <f t="shared" si="5"/>
        <v>8220</v>
      </c>
      <c r="O68" s="195">
        <f t="shared" si="6"/>
        <v>16943</v>
      </c>
      <c r="P68" s="195">
        <f t="shared" si="0"/>
        <v>5071</v>
      </c>
      <c r="Q68" s="196">
        <f t="shared" si="1"/>
        <v>22014</v>
      </c>
      <c r="R68" s="195">
        <v>18582</v>
      </c>
      <c r="S68" s="195">
        <v>9866</v>
      </c>
      <c r="T68" s="196">
        <f t="shared" si="7"/>
        <v>28448</v>
      </c>
      <c r="U68" s="187">
        <f t="shared" si="8"/>
        <v>121640</v>
      </c>
      <c r="V68" s="25"/>
      <c r="W68" s="25"/>
      <c r="X68"/>
      <c r="Y68"/>
      <c r="Z68"/>
      <c r="AA68"/>
    </row>
    <row r="69" spans="1:31" s="1" customFormat="1" ht="13.5" customHeight="1">
      <c r="A69" s="168">
        <v>61</v>
      </c>
      <c r="B69" s="191" t="s">
        <v>148</v>
      </c>
      <c r="C69" s="192">
        <v>82014</v>
      </c>
      <c r="D69" s="192">
        <v>45295</v>
      </c>
      <c r="E69" s="193">
        <f t="shared" si="2"/>
        <v>127309</v>
      </c>
      <c r="F69" s="192">
        <v>13539</v>
      </c>
      <c r="G69" s="192">
        <v>4843</v>
      </c>
      <c r="H69" s="193">
        <f t="shared" si="3"/>
        <v>18382</v>
      </c>
      <c r="I69" s="192">
        <v>171</v>
      </c>
      <c r="J69" s="192">
        <v>9</v>
      </c>
      <c r="K69" s="193">
        <f t="shared" si="4"/>
        <v>180</v>
      </c>
      <c r="L69" s="192">
        <v>2781</v>
      </c>
      <c r="M69" s="192">
        <v>1800</v>
      </c>
      <c r="N69" s="193">
        <f t="shared" si="5"/>
        <v>4581</v>
      </c>
      <c r="O69" s="192">
        <f t="shared" si="6"/>
        <v>16491</v>
      </c>
      <c r="P69" s="192">
        <f t="shared" si="0"/>
        <v>6652</v>
      </c>
      <c r="Q69" s="193">
        <f t="shared" si="1"/>
        <v>23143</v>
      </c>
      <c r="R69" s="192">
        <v>25913</v>
      </c>
      <c r="S69" s="192">
        <v>17925</v>
      </c>
      <c r="T69" s="193">
        <f t="shared" si="7"/>
        <v>43838</v>
      </c>
      <c r="U69" s="177">
        <f t="shared" si="8"/>
        <v>194290</v>
      </c>
      <c r="V69" s="25"/>
      <c r="W69" s="25"/>
      <c r="X69"/>
      <c r="Y69"/>
      <c r="Z69"/>
      <c r="AA69"/>
    </row>
    <row r="70" spans="1:31" s="1" customFormat="1" ht="13.5" customHeight="1">
      <c r="A70" s="178">
        <v>62</v>
      </c>
      <c r="B70" s="194" t="s">
        <v>149</v>
      </c>
      <c r="C70" s="195">
        <v>7325</v>
      </c>
      <c r="D70" s="195">
        <v>3354</v>
      </c>
      <c r="E70" s="196">
        <f t="shared" si="2"/>
        <v>10679</v>
      </c>
      <c r="F70" s="195">
        <v>1133</v>
      </c>
      <c r="G70" s="195">
        <v>374</v>
      </c>
      <c r="H70" s="196">
        <f t="shared" si="3"/>
        <v>1507</v>
      </c>
      <c r="I70" s="195">
        <v>235</v>
      </c>
      <c r="J70" s="195">
        <v>15</v>
      </c>
      <c r="K70" s="196">
        <f t="shared" si="4"/>
        <v>250</v>
      </c>
      <c r="L70" s="195">
        <v>911</v>
      </c>
      <c r="M70" s="195">
        <v>135</v>
      </c>
      <c r="N70" s="196">
        <f t="shared" si="5"/>
        <v>1046</v>
      </c>
      <c r="O70" s="195">
        <f t="shared" si="6"/>
        <v>2279</v>
      </c>
      <c r="P70" s="195">
        <f t="shared" si="0"/>
        <v>524</v>
      </c>
      <c r="Q70" s="196">
        <f t="shared" si="1"/>
        <v>2803</v>
      </c>
      <c r="R70" s="195">
        <v>11578</v>
      </c>
      <c r="S70" s="195">
        <v>2655</v>
      </c>
      <c r="T70" s="196">
        <f t="shared" si="7"/>
        <v>14233</v>
      </c>
      <c r="U70" s="187">
        <f t="shared" si="8"/>
        <v>27715</v>
      </c>
      <c r="V70" s="25"/>
      <c r="W70" s="25"/>
      <c r="X70"/>
      <c r="Y70"/>
      <c r="Z70"/>
      <c r="AA70"/>
    </row>
    <row r="71" spans="1:31" s="1" customFormat="1" ht="13.5" customHeight="1">
      <c r="A71" s="168">
        <v>63</v>
      </c>
      <c r="B71" s="191" t="s">
        <v>178</v>
      </c>
      <c r="C71" s="192">
        <v>143446</v>
      </c>
      <c r="D71" s="192">
        <v>50406</v>
      </c>
      <c r="E71" s="193">
        <f t="shared" si="2"/>
        <v>193852</v>
      </c>
      <c r="F71" s="192">
        <v>43154</v>
      </c>
      <c r="G71" s="192">
        <v>6988</v>
      </c>
      <c r="H71" s="193">
        <f t="shared" si="3"/>
        <v>50142</v>
      </c>
      <c r="I71" s="192">
        <v>963</v>
      </c>
      <c r="J71" s="192">
        <v>8</v>
      </c>
      <c r="K71" s="193">
        <f t="shared" si="4"/>
        <v>971</v>
      </c>
      <c r="L71" s="192">
        <v>21448</v>
      </c>
      <c r="M71" s="192">
        <v>4579</v>
      </c>
      <c r="N71" s="193">
        <f t="shared" si="5"/>
        <v>26027</v>
      </c>
      <c r="O71" s="192">
        <f t="shared" si="6"/>
        <v>65565</v>
      </c>
      <c r="P71" s="192">
        <f t="shared" si="0"/>
        <v>11575</v>
      </c>
      <c r="Q71" s="193">
        <f t="shared" si="1"/>
        <v>77140</v>
      </c>
      <c r="R71" s="192">
        <v>40997</v>
      </c>
      <c r="S71" s="192">
        <v>19711</v>
      </c>
      <c r="T71" s="193">
        <f t="shared" si="7"/>
        <v>60708</v>
      </c>
      <c r="U71" s="177">
        <f t="shared" si="8"/>
        <v>331700</v>
      </c>
      <c r="V71" s="25"/>
      <c r="W71" s="25"/>
      <c r="X71"/>
      <c r="Y71"/>
      <c r="Z71"/>
      <c r="AA71"/>
    </row>
    <row r="72" spans="1:31" s="1" customFormat="1" ht="13.5" customHeight="1">
      <c r="A72" s="178">
        <v>64</v>
      </c>
      <c r="B72" s="194" t="s">
        <v>150</v>
      </c>
      <c r="C72" s="195">
        <v>44149</v>
      </c>
      <c r="D72" s="195">
        <v>24978</v>
      </c>
      <c r="E72" s="196">
        <f t="shared" si="2"/>
        <v>69127</v>
      </c>
      <c r="F72" s="195">
        <v>8257</v>
      </c>
      <c r="G72" s="195">
        <v>3620</v>
      </c>
      <c r="H72" s="196">
        <f t="shared" si="3"/>
        <v>11877</v>
      </c>
      <c r="I72" s="195">
        <v>122</v>
      </c>
      <c r="J72" s="195">
        <v>11</v>
      </c>
      <c r="K72" s="196">
        <f t="shared" si="4"/>
        <v>133</v>
      </c>
      <c r="L72" s="195">
        <v>3806</v>
      </c>
      <c r="M72" s="195">
        <v>2884</v>
      </c>
      <c r="N72" s="196">
        <f t="shared" si="5"/>
        <v>6690</v>
      </c>
      <c r="O72" s="195">
        <f t="shared" si="6"/>
        <v>12185</v>
      </c>
      <c r="P72" s="195">
        <f t="shared" si="0"/>
        <v>6515</v>
      </c>
      <c r="Q72" s="196">
        <f t="shared" si="1"/>
        <v>18700</v>
      </c>
      <c r="R72" s="195">
        <v>9238</v>
      </c>
      <c r="S72" s="195">
        <v>6670</v>
      </c>
      <c r="T72" s="196">
        <f t="shared" si="7"/>
        <v>15908</v>
      </c>
      <c r="U72" s="187">
        <f t="shared" si="8"/>
        <v>103735</v>
      </c>
      <c r="V72" s="25"/>
      <c r="W72" s="25"/>
      <c r="X72"/>
      <c r="Y72"/>
      <c r="Z72"/>
      <c r="AA72"/>
    </row>
    <row r="73" spans="1:31" s="1" customFormat="1" ht="13.5" customHeight="1">
      <c r="A73" s="168">
        <v>65</v>
      </c>
      <c r="B73" s="191" t="s">
        <v>151</v>
      </c>
      <c r="C73" s="192">
        <v>82549</v>
      </c>
      <c r="D73" s="192">
        <v>33597</v>
      </c>
      <c r="E73" s="193">
        <f t="shared" si="2"/>
        <v>116146</v>
      </c>
      <c r="F73" s="192">
        <v>16527</v>
      </c>
      <c r="G73" s="192">
        <v>2677</v>
      </c>
      <c r="H73" s="193">
        <f t="shared" si="3"/>
        <v>19204</v>
      </c>
      <c r="I73" s="192">
        <v>486</v>
      </c>
      <c r="J73" s="192">
        <v>3</v>
      </c>
      <c r="K73" s="193">
        <f t="shared" si="4"/>
        <v>489</v>
      </c>
      <c r="L73" s="192">
        <v>5840</v>
      </c>
      <c r="M73" s="192">
        <v>963</v>
      </c>
      <c r="N73" s="193">
        <f t="shared" si="5"/>
        <v>6803</v>
      </c>
      <c r="O73" s="192">
        <f t="shared" si="6"/>
        <v>22853</v>
      </c>
      <c r="P73" s="192">
        <f t="shared" ref="P73:P89" si="9">+G73+J73+M73</f>
        <v>3643</v>
      </c>
      <c r="Q73" s="193">
        <f t="shared" ref="Q73:Q89" si="10">+H73+K73+N73</f>
        <v>26496</v>
      </c>
      <c r="R73" s="192">
        <v>35306</v>
      </c>
      <c r="S73" s="192">
        <v>14391</v>
      </c>
      <c r="T73" s="193">
        <f t="shared" si="7"/>
        <v>49697</v>
      </c>
      <c r="U73" s="177">
        <f t="shared" si="8"/>
        <v>192339</v>
      </c>
      <c r="V73" s="25"/>
      <c r="W73" s="25"/>
      <c r="X73"/>
      <c r="Y73"/>
      <c r="Z73"/>
      <c r="AA73"/>
    </row>
    <row r="74" spans="1:31" s="1" customFormat="1" ht="13.5" customHeight="1">
      <c r="A74" s="178">
        <v>66</v>
      </c>
      <c r="B74" s="194" t="s">
        <v>152</v>
      </c>
      <c r="C74" s="195">
        <v>35573</v>
      </c>
      <c r="D74" s="195">
        <v>12461</v>
      </c>
      <c r="E74" s="196">
        <f t="shared" ref="E74:E89" si="11">+C74+D74</f>
        <v>48034</v>
      </c>
      <c r="F74" s="195">
        <v>8613</v>
      </c>
      <c r="G74" s="195">
        <v>2479</v>
      </c>
      <c r="H74" s="196">
        <f t="shared" ref="H74:H90" si="12">+F74+G74</f>
        <v>11092</v>
      </c>
      <c r="I74" s="195">
        <v>416</v>
      </c>
      <c r="J74" s="195">
        <v>16</v>
      </c>
      <c r="K74" s="196">
        <f t="shared" ref="K74:K89" si="13">+I74+J74</f>
        <v>432</v>
      </c>
      <c r="L74" s="195">
        <v>7914</v>
      </c>
      <c r="M74" s="195">
        <v>2679</v>
      </c>
      <c r="N74" s="196">
        <f t="shared" ref="N74:N90" si="14">+L74+M74</f>
        <v>10593</v>
      </c>
      <c r="O74" s="195">
        <f t="shared" ref="O74:O89" si="15">+F74+I74+L74</f>
        <v>16943</v>
      </c>
      <c r="P74" s="195">
        <f t="shared" si="9"/>
        <v>5174</v>
      </c>
      <c r="Q74" s="196">
        <f t="shared" si="10"/>
        <v>22117</v>
      </c>
      <c r="R74" s="195">
        <v>13673</v>
      </c>
      <c r="S74" s="195">
        <v>6607</v>
      </c>
      <c r="T74" s="196">
        <f t="shared" ref="T74:T88" si="16">+R74+S74</f>
        <v>20280</v>
      </c>
      <c r="U74" s="187">
        <f t="shared" ref="U74:U89" si="17">+E74+Q74+T74</f>
        <v>90431</v>
      </c>
      <c r="V74" s="2"/>
      <c r="W74" s="2"/>
      <c r="X74"/>
      <c r="Y74"/>
      <c r="Z74"/>
      <c r="AA74"/>
    </row>
    <row r="75" spans="1:31" ht="13.5" customHeight="1">
      <c r="A75" s="168">
        <v>67</v>
      </c>
      <c r="B75" s="191" t="s">
        <v>153</v>
      </c>
      <c r="C75" s="192">
        <v>68971</v>
      </c>
      <c r="D75" s="192">
        <v>29819</v>
      </c>
      <c r="E75" s="193">
        <f t="shared" si="11"/>
        <v>98790</v>
      </c>
      <c r="F75" s="192">
        <v>7054</v>
      </c>
      <c r="G75" s="192">
        <v>3107</v>
      </c>
      <c r="H75" s="193">
        <f t="shared" si="12"/>
        <v>10161</v>
      </c>
      <c r="I75" s="192">
        <v>97</v>
      </c>
      <c r="J75" s="192">
        <v>6</v>
      </c>
      <c r="K75" s="193">
        <f t="shared" si="13"/>
        <v>103</v>
      </c>
      <c r="L75" s="192">
        <v>925</v>
      </c>
      <c r="M75" s="192">
        <v>483</v>
      </c>
      <c r="N75" s="193">
        <f t="shared" si="14"/>
        <v>1408</v>
      </c>
      <c r="O75" s="192">
        <f t="shared" si="15"/>
        <v>8076</v>
      </c>
      <c r="P75" s="192">
        <f t="shared" si="9"/>
        <v>3596</v>
      </c>
      <c r="Q75" s="193">
        <f t="shared" si="10"/>
        <v>11672</v>
      </c>
      <c r="R75" s="192">
        <v>14215</v>
      </c>
      <c r="S75" s="192">
        <v>10388</v>
      </c>
      <c r="T75" s="193">
        <f t="shared" si="16"/>
        <v>24603</v>
      </c>
      <c r="U75" s="177">
        <f t="shared" si="17"/>
        <v>135065</v>
      </c>
      <c r="V75" s="2"/>
      <c r="W75" s="2"/>
      <c r="AB75" s="1"/>
      <c r="AD75" s="1"/>
      <c r="AE75" s="1"/>
    </row>
    <row r="76" spans="1:31" ht="13.5" customHeight="1">
      <c r="A76" s="178">
        <v>68</v>
      </c>
      <c r="B76" s="194" t="s">
        <v>154</v>
      </c>
      <c r="C76" s="195">
        <v>48524</v>
      </c>
      <c r="D76" s="195">
        <v>17849</v>
      </c>
      <c r="E76" s="196">
        <f t="shared" si="11"/>
        <v>66373</v>
      </c>
      <c r="F76" s="195">
        <v>10220</v>
      </c>
      <c r="G76" s="195">
        <v>2698</v>
      </c>
      <c r="H76" s="196">
        <f t="shared" si="12"/>
        <v>12918</v>
      </c>
      <c r="I76" s="195">
        <v>186</v>
      </c>
      <c r="J76" s="195">
        <v>3</v>
      </c>
      <c r="K76" s="196">
        <f t="shared" si="13"/>
        <v>189</v>
      </c>
      <c r="L76" s="195">
        <v>6830</v>
      </c>
      <c r="M76" s="195">
        <v>2185</v>
      </c>
      <c r="N76" s="196">
        <f t="shared" si="14"/>
        <v>9015</v>
      </c>
      <c r="O76" s="195">
        <f t="shared" si="15"/>
        <v>17236</v>
      </c>
      <c r="P76" s="195">
        <f t="shared" si="9"/>
        <v>4886</v>
      </c>
      <c r="Q76" s="196">
        <f t="shared" si="10"/>
        <v>22122</v>
      </c>
      <c r="R76" s="195">
        <v>10548</v>
      </c>
      <c r="S76" s="195">
        <v>7542</v>
      </c>
      <c r="T76" s="196">
        <f t="shared" si="16"/>
        <v>18090</v>
      </c>
      <c r="U76" s="187">
        <f t="shared" si="17"/>
        <v>106585</v>
      </c>
      <c r="V76" s="2"/>
      <c r="W76" s="2"/>
      <c r="AB76" s="1"/>
      <c r="AD76" s="1"/>
      <c r="AE76" s="1"/>
    </row>
    <row r="77" spans="1:31" ht="13.5" customHeight="1">
      <c r="A77" s="168">
        <v>69</v>
      </c>
      <c r="B77" s="191" t="s">
        <v>155</v>
      </c>
      <c r="C77" s="192">
        <v>6512</v>
      </c>
      <c r="D77" s="192">
        <v>2937</v>
      </c>
      <c r="E77" s="193">
        <f t="shared" si="11"/>
        <v>9449</v>
      </c>
      <c r="F77" s="192">
        <v>1120</v>
      </c>
      <c r="G77" s="192">
        <v>240</v>
      </c>
      <c r="H77" s="193">
        <f t="shared" si="12"/>
        <v>1360</v>
      </c>
      <c r="I77" s="192">
        <v>101</v>
      </c>
      <c r="J77" s="192"/>
      <c r="K77" s="193">
        <f t="shared" si="13"/>
        <v>101</v>
      </c>
      <c r="L77" s="192">
        <v>1316</v>
      </c>
      <c r="M77" s="192">
        <v>232</v>
      </c>
      <c r="N77" s="193">
        <f t="shared" si="14"/>
        <v>1548</v>
      </c>
      <c r="O77" s="192">
        <f t="shared" si="15"/>
        <v>2537</v>
      </c>
      <c r="P77" s="192">
        <f t="shared" si="9"/>
        <v>472</v>
      </c>
      <c r="Q77" s="193">
        <f t="shared" si="10"/>
        <v>3009</v>
      </c>
      <c r="R77" s="192">
        <v>5122</v>
      </c>
      <c r="S77" s="192">
        <v>1605</v>
      </c>
      <c r="T77" s="193">
        <f t="shared" si="16"/>
        <v>6727</v>
      </c>
      <c r="U77" s="177">
        <f t="shared" si="17"/>
        <v>19185</v>
      </c>
      <c r="V77" s="2"/>
      <c r="W77" s="2"/>
      <c r="AB77" s="1"/>
      <c r="AD77" s="1"/>
      <c r="AE77" s="1"/>
    </row>
    <row r="78" spans="1:31" ht="13.5" customHeight="1">
      <c r="A78" s="178">
        <v>70</v>
      </c>
      <c r="B78" s="194" t="s">
        <v>156</v>
      </c>
      <c r="C78" s="195">
        <v>27391</v>
      </c>
      <c r="D78" s="195">
        <v>14479</v>
      </c>
      <c r="E78" s="196">
        <f t="shared" si="11"/>
        <v>41870</v>
      </c>
      <c r="F78" s="195">
        <v>5421</v>
      </c>
      <c r="G78" s="195">
        <v>1459</v>
      </c>
      <c r="H78" s="196">
        <f t="shared" si="12"/>
        <v>6880</v>
      </c>
      <c r="I78" s="195">
        <v>149</v>
      </c>
      <c r="J78" s="195">
        <v>9</v>
      </c>
      <c r="K78" s="196">
        <f t="shared" si="13"/>
        <v>158</v>
      </c>
      <c r="L78" s="195">
        <v>4120</v>
      </c>
      <c r="M78" s="195">
        <v>1045</v>
      </c>
      <c r="N78" s="196">
        <f t="shared" si="14"/>
        <v>5165</v>
      </c>
      <c r="O78" s="195">
        <f t="shared" si="15"/>
        <v>9690</v>
      </c>
      <c r="P78" s="195">
        <f t="shared" si="9"/>
        <v>2513</v>
      </c>
      <c r="Q78" s="196">
        <f t="shared" si="10"/>
        <v>12203</v>
      </c>
      <c r="R78" s="195">
        <v>8095</v>
      </c>
      <c r="S78" s="195">
        <v>4769</v>
      </c>
      <c r="T78" s="196">
        <f t="shared" si="16"/>
        <v>12864</v>
      </c>
      <c r="U78" s="187">
        <f t="shared" si="17"/>
        <v>66937</v>
      </c>
      <c r="V78" s="2"/>
      <c r="W78" s="2"/>
      <c r="AB78" s="1"/>
      <c r="AD78" s="1"/>
      <c r="AE78" s="1"/>
    </row>
    <row r="79" spans="1:31" ht="13.5" customHeight="1">
      <c r="A79" s="168">
        <v>71</v>
      </c>
      <c r="B79" s="191" t="s">
        <v>157</v>
      </c>
      <c r="C79" s="192">
        <v>30889</v>
      </c>
      <c r="D79" s="192">
        <v>12014</v>
      </c>
      <c r="E79" s="193">
        <f t="shared" si="11"/>
        <v>42903</v>
      </c>
      <c r="F79" s="192">
        <v>4170</v>
      </c>
      <c r="G79" s="192">
        <v>1413</v>
      </c>
      <c r="H79" s="193">
        <f t="shared" si="12"/>
        <v>5583</v>
      </c>
      <c r="I79" s="192">
        <v>111</v>
      </c>
      <c r="J79" s="192">
        <v>7</v>
      </c>
      <c r="K79" s="193">
        <f t="shared" si="13"/>
        <v>118</v>
      </c>
      <c r="L79" s="192">
        <v>1900</v>
      </c>
      <c r="M79" s="192">
        <v>979</v>
      </c>
      <c r="N79" s="193">
        <f t="shared" si="14"/>
        <v>2879</v>
      </c>
      <c r="O79" s="192">
        <f t="shared" si="15"/>
        <v>6181</v>
      </c>
      <c r="P79" s="192">
        <f t="shared" si="9"/>
        <v>2399</v>
      </c>
      <c r="Q79" s="193">
        <f t="shared" si="10"/>
        <v>8580</v>
      </c>
      <c r="R79" s="192">
        <v>11170</v>
      </c>
      <c r="S79" s="192">
        <v>5705</v>
      </c>
      <c r="T79" s="193">
        <f t="shared" si="16"/>
        <v>16875</v>
      </c>
      <c r="U79" s="177">
        <f t="shared" si="17"/>
        <v>68358</v>
      </c>
      <c r="V79" s="2"/>
      <c r="W79" s="2"/>
      <c r="AB79" s="1"/>
      <c r="AD79" s="1"/>
      <c r="AE79" s="1"/>
    </row>
    <row r="80" spans="1:31" ht="13.5" customHeight="1">
      <c r="A80" s="178">
        <v>72</v>
      </c>
      <c r="B80" s="194" t="s">
        <v>158</v>
      </c>
      <c r="C80" s="195">
        <v>69599</v>
      </c>
      <c r="D80" s="195">
        <v>24634</v>
      </c>
      <c r="E80" s="196">
        <f t="shared" si="11"/>
        <v>94233</v>
      </c>
      <c r="F80" s="195">
        <v>7564</v>
      </c>
      <c r="G80" s="195">
        <v>1453</v>
      </c>
      <c r="H80" s="196">
        <f t="shared" si="12"/>
        <v>9017</v>
      </c>
      <c r="I80" s="195">
        <v>265</v>
      </c>
      <c r="J80" s="195">
        <v>5</v>
      </c>
      <c r="K80" s="196">
        <f t="shared" si="13"/>
        <v>270</v>
      </c>
      <c r="L80" s="195">
        <v>1620</v>
      </c>
      <c r="M80" s="195">
        <v>443</v>
      </c>
      <c r="N80" s="196">
        <f t="shared" si="14"/>
        <v>2063</v>
      </c>
      <c r="O80" s="195">
        <f t="shared" si="15"/>
        <v>9449</v>
      </c>
      <c r="P80" s="195">
        <f t="shared" si="9"/>
        <v>1901</v>
      </c>
      <c r="Q80" s="196">
        <f t="shared" si="10"/>
        <v>11350</v>
      </c>
      <c r="R80" s="195">
        <v>19410</v>
      </c>
      <c r="S80" s="195">
        <v>8005</v>
      </c>
      <c r="T80" s="196">
        <f t="shared" si="16"/>
        <v>27415</v>
      </c>
      <c r="U80" s="187">
        <f t="shared" si="17"/>
        <v>132998</v>
      </c>
      <c r="V80" s="2"/>
      <c r="W80" s="2"/>
      <c r="AB80" s="1"/>
      <c r="AD80" s="1"/>
      <c r="AE80" s="1"/>
    </row>
    <row r="81" spans="1:31" ht="13.5" customHeight="1">
      <c r="A81" s="168">
        <v>73</v>
      </c>
      <c r="B81" s="191" t="s">
        <v>159</v>
      </c>
      <c r="C81" s="192">
        <v>54961</v>
      </c>
      <c r="D81" s="192">
        <v>11859</v>
      </c>
      <c r="E81" s="193">
        <f t="shared" si="11"/>
        <v>66820</v>
      </c>
      <c r="F81" s="192">
        <v>5683</v>
      </c>
      <c r="G81" s="192">
        <v>827</v>
      </c>
      <c r="H81" s="193">
        <f t="shared" si="12"/>
        <v>6510</v>
      </c>
      <c r="I81" s="192">
        <v>181</v>
      </c>
      <c r="J81" s="192">
        <v>1</v>
      </c>
      <c r="K81" s="193">
        <f t="shared" si="13"/>
        <v>182</v>
      </c>
      <c r="L81" s="192">
        <v>1750</v>
      </c>
      <c r="M81" s="192">
        <v>401</v>
      </c>
      <c r="N81" s="193">
        <f t="shared" si="14"/>
        <v>2151</v>
      </c>
      <c r="O81" s="192">
        <f t="shared" si="15"/>
        <v>7614</v>
      </c>
      <c r="P81" s="192">
        <f t="shared" si="9"/>
        <v>1229</v>
      </c>
      <c r="Q81" s="193">
        <f t="shared" si="10"/>
        <v>8843</v>
      </c>
      <c r="R81" s="192">
        <v>28268</v>
      </c>
      <c r="S81" s="192">
        <v>5262</v>
      </c>
      <c r="T81" s="193">
        <f t="shared" si="16"/>
        <v>33530</v>
      </c>
      <c r="U81" s="177">
        <f t="shared" si="17"/>
        <v>109193</v>
      </c>
      <c r="V81" s="2"/>
      <c r="W81" s="2"/>
      <c r="AB81" s="1"/>
      <c r="AD81" s="1"/>
      <c r="AE81" s="1"/>
    </row>
    <row r="82" spans="1:31" ht="13.5" customHeight="1">
      <c r="A82" s="178">
        <v>74</v>
      </c>
      <c r="B82" s="194" t="s">
        <v>160</v>
      </c>
      <c r="C82" s="195">
        <v>20018</v>
      </c>
      <c r="D82" s="195">
        <v>12887</v>
      </c>
      <c r="E82" s="196">
        <f t="shared" si="11"/>
        <v>32905</v>
      </c>
      <c r="F82" s="195">
        <v>2572</v>
      </c>
      <c r="G82" s="195">
        <v>1119</v>
      </c>
      <c r="H82" s="196">
        <f t="shared" si="12"/>
        <v>3691</v>
      </c>
      <c r="I82" s="195">
        <v>68</v>
      </c>
      <c r="J82" s="195">
        <v>2</v>
      </c>
      <c r="K82" s="196">
        <f t="shared" si="13"/>
        <v>70</v>
      </c>
      <c r="L82" s="195">
        <v>305</v>
      </c>
      <c r="M82" s="195">
        <v>181</v>
      </c>
      <c r="N82" s="196">
        <f t="shared" si="14"/>
        <v>486</v>
      </c>
      <c r="O82" s="195">
        <f t="shared" si="15"/>
        <v>2945</v>
      </c>
      <c r="P82" s="195">
        <f t="shared" si="9"/>
        <v>1302</v>
      </c>
      <c r="Q82" s="196">
        <f t="shared" si="10"/>
        <v>4247</v>
      </c>
      <c r="R82" s="195">
        <v>6323</v>
      </c>
      <c r="S82" s="195">
        <v>3709</v>
      </c>
      <c r="T82" s="196">
        <f t="shared" si="16"/>
        <v>10032</v>
      </c>
      <c r="U82" s="187">
        <f t="shared" si="17"/>
        <v>47184</v>
      </c>
      <c r="V82" s="2"/>
      <c r="W82" s="2"/>
      <c r="AB82" s="1"/>
      <c r="AD82" s="1"/>
      <c r="AE82" s="1"/>
    </row>
    <row r="83" spans="1:31" ht="13.5" customHeight="1">
      <c r="A83" s="168">
        <v>75</v>
      </c>
      <c r="B83" s="191" t="s">
        <v>161</v>
      </c>
      <c r="C83" s="192">
        <v>6512</v>
      </c>
      <c r="D83" s="192">
        <v>3410</v>
      </c>
      <c r="E83" s="193">
        <f t="shared" si="11"/>
        <v>9922</v>
      </c>
      <c r="F83" s="192">
        <v>1533</v>
      </c>
      <c r="G83" s="192">
        <v>273</v>
      </c>
      <c r="H83" s="193">
        <f t="shared" si="12"/>
        <v>1806</v>
      </c>
      <c r="I83" s="192">
        <v>186</v>
      </c>
      <c r="J83" s="192">
        <v>2</v>
      </c>
      <c r="K83" s="193">
        <f t="shared" si="13"/>
        <v>188</v>
      </c>
      <c r="L83" s="192">
        <v>4216</v>
      </c>
      <c r="M83" s="192">
        <v>581</v>
      </c>
      <c r="N83" s="193">
        <f t="shared" si="14"/>
        <v>4797</v>
      </c>
      <c r="O83" s="192">
        <f t="shared" si="15"/>
        <v>5935</v>
      </c>
      <c r="P83" s="192">
        <f t="shared" si="9"/>
        <v>856</v>
      </c>
      <c r="Q83" s="193">
        <f t="shared" si="10"/>
        <v>6791</v>
      </c>
      <c r="R83" s="192">
        <v>3797</v>
      </c>
      <c r="S83" s="192">
        <v>1536</v>
      </c>
      <c r="T83" s="193">
        <f t="shared" si="16"/>
        <v>5333</v>
      </c>
      <c r="U83" s="177">
        <f t="shared" si="17"/>
        <v>22046</v>
      </c>
      <c r="V83" s="2"/>
      <c r="W83" s="2"/>
      <c r="AB83" s="1"/>
      <c r="AD83" s="1"/>
      <c r="AE83" s="1"/>
    </row>
    <row r="84" spans="1:31" ht="13.5" customHeight="1">
      <c r="A84" s="178">
        <v>76</v>
      </c>
      <c r="B84" s="194" t="s">
        <v>162</v>
      </c>
      <c r="C84" s="195">
        <v>15629</v>
      </c>
      <c r="D84" s="195">
        <v>7057</v>
      </c>
      <c r="E84" s="196">
        <f t="shared" si="11"/>
        <v>22686</v>
      </c>
      <c r="F84" s="195">
        <v>3239</v>
      </c>
      <c r="G84" s="195">
        <v>651</v>
      </c>
      <c r="H84" s="196">
        <f t="shared" si="12"/>
        <v>3890</v>
      </c>
      <c r="I84" s="195">
        <v>133</v>
      </c>
      <c r="J84" s="195">
        <v>2</v>
      </c>
      <c r="K84" s="196">
        <f t="shared" si="13"/>
        <v>135</v>
      </c>
      <c r="L84" s="195">
        <v>2107</v>
      </c>
      <c r="M84" s="195">
        <v>443</v>
      </c>
      <c r="N84" s="196">
        <f t="shared" si="14"/>
        <v>2550</v>
      </c>
      <c r="O84" s="195">
        <f t="shared" si="15"/>
        <v>5479</v>
      </c>
      <c r="P84" s="195">
        <f t="shared" si="9"/>
        <v>1096</v>
      </c>
      <c r="Q84" s="196">
        <f t="shared" si="10"/>
        <v>6575</v>
      </c>
      <c r="R84" s="195">
        <v>7388</v>
      </c>
      <c r="S84" s="195">
        <v>3041</v>
      </c>
      <c r="T84" s="196">
        <f t="shared" si="16"/>
        <v>10429</v>
      </c>
      <c r="U84" s="187">
        <f t="shared" si="17"/>
        <v>39690</v>
      </c>
      <c r="V84" s="2"/>
      <c r="W84" s="2"/>
      <c r="AB84" s="1"/>
      <c r="AD84" s="1"/>
      <c r="AE84" s="1"/>
    </row>
    <row r="85" spans="1:31" ht="13.5" customHeight="1">
      <c r="A85" s="168">
        <v>77</v>
      </c>
      <c r="B85" s="191" t="s">
        <v>163</v>
      </c>
      <c r="C85" s="192">
        <v>63381</v>
      </c>
      <c r="D85" s="192">
        <v>22475</v>
      </c>
      <c r="E85" s="193">
        <f t="shared" si="11"/>
        <v>85856</v>
      </c>
      <c r="F85" s="192">
        <v>6146</v>
      </c>
      <c r="G85" s="192">
        <v>2220</v>
      </c>
      <c r="H85" s="193">
        <f t="shared" si="12"/>
        <v>8366</v>
      </c>
      <c r="I85" s="192">
        <v>27</v>
      </c>
      <c r="J85" s="192">
        <v>6</v>
      </c>
      <c r="K85" s="193">
        <f t="shared" si="13"/>
        <v>33</v>
      </c>
      <c r="L85" s="192">
        <v>863</v>
      </c>
      <c r="M85" s="192">
        <v>315</v>
      </c>
      <c r="N85" s="193">
        <f t="shared" si="14"/>
        <v>1178</v>
      </c>
      <c r="O85" s="192">
        <f t="shared" si="15"/>
        <v>7036</v>
      </c>
      <c r="P85" s="192">
        <f t="shared" si="9"/>
        <v>2541</v>
      </c>
      <c r="Q85" s="193">
        <f t="shared" si="10"/>
        <v>9577</v>
      </c>
      <c r="R85" s="192">
        <v>9361</v>
      </c>
      <c r="S85" s="192">
        <v>5304</v>
      </c>
      <c r="T85" s="193">
        <f t="shared" si="16"/>
        <v>14665</v>
      </c>
      <c r="U85" s="177">
        <f t="shared" si="17"/>
        <v>110098</v>
      </c>
      <c r="V85" s="2"/>
      <c r="W85" s="2"/>
      <c r="AB85" s="1"/>
      <c r="AD85" s="1"/>
      <c r="AE85" s="1"/>
    </row>
    <row r="86" spans="1:31" ht="13.5" customHeight="1">
      <c r="A86" s="178">
        <v>78</v>
      </c>
      <c r="B86" s="194" t="s">
        <v>164</v>
      </c>
      <c r="C86" s="195">
        <v>27594</v>
      </c>
      <c r="D86" s="195">
        <v>12148</v>
      </c>
      <c r="E86" s="196">
        <f t="shared" si="11"/>
        <v>39742</v>
      </c>
      <c r="F86" s="195">
        <v>3290</v>
      </c>
      <c r="G86" s="195">
        <v>1524</v>
      </c>
      <c r="H86" s="196">
        <f t="shared" si="12"/>
        <v>4814</v>
      </c>
      <c r="I86" s="195">
        <v>95</v>
      </c>
      <c r="J86" s="195">
        <v>5</v>
      </c>
      <c r="K86" s="196">
        <f t="shared" si="13"/>
        <v>100</v>
      </c>
      <c r="L86" s="195">
        <v>616</v>
      </c>
      <c r="M86" s="195">
        <v>295</v>
      </c>
      <c r="N86" s="196">
        <f t="shared" si="14"/>
        <v>911</v>
      </c>
      <c r="O86" s="195">
        <f t="shared" si="15"/>
        <v>4001</v>
      </c>
      <c r="P86" s="195">
        <f t="shared" si="9"/>
        <v>1824</v>
      </c>
      <c r="Q86" s="196">
        <f t="shared" si="10"/>
        <v>5825</v>
      </c>
      <c r="R86" s="195">
        <v>11131</v>
      </c>
      <c r="S86" s="195">
        <v>4951</v>
      </c>
      <c r="T86" s="196">
        <f t="shared" si="16"/>
        <v>16082</v>
      </c>
      <c r="U86" s="187">
        <f t="shared" si="17"/>
        <v>61649</v>
      </c>
      <c r="V86" s="2"/>
      <c r="W86" s="2"/>
      <c r="AB86" s="1"/>
      <c r="AD86" s="1"/>
      <c r="AE86" s="1"/>
    </row>
    <row r="87" spans="1:31" ht="13.5" customHeight="1">
      <c r="A87" s="168">
        <v>79</v>
      </c>
      <c r="B87" s="191" t="s">
        <v>165</v>
      </c>
      <c r="C87" s="192">
        <v>16413</v>
      </c>
      <c r="D87" s="192">
        <v>5739</v>
      </c>
      <c r="E87" s="193">
        <f t="shared" si="11"/>
        <v>22152</v>
      </c>
      <c r="F87" s="192">
        <v>4669</v>
      </c>
      <c r="G87" s="192">
        <v>888</v>
      </c>
      <c r="H87" s="193">
        <f t="shared" si="12"/>
        <v>5557</v>
      </c>
      <c r="I87" s="192">
        <v>137</v>
      </c>
      <c r="J87" s="192">
        <v>3</v>
      </c>
      <c r="K87" s="193">
        <f t="shared" si="13"/>
        <v>140</v>
      </c>
      <c r="L87" s="192">
        <v>1906</v>
      </c>
      <c r="M87" s="192">
        <v>466</v>
      </c>
      <c r="N87" s="193">
        <f t="shared" si="14"/>
        <v>2372</v>
      </c>
      <c r="O87" s="192">
        <f t="shared" si="15"/>
        <v>6712</v>
      </c>
      <c r="P87" s="192">
        <f t="shared" si="9"/>
        <v>1357</v>
      </c>
      <c r="Q87" s="193">
        <f t="shared" si="10"/>
        <v>8069</v>
      </c>
      <c r="R87" s="192">
        <v>6302</v>
      </c>
      <c r="S87" s="192">
        <v>3033</v>
      </c>
      <c r="T87" s="193">
        <f t="shared" si="16"/>
        <v>9335</v>
      </c>
      <c r="U87" s="177">
        <f t="shared" si="17"/>
        <v>39556</v>
      </c>
      <c r="V87" s="2"/>
      <c r="W87" s="2"/>
      <c r="AB87" s="1"/>
      <c r="AD87" s="1"/>
      <c r="AE87" s="1"/>
    </row>
    <row r="88" spans="1:31" ht="13.5" customHeight="1">
      <c r="A88" s="178">
        <v>80</v>
      </c>
      <c r="B88" s="194" t="s">
        <v>166</v>
      </c>
      <c r="C88" s="195">
        <v>48891</v>
      </c>
      <c r="D88" s="195">
        <v>19452</v>
      </c>
      <c r="E88" s="196">
        <f t="shared" si="11"/>
        <v>68343</v>
      </c>
      <c r="F88" s="195">
        <v>10188</v>
      </c>
      <c r="G88" s="195">
        <v>3692</v>
      </c>
      <c r="H88" s="196">
        <f t="shared" si="12"/>
        <v>13880</v>
      </c>
      <c r="I88" s="195">
        <v>133</v>
      </c>
      <c r="J88" s="195">
        <v>5</v>
      </c>
      <c r="K88" s="196">
        <f t="shared" si="13"/>
        <v>138</v>
      </c>
      <c r="L88" s="195">
        <v>3144</v>
      </c>
      <c r="M88" s="195">
        <v>929</v>
      </c>
      <c r="N88" s="196">
        <f t="shared" si="14"/>
        <v>4073</v>
      </c>
      <c r="O88" s="195">
        <f t="shared" si="15"/>
        <v>13465</v>
      </c>
      <c r="P88" s="195">
        <f t="shared" si="9"/>
        <v>4626</v>
      </c>
      <c r="Q88" s="196">
        <f t="shared" si="10"/>
        <v>18091</v>
      </c>
      <c r="R88" s="195">
        <v>16922</v>
      </c>
      <c r="S88" s="195">
        <v>9535</v>
      </c>
      <c r="T88" s="196">
        <f t="shared" si="16"/>
        <v>26457</v>
      </c>
      <c r="U88" s="187">
        <f t="shared" si="17"/>
        <v>112891</v>
      </c>
      <c r="V88" s="2"/>
      <c r="W88" s="2"/>
      <c r="AB88" s="1"/>
      <c r="AD88" s="1"/>
      <c r="AE88" s="1"/>
    </row>
    <row r="89" spans="1:31" ht="13.5" customHeight="1">
      <c r="A89" s="168">
        <v>81</v>
      </c>
      <c r="B89" s="191" t="s">
        <v>167</v>
      </c>
      <c r="C89" s="192">
        <v>54289</v>
      </c>
      <c r="D89" s="192">
        <v>29837</v>
      </c>
      <c r="E89" s="193">
        <f t="shared" si="11"/>
        <v>84126</v>
      </c>
      <c r="F89" s="192">
        <v>7992</v>
      </c>
      <c r="G89" s="192">
        <v>2767</v>
      </c>
      <c r="H89" s="193">
        <f t="shared" si="12"/>
        <v>10759</v>
      </c>
      <c r="I89" s="192">
        <v>140</v>
      </c>
      <c r="J89" s="192">
        <v>3</v>
      </c>
      <c r="K89" s="193">
        <f t="shared" si="13"/>
        <v>143</v>
      </c>
      <c r="L89" s="192">
        <v>2341</v>
      </c>
      <c r="M89" s="192">
        <v>1301</v>
      </c>
      <c r="N89" s="193">
        <f t="shared" si="14"/>
        <v>3642</v>
      </c>
      <c r="O89" s="192">
        <f t="shared" si="15"/>
        <v>10473</v>
      </c>
      <c r="P89" s="192">
        <f t="shared" si="9"/>
        <v>4071</v>
      </c>
      <c r="Q89" s="193">
        <f t="shared" si="10"/>
        <v>14544</v>
      </c>
      <c r="R89" s="192">
        <v>9291</v>
      </c>
      <c r="S89" s="192">
        <v>6747</v>
      </c>
      <c r="T89" s="193">
        <f>+R89+S89</f>
        <v>16038</v>
      </c>
      <c r="U89" s="177">
        <f t="shared" si="17"/>
        <v>114708</v>
      </c>
      <c r="V89" s="2"/>
      <c r="W89" s="2"/>
      <c r="AB89" s="1"/>
      <c r="AD89" s="1"/>
      <c r="AE89" s="1"/>
    </row>
    <row r="90" spans="1:31" ht="13.5" customHeight="1">
      <c r="A90" s="197"/>
      <c r="B90" s="153" t="s">
        <v>80</v>
      </c>
      <c r="C90" s="195">
        <v>0</v>
      </c>
      <c r="D90" s="195">
        <v>0</v>
      </c>
      <c r="E90" s="195">
        <v>0</v>
      </c>
      <c r="F90" s="195">
        <v>0</v>
      </c>
      <c r="G90" s="195">
        <v>0</v>
      </c>
      <c r="H90" s="195">
        <f t="shared" si="12"/>
        <v>0</v>
      </c>
      <c r="I90" s="195">
        <v>0</v>
      </c>
      <c r="J90" s="195">
        <v>0</v>
      </c>
      <c r="K90" s="195">
        <v>0</v>
      </c>
      <c r="L90" s="195">
        <v>0</v>
      </c>
      <c r="M90" s="195">
        <v>0</v>
      </c>
      <c r="N90" s="195">
        <f t="shared" si="14"/>
        <v>0</v>
      </c>
      <c r="O90" s="195">
        <v>0</v>
      </c>
      <c r="P90" s="195">
        <v>0</v>
      </c>
      <c r="Q90" s="195">
        <v>0</v>
      </c>
      <c r="R90" s="195">
        <v>0</v>
      </c>
      <c r="S90" s="195">
        <v>0</v>
      </c>
      <c r="T90" s="195">
        <v>0</v>
      </c>
      <c r="U90" s="195">
        <v>0</v>
      </c>
      <c r="V90" s="2"/>
      <c r="W90" s="2"/>
      <c r="AB90" s="1"/>
      <c r="AD90" s="1"/>
      <c r="AE90" s="1"/>
    </row>
    <row r="91" spans="1:31" s="1" customFormat="1" ht="20.100000000000001" customHeight="1">
      <c r="A91" s="775" t="s">
        <v>184</v>
      </c>
      <c r="B91" s="775"/>
      <c r="C91" s="187">
        <f>SUM(C9:C90)</f>
        <v>11057816</v>
      </c>
      <c r="D91" s="187">
        <f t="shared" ref="D91:T91" si="18">SUM(D9:D90)</f>
        <v>5886035</v>
      </c>
      <c r="E91" s="187">
        <f t="shared" si="18"/>
        <v>16943851</v>
      </c>
      <c r="F91" s="187">
        <f t="shared" ref="F91" si="19">SUM(F9:F90)</f>
        <v>1849048</v>
      </c>
      <c r="G91" s="187">
        <f t="shared" ref="G91" si="20">SUM(G9:G90)</f>
        <v>576095</v>
      </c>
      <c r="H91" s="187">
        <f t="shared" si="18"/>
        <v>2425143</v>
      </c>
      <c r="I91" s="187">
        <f t="shared" si="18"/>
        <v>22577</v>
      </c>
      <c r="J91" s="187">
        <f t="shared" si="18"/>
        <v>1158</v>
      </c>
      <c r="K91" s="187">
        <f t="shared" si="18"/>
        <v>23735</v>
      </c>
      <c r="L91" s="187">
        <f t="shared" si="18"/>
        <v>493396</v>
      </c>
      <c r="M91" s="187">
        <f t="shared" si="18"/>
        <v>162868</v>
      </c>
      <c r="N91" s="187">
        <f t="shared" si="18"/>
        <v>656264</v>
      </c>
      <c r="O91" s="187">
        <f t="shared" si="18"/>
        <v>2365021</v>
      </c>
      <c r="P91" s="187">
        <f t="shared" si="18"/>
        <v>740121</v>
      </c>
      <c r="Q91" s="187">
        <f t="shared" si="18"/>
        <v>3105142</v>
      </c>
      <c r="R91" s="187">
        <f t="shared" si="18"/>
        <v>2267121</v>
      </c>
      <c r="S91" s="187">
        <f t="shared" si="18"/>
        <v>1407377</v>
      </c>
      <c r="T91" s="187">
        <f t="shared" si="18"/>
        <v>3674498</v>
      </c>
      <c r="U91" s="187">
        <f>SUM(U9:U90)</f>
        <v>23723491</v>
      </c>
    </row>
    <row r="92" spans="1:31">
      <c r="A92" s="29"/>
      <c r="E92" s="57"/>
      <c r="H92" s="110"/>
      <c r="I92" s="110"/>
      <c r="J92" s="110"/>
      <c r="K92" s="110"/>
      <c r="N92" s="110"/>
      <c r="O92" s="110"/>
      <c r="P92" s="110"/>
      <c r="Q92" s="110"/>
      <c r="T92" s="57"/>
      <c r="U92" s="57"/>
    </row>
    <row r="93" spans="1:31">
      <c r="A93" s="116"/>
      <c r="C93" s="57"/>
      <c r="D93" s="57"/>
      <c r="E93" s="57"/>
      <c r="F93" s="57"/>
      <c r="G93" s="57"/>
      <c r="H93" s="57"/>
      <c r="I93" s="57"/>
      <c r="J93" s="57"/>
      <c r="K93" s="57"/>
      <c r="L93" s="57"/>
      <c r="M93" s="57"/>
      <c r="N93" s="57"/>
      <c r="O93" s="57"/>
      <c r="P93" s="57"/>
      <c r="Q93" s="57"/>
      <c r="R93" s="57"/>
      <c r="S93" s="57"/>
      <c r="T93" s="57"/>
      <c r="U93" s="57"/>
    </row>
    <row r="94" spans="1:31">
      <c r="C94" s="57"/>
      <c r="D94" s="57"/>
      <c r="E94" s="57"/>
      <c r="F94" s="110"/>
      <c r="G94" s="110"/>
      <c r="H94" s="110"/>
      <c r="I94" s="110"/>
      <c r="J94" s="110"/>
      <c r="K94" s="110"/>
      <c r="L94" s="110"/>
      <c r="M94" s="110"/>
      <c r="N94" s="110"/>
      <c r="O94" s="110"/>
      <c r="P94" s="110"/>
      <c r="Q94" s="110"/>
      <c r="R94" s="57"/>
      <c r="S94" s="57"/>
      <c r="T94" s="57"/>
      <c r="U94" s="57"/>
    </row>
    <row r="95" spans="1:31">
      <c r="F95" s="110"/>
      <c r="G95" s="110"/>
      <c r="H95" s="110"/>
      <c r="I95" s="110"/>
      <c r="J95" s="110"/>
      <c r="K95" s="110"/>
      <c r="L95" s="110"/>
      <c r="M95" s="110"/>
      <c r="N95" s="110"/>
      <c r="O95" s="110"/>
      <c r="P95" s="110"/>
      <c r="Q95" s="110"/>
      <c r="R95" s="6"/>
    </row>
    <row r="96" spans="1:31">
      <c r="O96" s="110"/>
      <c r="R96" s="57"/>
      <c r="U96" s="57"/>
    </row>
    <row r="97" spans="4:22">
      <c r="D97" s="57"/>
      <c r="E97" s="57"/>
      <c r="N97" s="110"/>
      <c r="U97" s="57"/>
    </row>
    <row r="100" spans="4:22">
      <c r="F100" s="110"/>
      <c r="G100" s="110"/>
      <c r="H100" s="110"/>
      <c r="I100" s="110"/>
      <c r="J100" s="110"/>
      <c r="K100" s="110"/>
      <c r="L100" s="110"/>
      <c r="M100" s="110"/>
      <c r="N100" s="110"/>
      <c r="O100" s="110"/>
      <c r="P100" s="110"/>
      <c r="Q100" s="110"/>
      <c r="R100" s="57"/>
      <c r="S100" s="57"/>
      <c r="T100" s="57"/>
      <c r="U100" s="57"/>
      <c r="V100" s="57"/>
    </row>
  </sheetData>
  <mergeCells count="13">
    <mergeCell ref="A91:B91"/>
    <mergeCell ref="A6:A8"/>
    <mergeCell ref="B6:B8"/>
    <mergeCell ref="A4:V4"/>
    <mergeCell ref="A5:V5"/>
    <mergeCell ref="F6:Q6"/>
    <mergeCell ref="U6:U8"/>
    <mergeCell ref="C6:E7"/>
    <mergeCell ref="F7:H7"/>
    <mergeCell ref="R6:T7"/>
    <mergeCell ref="I7:K7"/>
    <mergeCell ref="O7:Q7"/>
    <mergeCell ref="L7:N7"/>
  </mergeCells>
  <printOptions horizontalCentered="1" verticalCentered="1"/>
  <pageMargins left="0.43307086614173229" right="0.23622047244094491" top="0.15748031496062992" bottom="0.15748031496062992" header="0.31496062992125984" footer="0.31496062992125984"/>
  <pageSetup paperSize="9" scale="76" fitToHeight="2" orientation="landscape" r:id="rId1"/>
  <rowBreaks count="1" manualBreakCount="1">
    <brk id="49" max="20" man="1"/>
  </rowBreaks>
  <ignoredErrors>
    <ignoredError sqref="A9:A1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CC4F-1354-4754-9FE0-5458F7A16C4F}">
  <sheetPr>
    <tabColor theme="6" tint="0.39997558519241921"/>
    <pageSetUpPr fitToPage="1"/>
  </sheetPr>
  <dimension ref="A1:Y242"/>
  <sheetViews>
    <sheetView showGridLines="0" zoomScaleNormal="100" workbookViewId="0"/>
  </sheetViews>
  <sheetFormatPr defaultColWidth="9.140625" defaultRowHeight="12.75"/>
  <cols>
    <col min="1" max="1" width="6.7109375" style="414" customWidth="1"/>
    <col min="2" max="2" width="5.5703125" style="414" customWidth="1"/>
    <col min="3" max="3" width="6.7109375" style="414" customWidth="1"/>
    <col min="4" max="17" width="11.7109375" style="414" customWidth="1"/>
    <col min="18" max="18" width="11.140625" style="414" customWidth="1"/>
    <col min="19" max="20" width="10.85546875" style="414" customWidth="1"/>
    <col min="21" max="23" width="11.7109375" style="414" customWidth="1"/>
    <col min="24" max="16384" width="9.140625" style="414"/>
  </cols>
  <sheetData>
    <row r="1" spans="1:25" ht="15" customHeight="1"/>
    <row r="2" spans="1:25" ht="15" customHeight="1">
      <c r="A2" s="546"/>
      <c r="B2" s="546"/>
      <c r="C2" s="546"/>
      <c r="D2" s="546"/>
      <c r="E2" s="546"/>
      <c r="F2" s="546"/>
      <c r="G2" s="546"/>
      <c r="H2" s="546"/>
      <c r="I2" s="546"/>
      <c r="J2" s="546"/>
      <c r="K2" s="546"/>
      <c r="L2" s="546"/>
      <c r="M2" s="546"/>
      <c r="N2" s="546"/>
      <c r="O2" s="546"/>
      <c r="P2" s="546"/>
      <c r="Q2" s="546"/>
    </row>
    <row r="3" spans="1:25" ht="15" customHeight="1">
      <c r="A3" s="546"/>
      <c r="B3" s="546"/>
      <c r="C3" s="546"/>
      <c r="D3" s="546"/>
      <c r="E3" s="546"/>
      <c r="F3" s="546"/>
      <c r="G3" s="546"/>
      <c r="H3" s="546"/>
      <c r="I3" s="546"/>
      <c r="J3" s="546"/>
      <c r="K3" s="546"/>
      <c r="L3" s="546"/>
      <c r="M3" s="546"/>
      <c r="N3" s="546"/>
      <c r="O3" s="546"/>
      <c r="P3" s="546"/>
      <c r="Q3" s="546"/>
    </row>
    <row r="4" spans="1:25" ht="36" customHeight="1">
      <c r="A4" s="796" t="s">
        <v>1062</v>
      </c>
      <c r="B4" s="796"/>
      <c r="C4" s="796"/>
      <c r="D4" s="796"/>
      <c r="E4" s="796"/>
      <c r="F4" s="796"/>
      <c r="G4" s="796"/>
      <c r="H4" s="796"/>
      <c r="I4" s="796"/>
      <c r="J4" s="796"/>
      <c r="K4" s="796"/>
      <c r="L4" s="796"/>
      <c r="M4" s="796"/>
      <c r="N4" s="796"/>
      <c r="O4" s="796"/>
      <c r="P4" s="796"/>
      <c r="Q4" s="796"/>
      <c r="R4" s="796"/>
      <c r="S4" s="547"/>
      <c r="T4" s="547"/>
      <c r="U4" s="547"/>
      <c r="V4" s="547"/>
      <c r="W4" s="547"/>
      <c r="X4" s="547"/>
      <c r="Y4" s="547"/>
    </row>
    <row r="5" spans="1:25" ht="39.75" customHeight="1">
      <c r="A5" s="797" t="s">
        <v>1063</v>
      </c>
      <c r="B5" s="797"/>
      <c r="C5" s="797"/>
      <c r="D5" s="797"/>
      <c r="E5" s="797"/>
      <c r="F5" s="797"/>
      <c r="G5" s="797"/>
      <c r="H5" s="797"/>
      <c r="I5" s="797"/>
      <c r="J5" s="797"/>
      <c r="K5" s="797"/>
      <c r="L5" s="797"/>
      <c r="M5" s="797"/>
      <c r="N5" s="797"/>
      <c r="O5" s="797"/>
      <c r="P5" s="797"/>
      <c r="Q5" s="797"/>
      <c r="R5" s="797"/>
      <c r="S5" s="548"/>
      <c r="T5" s="548"/>
      <c r="U5" s="548"/>
      <c r="V5" s="548"/>
      <c r="W5" s="548"/>
      <c r="X5" s="548"/>
      <c r="Y5" s="548"/>
    </row>
    <row r="6" spans="1:25" s="549" customFormat="1" ht="30" customHeight="1">
      <c r="A6" s="798" t="s">
        <v>614</v>
      </c>
      <c r="B6" s="798"/>
      <c r="C6" s="798"/>
      <c r="D6" s="799" t="s">
        <v>472</v>
      </c>
      <c r="E6" s="800"/>
      <c r="F6" s="800"/>
      <c r="G6" s="800"/>
      <c r="H6" s="800"/>
      <c r="I6" s="800"/>
      <c r="J6" s="800"/>
      <c r="K6" s="800"/>
      <c r="L6" s="800"/>
      <c r="M6" s="801"/>
      <c r="N6" s="799" t="s">
        <v>418</v>
      </c>
      <c r="O6" s="800"/>
      <c r="P6" s="800"/>
      <c r="Q6" s="800"/>
      <c r="R6" s="800"/>
      <c r="S6" s="800"/>
      <c r="T6" s="800"/>
      <c r="U6" s="800"/>
      <c r="V6" s="800"/>
      <c r="W6" s="800"/>
    </row>
    <row r="7" spans="1:25" s="549" customFormat="1" ht="30" customHeight="1">
      <c r="A7" s="798"/>
      <c r="B7" s="798"/>
      <c r="C7" s="798"/>
      <c r="D7" s="550">
        <v>2016</v>
      </c>
      <c r="E7" s="550">
        <v>2017</v>
      </c>
      <c r="F7" s="550">
        <v>2018</v>
      </c>
      <c r="G7" s="550">
        <v>2019</v>
      </c>
      <c r="H7" s="550">
        <v>2020</v>
      </c>
      <c r="I7" s="550">
        <v>2021</v>
      </c>
      <c r="J7" s="550">
        <v>2022</v>
      </c>
      <c r="K7" s="550">
        <v>2023</v>
      </c>
      <c r="L7" s="550">
        <v>2024</v>
      </c>
      <c r="M7" s="550">
        <v>2025</v>
      </c>
      <c r="N7" s="550">
        <v>2016</v>
      </c>
      <c r="O7" s="550">
        <v>2017</v>
      </c>
      <c r="P7" s="550">
        <v>2018</v>
      </c>
      <c r="Q7" s="550">
        <v>2019</v>
      </c>
      <c r="R7" s="550">
        <v>2020</v>
      </c>
      <c r="S7" s="550">
        <v>2021</v>
      </c>
      <c r="T7" s="550">
        <v>2022</v>
      </c>
      <c r="U7" s="550">
        <v>2023</v>
      </c>
      <c r="V7" s="550">
        <v>2024</v>
      </c>
      <c r="W7" s="550">
        <v>2025</v>
      </c>
    </row>
    <row r="8" spans="1:25" s="549" customFormat="1" ht="24" customHeight="1">
      <c r="A8" s="802">
        <v>1</v>
      </c>
      <c r="B8" s="802"/>
      <c r="C8" s="802"/>
      <c r="D8" s="198">
        <v>615258</v>
      </c>
      <c r="E8" s="198">
        <v>680069</v>
      </c>
      <c r="F8" s="198">
        <v>699136</v>
      </c>
      <c r="G8" s="198">
        <v>709669</v>
      </c>
      <c r="H8" s="198">
        <v>724351</v>
      </c>
      <c r="I8" s="198">
        <v>769040</v>
      </c>
      <c r="J8" s="198">
        <v>785989</v>
      </c>
      <c r="K8" s="198">
        <v>824339</v>
      </c>
      <c r="L8" s="198">
        <v>858476</v>
      </c>
      <c r="M8" s="198">
        <v>884764</v>
      </c>
      <c r="N8" s="198">
        <v>615258</v>
      </c>
      <c r="O8" s="198">
        <v>680069</v>
      </c>
      <c r="P8" s="198">
        <v>699136</v>
      </c>
      <c r="Q8" s="198">
        <v>709669</v>
      </c>
      <c r="R8" s="198">
        <v>724351</v>
      </c>
      <c r="S8" s="198">
        <v>769040</v>
      </c>
      <c r="T8" s="198">
        <v>785989</v>
      </c>
      <c r="U8" s="198">
        <v>824339</v>
      </c>
      <c r="V8" s="198">
        <v>858476</v>
      </c>
      <c r="W8" s="198">
        <v>884764</v>
      </c>
    </row>
    <row r="9" spans="1:25" s="549" customFormat="1" ht="24" customHeight="1">
      <c r="A9" s="551">
        <v>2</v>
      </c>
      <c r="B9" s="552" t="s">
        <v>91</v>
      </c>
      <c r="C9" s="551">
        <v>3</v>
      </c>
      <c r="D9" s="199">
        <v>491293</v>
      </c>
      <c r="E9" s="199">
        <v>516208</v>
      </c>
      <c r="F9" s="199">
        <v>521269</v>
      </c>
      <c r="G9" s="199">
        <v>530781</v>
      </c>
      <c r="H9" s="199">
        <v>547995</v>
      </c>
      <c r="I9" s="199">
        <v>586751</v>
      </c>
      <c r="J9" s="199">
        <v>617206</v>
      </c>
      <c r="K9" s="199">
        <v>610022</v>
      </c>
      <c r="L9" s="199">
        <v>625202</v>
      </c>
      <c r="M9" s="199">
        <v>639284</v>
      </c>
      <c r="N9" s="199">
        <v>1135756</v>
      </c>
      <c r="O9" s="199">
        <v>1230227</v>
      </c>
      <c r="P9" s="199">
        <v>1239600</v>
      </c>
      <c r="Q9" s="199">
        <v>1262825</v>
      </c>
      <c r="R9" s="199">
        <v>1303700</v>
      </c>
      <c r="S9" s="199">
        <v>1396291</v>
      </c>
      <c r="T9" s="199">
        <v>1468813</v>
      </c>
      <c r="U9" s="199">
        <v>1445920</v>
      </c>
      <c r="V9" s="199">
        <v>1479231</v>
      </c>
      <c r="W9" s="199">
        <v>1511015</v>
      </c>
    </row>
    <row r="10" spans="1:25" s="549" customFormat="1" ht="24" customHeight="1">
      <c r="A10" s="553">
        <v>4</v>
      </c>
      <c r="B10" s="554" t="s">
        <v>91</v>
      </c>
      <c r="C10" s="553">
        <v>9</v>
      </c>
      <c r="D10" s="198">
        <v>398228</v>
      </c>
      <c r="E10" s="198">
        <v>421792</v>
      </c>
      <c r="F10" s="198">
        <v>417958</v>
      </c>
      <c r="G10" s="198">
        <v>411515</v>
      </c>
      <c r="H10" s="198">
        <v>435163</v>
      </c>
      <c r="I10" s="198">
        <v>464128</v>
      </c>
      <c r="J10" s="198">
        <v>499682</v>
      </c>
      <c r="K10" s="198">
        <v>473511</v>
      </c>
      <c r="L10" s="198">
        <v>483090</v>
      </c>
      <c r="M10" s="198">
        <v>495264</v>
      </c>
      <c r="N10" s="198">
        <v>2187178</v>
      </c>
      <c r="O10" s="198">
        <v>2388768</v>
      </c>
      <c r="P10" s="198">
        <v>2359198</v>
      </c>
      <c r="Q10" s="198">
        <v>2302006</v>
      </c>
      <c r="R10" s="198">
        <v>2439471</v>
      </c>
      <c r="S10" s="198">
        <v>2605931</v>
      </c>
      <c r="T10" s="198">
        <v>2815220</v>
      </c>
      <c r="U10" s="198">
        <v>2669663</v>
      </c>
      <c r="V10" s="198">
        <v>2718872</v>
      </c>
      <c r="W10" s="198">
        <v>2792064</v>
      </c>
    </row>
    <row r="11" spans="1:25" s="549" customFormat="1" ht="24" customHeight="1">
      <c r="A11" s="555">
        <v>10</v>
      </c>
      <c r="B11" s="552" t="s">
        <v>91</v>
      </c>
      <c r="C11" s="555">
        <v>19</v>
      </c>
      <c r="D11" s="199">
        <v>132884</v>
      </c>
      <c r="E11" s="199">
        <v>139520</v>
      </c>
      <c r="F11" s="199">
        <v>129393</v>
      </c>
      <c r="G11" s="199">
        <v>128081</v>
      </c>
      <c r="H11" s="199">
        <v>136993</v>
      </c>
      <c r="I11" s="199">
        <v>144405</v>
      </c>
      <c r="J11" s="199">
        <v>155916</v>
      </c>
      <c r="K11" s="199">
        <v>148674</v>
      </c>
      <c r="L11" s="199">
        <v>151258</v>
      </c>
      <c r="M11" s="199">
        <v>157151</v>
      </c>
      <c r="N11" s="199">
        <v>1726117</v>
      </c>
      <c r="O11" s="199">
        <v>1867530</v>
      </c>
      <c r="P11" s="199">
        <v>1732148</v>
      </c>
      <c r="Q11" s="199">
        <v>1713998</v>
      </c>
      <c r="R11" s="199">
        <v>1830570</v>
      </c>
      <c r="S11" s="199">
        <v>1927697</v>
      </c>
      <c r="T11" s="199">
        <v>2080703</v>
      </c>
      <c r="U11" s="199">
        <v>1983398</v>
      </c>
      <c r="V11" s="199">
        <v>2016346</v>
      </c>
      <c r="W11" s="199">
        <v>2095593</v>
      </c>
    </row>
    <row r="12" spans="1:25" s="549" customFormat="1" ht="24" customHeight="1">
      <c r="A12" s="553">
        <v>20</v>
      </c>
      <c r="B12" s="554" t="s">
        <v>91</v>
      </c>
      <c r="C12" s="553">
        <v>29</v>
      </c>
      <c r="D12" s="198">
        <v>42885</v>
      </c>
      <c r="E12" s="198">
        <v>45161</v>
      </c>
      <c r="F12" s="198">
        <v>42764</v>
      </c>
      <c r="G12" s="198">
        <v>41648</v>
      </c>
      <c r="H12" s="198">
        <v>43799</v>
      </c>
      <c r="I12" s="198">
        <v>46189</v>
      </c>
      <c r="J12" s="198">
        <v>48878</v>
      </c>
      <c r="K12" s="198">
        <v>46437</v>
      </c>
      <c r="L12" s="198">
        <v>47103</v>
      </c>
      <c r="M12" s="198">
        <v>48910</v>
      </c>
      <c r="N12" s="198">
        <v>991353</v>
      </c>
      <c r="O12" s="198">
        <v>1078132</v>
      </c>
      <c r="P12" s="198">
        <v>1017668</v>
      </c>
      <c r="Q12" s="198">
        <v>992545</v>
      </c>
      <c r="R12" s="198">
        <v>1043033</v>
      </c>
      <c r="S12" s="198">
        <v>1099450</v>
      </c>
      <c r="T12" s="198">
        <v>1163456</v>
      </c>
      <c r="U12" s="198">
        <v>1104919</v>
      </c>
      <c r="V12" s="198">
        <v>1120010</v>
      </c>
      <c r="W12" s="198">
        <v>1162493</v>
      </c>
    </row>
    <row r="13" spans="1:25" s="549" customFormat="1" ht="24" customHeight="1">
      <c r="A13" s="555">
        <v>30</v>
      </c>
      <c r="B13" s="552" t="s">
        <v>91</v>
      </c>
      <c r="C13" s="555">
        <v>39</v>
      </c>
      <c r="D13" s="199">
        <v>20890</v>
      </c>
      <c r="E13" s="199">
        <v>21005</v>
      </c>
      <c r="F13" s="199">
        <v>20015</v>
      </c>
      <c r="G13" s="199">
        <v>20487</v>
      </c>
      <c r="H13" s="199">
        <v>21323</v>
      </c>
      <c r="I13" s="199">
        <f>22580+1</f>
        <v>22581</v>
      </c>
      <c r="J13" s="199">
        <v>23550</v>
      </c>
      <c r="K13" s="199">
        <v>21981</v>
      </c>
      <c r="L13" s="199">
        <v>22416</v>
      </c>
      <c r="M13" s="199">
        <v>23157</v>
      </c>
      <c r="N13" s="199">
        <v>690993</v>
      </c>
      <c r="O13" s="199">
        <v>721131</v>
      </c>
      <c r="P13" s="199">
        <v>676046</v>
      </c>
      <c r="Q13" s="199">
        <v>697748</v>
      </c>
      <c r="R13" s="199">
        <v>725440</v>
      </c>
      <c r="S13" s="199">
        <f>768274+34</f>
        <v>768308</v>
      </c>
      <c r="T13" s="199">
        <v>801395</v>
      </c>
      <c r="U13" s="199">
        <v>747327</v>
      </c>
      <c r="V13" s="199">
        <v>761868</v>
      </c>
      <c r="W13" s="199">
        <v>786992</v>
      </c>
    </row>
    <row r="14" spans="1:25" s="549" customFormat="1" ht="24" customHeight="1">
      <c r="A14" s="553">
        <v>40</v>
      </c>
      <c r="B14" s="554" t="s">
        <v>91</v>
      </c>
      <c r="C14" s="553">
        <v>49</v>
      </c>
      <c r="D14" s="198">
        <v>12623</v>
      </c>
      <c r="E14" s="198">
        <v>13956</v>
      </c>
      <c r="F14" s="198">
        <v>12619</v>
      </c>
      <c r="G14" s="198">
        <v>12089</v>
      </c>
      <c r="H14" s="198">
        <v>12539</v>
      </c>
      <c r="I14" s="198">
        <v>13239</v>
      </c>
      <c r="J14" s="198">
        <v>14113</v>
      </c>
      <c r="K14" s="198">
        <v>12313</v>
      </c>
      <c r="L14" s="198">
        <v>12465</v>
      </c>
      <c r="M14" s="198">
        <v>12824</v>
      </c>
      <c r="N14" s="198">
        <v>540156</v>
      </c>
      <c r="O14" s="198">
        <v>606809</v>
      </c>
      <c r="P14" s="198">
        <v>554112</v>
      </c>
      <c r="Q14" s="198">
        <v>532362</v>
      </c>
      <c r="R14" s="198">
        <v>552306</v>
      </c>
      <c r="S14" s="198">
        <v>583281</v>
      </c>
      <c r="T14" s="198">
        <v>622261</v>
      </c>
      <c r="U14" s="198">
        <v>542600</v>
      </c>
      <c r="V14" s="198">
        <v>549568</v>
      </c>
      <c r="W14" s="198">
        <v>564534</v>
      </c>
    </row>
    <row r="15" spans="1:25" s="549" customFormat="1" ht="24" customHeight="1">
      <c r="A15" s="555">
        <v>50</v>
      </c>
      <c r="B15" s="552" t="s">
        <v>91</v>
      </c>
      <c r="C15" s="555">
        <v>59</v>
      </c>
      <c r="D15" s="199">
        <v>6582</v>
      </c>
      <c r="E15" s="199">
        <v>6665</v>
      </c>
      <c r="F15" s="199">
        <v>6153</v>
      </c>
      <c r="G15" s="199">
        <v>6650</v>
      </c>
      <c r="H15" s="199">
        <v>6882</v>
      </c>
      <c r="I15" s="199">
        <v>7319</v>
      </c>
      <c r="J15" s="199">
        <v>7972</v>
      </c>
      <c r="K15" s="199">
        <v>7488</v>
      </c>
      <c r="L15" s="199">
        <v>7714</v>
      </c>
      <c r="M15" s="199">
        <v>7837</v>
      </c>
      <c r="N15" s="199">
        <v>346396</v>
      </c>
      <c r="O15" s="199">
        <v>372592</v>
      </c>
      <c r="P15" s="199">
        <v>348447</v>
      </c>
      <c r="Q15" s="199">
        <v>360722</v>
      </c>
      <c r="R15" s="199">
        <v>372825</v>
      </c>
      <c r="S15" s="199">
        <v>396771</v>
      </c>
      <c r="T15" s="199">
        <v>432192</v>
      </c>
      <c r="U15" s="199">
        <v>405275</v>
      </c>
      <c r="V15" s="199">
        <v>418149</v>
      </c>
      <c r="W15" s="199">
        <v>424636</v>
      </c>
    </row>
    <row r="16" spans="1:25" s="549" customFormat="1" ht="24" customHeight="1">
      <c r="A16" s="553">
        <v>60</v>
      </c>
      <c r="B16" s="554" t="s">
        <v>91</v>
      </c>
      <c r="C16" s="553">
        <v>69</v>
      </c>
      <c r="D16" s="198">
        <v>4654</v>
      </c>
      <c r="E16" s="198">
        <v>4382</v>
      </c>
      <c r="F16" s="198">
        <v>5017</v>
      </c>
      <c r="G16" s="198">
        <v>4745</v>
      </c>
      <c r="H16" s="198">
        <v>4949</v>
      </c>
      <c r="I16" s="198">
        <v>5377</v>
      </c>
      <c r="J16" s="198">
        <v>5565</v>
      </c>
      <c r="K16" s="198">
        <v>5496</v>
      </c>
      <c r="L16" s="198">
        <v>5391</v>
      </c>
      <c r="M16" s="198">
        <v>5570</v>
      </c>
      <c r="N16" s="198">
        <v>290944</v>
      </c>
      <c r="O16" s="198">
        <v>298358</v>
      </c>
      <c r="P16" s="198">
        <v>307939</v>
      </c>
      <c r="Q16" s="198">
        <v>305181</v>
      </c>
      <c r="R16" s="198">
        <v>318238</v>
      </c>
      <c r="S16" s="198">
        <v>345753</v>
      </c>
      <c r="T16" s="198">
        <v>357696</v>
      </c>
      <c r="U16" s="198">
        <v>353379</v>
      </c>
      <c r="V16" s="198">
        <v>346330</v>
      </c>
      <c r="W16" s="198">
        <v>357814</v>
      </c>
    </row>
    <row r="17" spans="1:23" s="549" customFormat="1" ht="24" customHeight="1">
      <c r="A17" s="555">
        <v>70</v>
      </c>
      <c r="B17" s="552" t="s">
        <v>91</v>
      </c>
      <c r="C17" s="555">
        <v>79</v>
      </c>
      <c r="D17" s="199">
        <v>3436</v>
      </c>
      <c r="E17" s="199">
        <v>3952</v>
      </c>
      <c r="F17" s="199">
        <v>3632</v>
      </c>
      <c r="G17" s="199">
        <v>3610</v>
      </c>
      <c r="H17" s="199">
        <v>3754</v>
      </c>
      <c r="I17" s="199">
        <v>3965</v>
      </c>
      <c r="J17" s="199">
        <v>4334</v>
      </c>
      <c r="K17" s="199">
        <v>4054</v>
      </c>
      <c r="L17" s="199">
        <v>4116</v>
      </c>
      <c r="M17" s="199">
        <v>4166</v>
      </c>
      <c r="N17" s="199">
        <v>248339</v>
      </c>
      <c r="O17" s="199">
        <v>279280</v>
      </c>
      <c r="P17" s="199">
        <v>273553</v>
      </c>
      <c r="Q17" s="199">
        <v>268294</v>
      </c>
      <c r="R17" s="199">
        <v>278988</v>
      </c>
      <c r="S17" s="199">
        <v>294952</v>
      </c>
      <c r="T17" s="199">
        <v>322031</v>
      </c>
      <c r="U17" s="199">
        <v>300853</v>
      </c>
      <c r="V17" s="199">
        <v>305525</v>
      </c>
      <c r="W17" s="199">
        <v>309367</v>
      </c>
    </row>
    <row r="18" spans="1:23" s="549" customFormat="1" ht="24" customHeight="1">
      <c r="A18" s="553">
        <v>80</v>
      </c>
      <c r="B18" s="554" t="s">
        <v>91</v>
      </c>
      <c r="C18" s="553">
        <v>89</v>
      </c>
      <c r="D18" s="198">
        <v>2624</v>
      </c>
      <c r="E18" s="198">
        <v>3140</v>
      </c>
      <c r="F18" s="198">
        <v>2910</v>
      </c>
      <c r="G18" s="198">
        <v>2849</v>
      </c>
      <c r="H18" s="198">
        <v>2930</v>
      </c>
      <c r="I18" s="198">
        <v>3125</v>
      </c>
      <c r="J18" s="198">
        <v>3374</v>
      </c>
      <c r="K18" s="198">
        <v>3259</v>
      </c>
      <c r="L18" s="198">
        <v>3230</v>
      </c>
      <c r="M18" s="198">
        <v>3333</v>
      </c>
      <c r="N18" s="198">
        <v>215111</v>
      </c>
      <c r="O18" s="198">
        <v>251207</v>
      </c>
      <c r="P18" s="198">
        <v>239081</v>
      </c>
      <c r="Q18" s="198">
        <v>240166</v>
      </c>
      <c r="R18" s="198">
        <v>246788</v>
      </c>
      <c r="S18" s="198">
        <v>263539</v>
      </c>
      <c r="T18" s="198">
        <v>284684</v>
      </c>
      <c r="U18" s="198">
        <v>274764</v>
      </c>
      <c r="V18" s="198">
        <v>272174</v>
      </c>
      <c r="W18" s="198">
        <v>280965</v>
      </c>
    </row>
    <row r="19" spans="1:23" s="549" customFormat="1" ht="24" customHeight="1">
      <c r="A19" s="555">
        <v>90</v>
      </c>
      <c r="B19" s="552" t="s">
        <v>91</v>
      </c>
      <c r="C19" s="555">
        <v>99</v>
      </c>
      <c r="D19" s="199">
        <v>2166</v>
      </c>
      <c r="E19" s="199">
        <v>2448</v>
      </c>
      <c r="F19" s="199">
        <v>2299</v>
      </c>
      <c r="G19" s="199">
        <v>2302</v>
      </c>
      <c r="H19" s="199">
        <v>2361</v>
      </c>
      <c r="I19" s="199">
        <v>2545</v>
      </c>
      <c r="J19" s="199">
        <v>2727</v>
      </c>
      <c r="K19" s="199">
        <v>2488</v>
      </c>
      <c r="L19" s="199">
        <v>2578</v>
      </c>
      <c r="M19" s="199">
        <v>2572</v>
      </c>
      <c r="N19" s="199">
        <v>198527</v>
      </c>
      <c r="O19" s="199">
        <v>220437</v>
      </c>
      <c r="P19" s="199">
        <v>212505</v>
      </c>
      <c r="Q19" s="199">
        <v>217188</v>
      </c>
      <c r="R19" s="199">
        <v>222647</v>
      </c>
      <c r="S19" s="199">
        <v>239958</v>
      </c>
      <c r="T19" s="199">
        <v>257273</v>
      </c>
      <c r="U19" s="199">
        <v>234861</v>
      </c>
      <c r="V19" s="199">
        <v>243129</v>
      </c>
      <c r="W19" s="199">
        <v>242567</v>
      </c>
    </row>
    <row r="20" spans="1:23" s="549" customFormat="1" ht="24" customHeight="1">
      <c r="A20" s="553">
        <v>100</v>
      </c>
      <c r="B20" s="554" t="s">
        <v>91</v>
      </c>
      <c r="C20" s="553">
        <v>149</v>
      </c>
      <c r="D20" s="198">
        <v>6319</v>
      </c>
      <c r="E20" s="198">
        <v>6414</v>
      </c>
      <c r="F20" s="198">
        <v>6403</v>
      </c>
      <c r="G20" s="198">
        <v>6707</v>
      </c>
      <c r="H20" s="198">
        <v>6853</v>
      </c>
      <c r="I20" s="198">
        <v>7388</v>
      </c>
      <c r="J20" s="198">
        <v>8024</v>
      </c>
      <c r="K20" s="198">
        <v>7493</v>
      </c>
      <c r="L20" s="198">
        <v>7433</v>
      </c>
      <c r="M20" s="198">
        <v>7428</v>
      </c>
      <c r="N20" s="198">
        <v>743148</v>
      </c>
      <c r="O20" s="198">
        <v>798430</v>
      </c>
      <c r="P20" s="198">
        <v>729246</v>
      </c>
      <c r="Q20" s="198">
        <v>809609</v>
      </c>
      <c r="R20" s="198">
        <v>829420</v>
      </c>
      <c r="S20" s="198">
        <v>893854</v>
      </c>
      <c r="T20" s="198">
        <v>971128</v>
      </c>
      <c r="U20" s="198">
        <v>905349</v>
      </c>
      <c r="V20" s="198">
        <v>901743</v>
      </c>
      <c r="W20" s="198">
        <v>897210</v>
      </c>
    </row>
    <row r="21" spans="1:23" s="549" customFormat="1" ht="24" customHeight="1">
      <c r="A21" s="555">
        <v>150</v>
      </c>
      <c r="B21" s="552" t="s">
        <v>91</v>
      </c>
      <c r="C21" s="555">
        <v>199</v>
      </c>
      <c r="D21" s="199">
        <v>3088</v>
      </c>
      <c r="E21" s="199">
        <v>3273</v>
      </c>
      <c r="F21" s="199">
        <v>3031</v>
      </c>
      <c r="G21" s="199">
        <v>3420</v>
      </c>
      <c r="H21" s="199">
        <v>3397</v>
      </c>
      <c r="I21" s="199">
        <v>3634</v>
      </c>
      <c r="J21" s="199">
        <v>3950</v>
      </c>
      <c r="K21" s="199">
        <v>3597</v>
      </c>
      <c r="L21" s="199">
        <v>3496</v>
      </c>
      <c r="M21" s="199">
        <v>3513</v>
      </c>
      <c r="N21" s="199">
        <v>516627</v>
      </c>
      <c r="O21" s="199">
        <v>564685</v>
      </c>
      <c r="P21" s="199">
        <v>579573</v>
      </c>
      <c r="Q21" s="199">
        <v>588681</v>
      </c>
      <c r="R21" s="199">
        <v>584888</v>
      </c>
      <c r="S21" s="199">
        <v>625940</v>
      </c>
      <c r="T21" s="199">
        <v>680119</v>
      </c>
      <c r="U21" s="199">
        <v>619849</v>
      </c>
      <c r="V21" s="199">
        <v>601223</v>
      </c>
      <c r="W21" s="199">
        <v>603890</v>
      </c>
    </row>
    <row r="22" spans="1:23" s="549" customFormat="1" ht="24" customHeight="1">
      <c r="A22" s="553">
        <v>200</v>
      </c>
      <c r="B22" s="554" t="s">
        <v>91</v>
      </c>
      <c r="C22" s="553">
        <v>249</v>
      </c>
      <c r="D22" s="198">
        <v>1783</v>
      </c>
      <c r="E22" s="198">
        <v>1989</v>
      </c>
      <c r="F22" s="198">
        <v>2308</v>
      </c>
      <c r="G22" s="198">
        <v>1879</v>
      </c>
      <c r="H22" s="198">
        <v>1982</v>
      </c>
      <c r="I22" s="198">
        <v>2127</v>
      </c>
      <c r="J22" s="198">
        <v>2232</v>
      </c>
      <c r="K22" s="198">
        <v>2044</v>
      </c>
      <c r="L22" s="198">
        <v>2022</v>
      </c>
      <c r="M22" s="198">
        <v>2103</v>
      </c>
      <c r="N22" s="198">
        <v>386244</v>
      </c>
      <c r="O22" s="198">
        <v>420445</v>
      </c>
      <c r="P22" s="198">
        <v>462050</v>
      </c>
      <c r="Q22" s="198">
        <v>418078</v>
      </c>
      <c r="R22" s="198">
        <v>440751</v>
      </c>
      <c r="S22" s="198">
        <v>473605</v>
      </c>
      <c r="T22" s="198">
        <v>497562</v>
      </c>
      <c r="U22" s="198">
        <v>455523</v>
      </c>
      <c r="V22" s="198">
        <v>450552</v>
      </c>
      <c r="W22" s="198">
        <v>466256</v>
      </c>
    </row>
    <row r="23" spans="1:23" s="549" customFormat="1" ht="24" customHeight="1">
      <c r="A23" s="555">
        <v>250</v>
      </c>
      <c r="B23" s="552" t="s">
        <v>91</v>
      </c>
      <c r="C23" s="555">
        <v>299</v>
      </c>
      <c r="D23" s="199">
        <v>1109</v>
      </c>
      <c r="E23" s="199">
        <v>1024</v>
      </c>
      <c r="F23" s="199">
        <v>1047</v>
      </c>
      <c r="G23" s="199">
        <v>1193</v>
      </c>
      <c r="H23" s="199">
        <v>1296</v>
      </c>
      <c r="I23" s="199">
        <v>1295</v>
      </c>
      <c r="J23" s="199">
        <v>1404</v>
      </c>
      <c r="K23" s="199">
        <v>1309</v>
      </c>
      <c r="L23" s="199">
        <v>1293</v>
      </c>
      <c r="M23" s="199">
        <v>1303</v>
      </c>
      <c r="N23" s="199">
        <v>294616</v>
      </c>
      <c r="O23" s="199">
        <v>289010</v>
      </c>
      <c r="P23" s="199">
        <v>303195</v>
      </c>
      <c r="Q23" s="199">
        <v>325810</v>
      </c>
      <c r="R23" s="199">
        <v>353833</v>
      </c>
      <c r="S23" s="199">
        <v>353958</v>
      </c>
      <c r="T23" s="199">
        <v>383483</v>
      </c>
      <c r="U23" s="199">
        <v>357045</v>
      </c>
      <c r="V23" s="199">
        <v>352323</v>
      </c>
      <c r="W23" s="199">
        <v>355364</v>
      </c>
    </row>
    <row r="24" spans="1:23" s="549" customFormat="1" ht="24" customHeight="1">
      <c r="A24" s="553">
        <v>300</v>
      </c>
      <c r="B24" s="554" t="s">
        <v>91</v>
      </c>
      <c r="C24" s="553">
        <v>349</v>
      </c>
      <c r="D24" s="198">
        <v>743</v>
      </c>
      <c r="E24" s="198">
        <v>838</v>
      </c>
      <c r="F24" s="198">
        <v>875</v>
      </c>
      <c r="G24" s="198">
        <v>808</v>
      </c>
      <c r="H24" s="198">
        <v>877</v>
      </c>
      <c r="I24" s="198">
        <v>931</v>
      </c>
      <c r="J24" s="198">
        <v>958</v>
      </c>
      <c r="K24" s="198">
        <v>902</v>
      </c>
      <c r="L24" s="198">
        <v>861</v>
      </c>
      <c r="M24" s="198">
        <v>897</v>
      </c>
      <c r="N24" s="198">
        <v>232982</v>
      </c>
      <c r="O24" s="198">
        <v>259246</v>
      </c>
      <c r="P24" s="198">
        <v>265277</v>
      </c>
      <c r="Q24" s="198">
        <v>261684</v>
      </c>
      <c r="R24" s="198">
        <v>283630</v>
      </c>
      <c r="S24" s="198">
        <v>300794</v>
      </c>
      <c r="T24" s="198">
        <v>309782</v>
      </c>
      <c r="U24" s="198">
        <v>290762</v>
      </c>
      <c r="V24" s="198">
        <v>278066</v>
      </c>
      <c r="W24" s="198">
        <v>289859</v>
      </c>
    </row>
    <row r="25" spans="1:23" s="549" customFormat="1" ht="24" customHeight="1">
      <c r="A25" s="555">
        <v>350</v>
      </c>
      <c r="B25" s="552" t="s">
        <v>91</v>
      </c>
      <c r="C25" s="555">
        <v>399</v>
      </c>
      <c r="D25" s="199">
        <v>524</v>
      </c>
      <c r="E25" s="199">
        <v>575</v>
      </c>
      <c r="F25" s="199">
        <v>625</v>
      </c>
      <c r="G25" s="199">
        <v>588</v>
      </c>
      <c r="H25" s="199">
        <v>640</v>
      </c>
      <c r="I25" s="199">
        <v>672</v>
      </c>
      <c r="J25" s="199">
        <v>765</v>
      </c>
      <c r="K25" s="199">
        <v>695</v>
      </c>
      <c r="L25" s="199">
        <v>681</v>
      </c>
      <c r="M25" s="199">
        <v>690</v>
      </c>
      <c r="N25" s="199">
        <v>190082</v>
      </c>
      <c r="O25" s="199">
        <v>209169</v>
      </c>
      <c r="P25" s="199">
        <v>219772</v>
      </c>
      <c r="Q25" s="199">
        <v>219785</v>
      </c>
      <c r="R25" s="199">
        <v>239246</v>
      </c>
      <c r="S25" s="199">
        <v>250714</v>
      </c>
      <c r="T25" s="199">
        <v>285877</v>
      </c>
      <c r="U25" s="199">
        <v>259114</v>
      </c>
      <c r="V25" s="199">
        <v>254853</v>
      </c>
      <c r="W25" s="199">
        <v>258183</v>
      </c>
    </row>
    <row r="26" spans="1:23" s="549" customFormat="1" ht="24" customHeight="1">
      <c r="A26" s="553">
        <v>400</v>
      </c>
      <c r="B26" s="554" t="s">
        <v>91</v>
      </c>
      <c r="C26" s="553">
        <v>449</v>
      </c>
      <c r="D26" s="198">
        <v>392</v>
      </c>
      <c r="E26" s="198">
        <v>414</v>
      </c>
      <c r="F26" s="198">
        <v>244</v>
      </c>
      <c r="G26" s="198">
        <v>410</v>
      </c>
      <c r="H26" s="198">
        <v>484</v>
      </c>
      <c r="I26" s="198">
        <v>468</v>
      </c>
      <c r="J26" s="198">
        <v>528</v>
      </c>
      <c r="K26" s="198">
        <v>489</v>
      </c>
      <c r="L26" s="198">
        <v>472</v>
      </c>
      <c r="M26" s="198">
        <v>506</v>
      </c>
      <c r="N26" s="198">
        <v>161660</v>
      </c>
      <c r="O26" s="198">
        <v>175238</v>
      </c>
      <c r="P26" s="198">
        <v>110025</v>
      </c>
      <c r="Q26" s="198">
        <v>174120</v>
      </c>
      <c r="R26" s="198">
        <v>205387</v>
      </c>
      <c r="S26" s="198">
        <v>198291</v>
      </c>
      <c r="T26" s="198">
        <v>223268</v>
      </c>
      <c r="U26" s="198">
        <v>206504</v>
      </c>
      <c r="V26" s="198">
        <v>199261</v>
      </c>
      <c r="W26" s="198">
        <v>214154</v>
      </c>
    </row>
    <row r="27" spans="1:23" s="549" customFormat="1" ht="24" customHeight="1">
      <c r="A27" s="555">
        <v>450</v>
      </c>
      <c r="B27" s="552" t="s">
        <v>91</v>
      </c>
      <c r="C27" s="555">
        <v>499</v>
      </c>
      <c r="D27" s="199">
        <v>284</v>
      </c>
      <c r="E27" s="199">
        <v>308</v>
      </c>
      <c r="F27" s="199">
        <v>421</v>
      </c>
      <c r="G27" s="199">
        <v>364</v>
      </c>
      <c r="H27" s="199">
        <v>347</v>
      </c>
      <c r="I27" s="199">
        <v>391</v>
      </c>
      <c r="J27" s="199">
        <v>400</v>
      </c>
      <c r="K27" s="199">
        <v>391</v>
      </c>
      <c r="L27" s="199">
        <v>388</v>
      </c>
      <c r="M27" s="199">
        <v>411</v>
      </c>
      <c r="N27" s="199">
        <v>130790</v>
      </c>
      <c r="O27" s="199">
        <v>162412</v>
      </c>
      <c r="P27" s="199">
        <v>203918</v>
      </c>
      <c r="Q27" s="199">
        <v>172382</v>
      </c>
      <c r="R27" s="199">
        <v>164232</v>
      </c>
      <c r="S27" s="199">
        <v>185166</v>
      </c>
      <c r="T27" s="199">
        <v>189256</v>
      </c>
      <c r="U27" s="199">
        <v>185395</v>
      </c>
      <c r="V27" s="199">
        <v>183713</v>
      </c>
      <c r="W27" s="199">
        <v>194535</v>
      </c>
    </row>
    <row r="28" spans="1:23" s="549" customFormat="1" ht="24" customHeight="1">
      <c r="A28" s="553">
        <v>500</v>
      </c>
      <c r="B28" s="554" t="s">
        <v>91</v>
      </c>
      <c r="C28" s="553">
        <v>549</v>
      </c>
      <c r="D28" s="198">
        <v>244</v>
      </c>
      <c r="E28" s="198">
        <v>302</v>
      </c>
      <c r="F28" s="198">
        <v>310</v>
      </c>
      <c r="G28" s="198">
        <v>277</v>
      </c>
      <c r="H28" s="198">
        <v>302</v>
      </c>
      <c r="I28" s="198">
        <v>300</v>
      </c>
      <c r="J28" s="198">
        <v>328</v>
      </c>
      <c r="K28" s="198">
        <v>311</v>
      </c>
      <c r="L28" s="198">
        <v>308</v>
      </c>
      <c r="M28" s="198">
        <v>335</v>
      </c>
      <c r="N28" s="198">
        <v>123995</v>
      </c>
      <c r="O28" s="198">
        <v>151250</v>
      </c>
      <c r="P28" s="198">
        <v>165210</v>
      </c>
      <c r="Q28" s="198">
        <v>145084</v>
      </c>
      <c r="R28" s="198">
        <v>158133</v>
      </c>
      <c r="S28" s="198">
        <v>156901</v>
      </c>
      <c r="T28" s="198">
        <v>171982</v>
      </c>
      <c r="U28" s="198">
        <v>163060</v>
      </c>
      <c r="V28" s="198">
        <v>161411</v>
      </c>
      <c r="W28" s="198">
        <v>175068</v>
      </c>
    </row>
    <row r="29" spans="1:23" s="549" customFormat="1" ht="24" customHeight="1">
      <c r="A29" s="555">
        <v>550</v>
      </c>
      <c r="B29" s="552" t="s">
        <v>91</v>
      </c>
      <c r="C29" s="555">
        <v>599</v>
      </c>
      <c r="D29" s="199">
        <v>177</v>
      </c>
      <c r="E29" s="199">
        <v>157</v>
      </c>
      <c r="F29" s="199">
        <v>200</v>
      </c>
      <c r="G29" s="199">
        <v>237</v>
      </c>
      <c r="H29" s="199">
        <v>219</v>
      </c>
      <c r="I29" s="199">
        <v>251</v>
      </c>
      <c r="J29" s="199">
        <v>229</v>
      </c>
      <c r="K29" s="199">
        <v>263</v>
      </c>
      <c r="L29" s="199">
        <v>276</v>
      </c>
      <c r="M29" s="199">
        <v>277</v>
      </c>
      <c r="N29" s="199">
        <v>98625</v>
      </c>
      <c r="O29" s="199">
        <v>108362</v>
      </c>
      <c r="P29" s="199">
        <v>116890</v>
      </c>
      <c r="Q29" s="199">
        <v>135990</v>
      </c>
      <c r="R29" s="199">
        <v>125480</v>
      </c>
      <c r="S29" s="199">
        <v>143826</v>
      </c>
      <c r="T29" s="199">
        <v>131178</v>
      </c>
      <c r="U29" s="199">
        <v>151201</v>
      </c>
      <c r="V29" s="199">
        <v>158172</v>
      </c>
      <c r="W29" s="199">
        <v>158962</v>
      </c>
    </row>
    <row r="30" spans="1:23" s="549" customFormat="1" ht="24" customHeight="1">
      <c r="A30" s="553">
        <v>600</v>
      </c>
      <c r="B30" s="554" t="s">
        <v>91</v>
      </c>
      <c r="C30" s="553">
        <v>649</v>
      </c>
      <c r="D30" s="198">
        <v>127</v>
      </c>
      <c r="E30" s="198">
        <v>139</v>
      </c>
      <c r="F30" s="198">
        <v>138</v>
      </c>
      <c r="G30" s="198">
        <v>141</v>
      </c>
      <c r="H30" s="198">
        <v>186</v>
      </c>
      <c r="I30" s="198">
        <v>221</v>
      </c>
      <c r="J30" s="198">
        <v>237</v>
      </c>
      <c r="K30" s="198">
        <v>208</v>
      </c>
      <c r="L30" s="198">
        <v>190</v>
      </c>
      <c r="M30" s="198">
        <v>211</v>
      </c>
      <c r="N30" s="198">
        <v>76969</v>
      </c>
      <c r="O30" s="198">
        <v>87308</v>
      </c>
      <c r="P30" s="198">
        <v>89520</v>
      </c>
      <c r="Q30" s="198">
        <v>88047</v>
      </c>
      <c r="R30" s="198">
        <v>116080</v>
      </c>
      <c r="S30" s="198">
        <v>137505</v>
      </c>
      <c r="T30" s="198">
        <v>147670</v>
      </c>
      <c r="U30" s="198">
        <v>129670</v>
      </c>
      <c r="V30" s="198">
        <v>117995</v>
      </c>
      <c r="W30" s="198">
        <v>131456</v>
      </c>
    </row>
    <row r="31" spans="1:23" s="549" customFormat="1" ht="24" customHeight="1">
      <c r="A31" s="555">
        <v>650</v>
      </c>
      <c r="B31" s="552" t="s">
        <v>91</v>
      </c>
      <c r="C31" s="555">
        <v>699</v>
      </c>
      <c r="D31" s="199">
        <v>128</v>
      </c>
      <c r="E31" s="199">
        <v>110</v>
      </c>
      <c r="F31" s="199">
        <v>118</v>
      </c>
      <c r="G31" s="199">
        <v>118</v>
      </c>
      <c r="H31" s="199">
        <v>163</v>
      </c>
      <c r="I31" s="199">
        <v>151</v>
      </c>
      <c r="J31" s="199">
        <v>155</v>
      </c>
      <c r="K31" s="199">
        <v>146</v>
      </c>
      <c r="L31" s="199">
        <v>186</v>
      </c>
      <c r="M31" s="199">
        <v>172</v>
      </c>
      <c r="N31" s="199">
        <v>83782</v>
      </c>
      <c r="O31" s="199">
        <v>74368</v>
      </c>
      <c r="P31" s="199">
        <v>82250</v>
      </c>
      <c r="Q31" s="199">
        <v>79400</v>
      </c>
      <c r="R31" s="199">
        <v>109852</v>
      </c>
      <c r="S31" s="199">
        <v>101712</v>
      </c>
      <c r="T31" s="199">
        <v>104723</v>
      </c>
      <c r="U31" s="199">
        <v>98390</v>
      </c>
      <c r="V31" s="199">
        <v>125227</v>
      </c>
      <c r="W31" s="199">
        <v>115947</v>
      </c>
    </row>
    <row r="32" spans="1:23" s="549" customFormat="1" ht="24" customHeight="1">
      <c r="A32" s="553">
        <v>700</v>
      </c>
      <c r="B32" s="554" t="s">
        <v>91</v>
      </c>
      <c r="C32" s="553">
        <v>749</v>
      </c>
      <c r="D32" s="198">
        <v>99</v>
      </c>
      <c r="E32" s="198">
        <v>98</v>
      </c>
      <c r="F32" s="198">
        <v>99</v>
      </c>
      <c r="G32" s="198">
        <v>109</v>
      </c>
      <c r="H32" s="198">
        <v>126</v>
      </c>
      <c r="I32" s="198">
        <v>128</v>
      </c>
      <c r="J32" s="198">
        <v>158</v>
      </c>
      <c r="K32" s="198">
        <v>148</v>
      </c>
      <c r="L32" s="198">
        <v>140</v>
      </c>
      <c r="M32" s="198">
        <v>120</v>
      </c>
      <c r="N32" s="198">
        <v>69658</v>
      </c>
      <c r="O32" s="198">
        <v>68857</v>
      </c>
      <c r="P32" s="198">
        <v>61791</v>
      </c>
      <c r="Q32" s="198">
        <v>78906</v>
      </c>
      <c r="R32" s="198">
        <v>91418</v>
      </c>
      <c r="S32" s="198">
        <v>92486</v>
      </c>
      <c r="T32" s="198">
        <v>114531</v>
      </c>
      <c r="U32" s="198">
        <v>107217</v>
      </c>
      <c r="V32" s="198">
        <v>101541</v>
      </c>
      <c r="W32" s="198">
        <v>86854</v>
      </c>
    </row>
    <row r="33" spans="1:23" s="549" customFormat="1" ht="24" customHeight="1">
      <c r="A33" s="555">
        <v>750</v>
      </c>
      <c r="B33" s="552" t="s">
        <v>91</v>
      </c>
      <c r="C33" s="555">
        <v>799</v>
      </c>
      <c r="D33" s="199">
        <v>88</v>
      </c>
      <c r="E33" s="199">
        <v>82</v>
      </c>
      <c r="F33" s="199">
        <v>84</v>
      </c>
      <c r="G33" s="199">
        <v>102</v>
      </c>
      <c r="H33" s="199">
        <v>121</v>
      </c>
      <c r="I33" s="199">
        <v>115</v>
      </c>
      <c r="J33" s="199">
        <v>123</v>
      </c>
      <c r="K33" s="199">
        <v>103</v>
      </c>
      <c r="L33" s="199">
        <v>123</v>
      </c>
      <c r="M33" s="199">
        <v>107</v>
      </c>
      <c r="N33" s="199">
        <v>65341</v>
      </c>
      <c r="O33" s="199">
        <v>64843</v>
      </c>
      <c r="P33" s="199">
        <v>66075</v>
      </c>
      <c r="Q33" s="199">
        <v>78964</v>
      </c>
      <c r="R33" s="199">
        <v>93482</v>
      </c>
      <c r="S33" s="199">
        <v>89071</v>
      </c>
      <c r="T33" s="199">
        <v>95450</v>
      </c>
      <c r="U33" s="199">
        <v>79462</v>
      </c>
      <c r="V33" s="199">
        <v>95092</v>
      </c>
      <c r="W33" s="199">
        <v>82765</v>
      </c>
    </row>
    <row r="34" spans="1:23" s="549" customFormat="1" ht="24" customHeight="1">
      <c r="A34" s="553">
        <v>800</v>
      </c>
      <c r="B34" s="554" t="s">
        <v>91</v>
      </c>
      <c r="C34" s="553">
        <v>849</v>
      </c>
      <c r="D34" s="198">
        <v>66</v>
      </c>
      <c r="E34" s="198">
        <v>75</v>
      </c>
      <c r="F34" s="198">
        <v>77</v>
      </c>
      <c r="G34" s="198">
        <v>76</v>
      </c>
      <c r="H34" s="198">
        <v>97</v>
      </c>
      <c r="I34" s="198">
        <v>96</v>
      </c>
      <c r="J34" s="198">
        <v>115</v>
      </c>
      <c r="K34" s="198">
        <v>101</v>
      </c>
      <c r="L34" s="198">
        <v>104</v>
      </c>
      <c r="M34" s="198">
        <v>82</v>
      </c>
      <c r="N34" s="198">
        <v>52720</v>
      </c>
      <c r="O34" s="198">
        <v>61902</v>
      </c>
      <c r="P34" s="198">
        <v>62399</v>
      </c>
      <c r="Q34" s="198">
        <v>62732</v>
      </c>
      <c r="R34" s="198">
        <v>79989</v>
      </c>
      <c r="S34" s="198">
        <v>78926</v>
      </c>
      <c r="T34" s="198">
        <v>94706</v>
      </c>
      <c r="U34" s="198">
        <v>83163</v>
      </c>
      <c r="V34" s="198">
        <v>85764</v>
      </c>
      <c r="W34" s="198">
        <v>67424</v>
      </c>
    </row>
    <row r="35" spans="1:23" s="549" customFormat="1" ht="24" customHeight="1">
      <c r="A35" s="555">
        <v>850</v>
      </c>
      <c r="B35" s="552" t="s">
        <v>91</v>
      </c>
      <c r="C35" s="555">
        <v>899</v>
      </c>
      <c r="D35" s="199">
        <v>62</v>
      </c>
      <c r="E35" s="199">
        <v>62</v>
      </c>
      <c r="F35" s="199">
        <v>65</v>
      </c>
      <c r="G35" s="199">
        <v>58</v>
      </c>
      <c r="H35" s="199">
        <v>70</v>
      </c>
      <c r="I35" s="199">
        <v>99</v>
      </c>
      <c r="J35" s="199">
        <v>99</v>
      </c>
      <c r="K35" s="199">
        <v>98</v>
      </c>
      <c r="L35" s="199">
        <v>90</v>
      </c>
      <c r="M35" s="199">
        <v>97</v>
      </c>
      <c r="N35" s="199">
        <v>52624</v>
      </c>
      <c r="O35" s="199">
        <v>53707</v>
      </c>
      <c r="P35" s="199">
        <v>60877</v>
      </c>
      <c r="Q35" s="199">
        <v>50653</v>
      </c>
      <c r="R35" s="199">
        <v>61295</v>
      </c>
      <c r="S35" s="199">
        <v>86665</v>
      </c>
      <c r="T35" s="199">
        <v>86833</v>
      </c>
      <c r="U35" s="199">
        <v>85703</v>
      </c>
      <c r="V35" s="199">
        <v>78700</v>
      </c>
      <c r="W35" s="199">
        <v>84857</v>
      </c>
    </row>
    <row r="36" spans="1:23" s="549" customFormat="1" ht="24" customHeight="1">
      <c r="A36" s="553">
        <v>900</v>
      </c>
      <c r="B36" s="554" t="s">
        <v>91</v>
      </c>
      <c r="C36" s="553">
        <v>949</v>
      </c>
      <c r="D36" s="198">
        <v>51</v>
      </c>
      <c r="E36" s="198">
        <v>61</v>
      </c>
      <c r="F36" s="198">
        <v>70</v>
      </c>
      <c r="G36" s="198">
        <v>61</v>
      </c>
      <c r="H36" s="198">
        <v>79</v>
      </c>
      <c r="I36" s="198">
        <v>86</v>
      </c>
      <c r="J36" s="198">
        <v>77</v>
      </c>
      <c r="K36" s="198">
        <v>70</v>
      </c>
      <c r="L36" s="198">
        <v>69</v>
      </c>
      <c r="M36" s="198">
        <v>66</v>
      </c>
      <c r="N36" s="198">
        <v>45804</v>
      </c>
      <c r="O36" s="198">
        <v>54989</v>
      </c>
      <c r="P36" s="198">
        <v>54428</v>
      </c>
      <c r="Q36" s="198">
        <v>56325</v>
      </c>
      <c r="R36" s="198">
        <v>72889</v>
      </c>
      <c r="S36" s="198">
        <v>79584</v>
      </c>
      <c r="T36" s="198">
        <v>71152</v>
      </c>
      <c r="U36" s="198">
        <v>64668</v>
      </c>
      <c r="V36" s="198">
        <v>63650</v>
      </c>
      <c r="W36" s="198">
        <v>61023</v>
      </c>
    </row>
    <row r="37" spans="1:23" s="549" customFormat="1" ht="24" customHeight="1">
      <c r="A37" s="555">
        <v>950</v>
      </c>
      <c r="B37" s="552" t="s">
        <v>91</v>
      </c>
      <c r="C37" s="555">
        <v>999</v>
      </c>
      <c r="D37" s="199">
        <v>40</v>
      </c>
      <c r="E37" s="199">
        <v>42</v>
      </c>
      <c r="F37" s="199">
        <v>43</v>
      </c>
      <c r="G37" s="199">
        <v>59</v>
      </c>
      <c r="H37" s="199">
        <v>63</v>
      </c>
      <c r="I37" s="199">
        <v>68</v>
      </c>
      <c r="J37" s="199">
        <v>76</v>
      </c>
      <c r="K37" s="199">
        <v>69</v>
      </c>
      <c r="L37" s="199">
        <v>71</v>
      </c>
      <c r="M37" s="199">
        <v>70</v>
      </c>
      <c r="N37" s="199">
        <v>38808</v>
      </c>
      <c r="O37" s="199">
        <v>45960</v>
      </c>
      <c r="P37" s="199">
        <v>48684</v>
      </c>
      <c r="Q37" s="199">
        <v>57508</v>
      </c>
      <c r="R37" s="199">
        <v>61431</v>
      </c>
      <c r="S37" s="199">
        <v>66317</v>
      </c>
      <c r="T37" s="199">
        <v>73916</v>
      </c>
      <c r="U37" s="199">
        <v>67274</v>
      </c>
      <c r="V37" s="199">
        <v>69203</v>
      </c>
      <c r="W37" s="199">
        <v>68338</v>
      </c>
    </row>
    <row r="38" spans="1:23" s="549" customFormat="1" ht="24" customHeight="1">
      <c r="A38" s="790" t="s">
        <v>174</v>
      </c>
      <c r="B38" s="791"/>
      <c r="C38" s="792"/>
      <c r="D38" s="198">
        <v>393</v>
      </c>
      <c r="E38" s="198">
        <v>421</v>
      </c>
      <c r="F38" s="198">
        <v>448</v>
      </c>
      <c r="G38" s="198">
        <v>479</v>
      </c>
      <c r="H38" s="198">
        <v>570</v>
      </c>
      <c r="I38" s="198">
        <v>607</v>
      </c>
      <c r="J38" s="198">
        <v>677</v>
      </c>
      <c r="K38" s="198">
        <v>624</v>
      </c>
      <c r="L38" s="198">
        <v>654</v>
      </c>
      <c r="M38" s="198">
        <v>654</v>
      </c>
      <c r="N38" s="198">
        <v>865240</v>
      </c>
      <c r="O38" s="198">
        <v>833096</v>
      </c>
      <c r="P38" s="198">
        <v>888557</v>
      </c>
      <c r="Q38" s="198">
        <v>907851</v>
      </c>
      <c r="R38" s="198">
        <v>1073630</v>
      </c>
      <c r="S38" s="198">
        <v>1163393</v>
      </c>
      <c r="T38" s="198">
        <v>1308662</v>
      </c>
      <c r="U38" s="198">
        <v>1209773</v>
      </c>
      <c r="V38" s="198">
        <v>1234701</v>
      </c>
      <c r="W38" s="198">
        <v>1218902</v>
      </c>
    </row>
    <row r="39" spans="1:23" s="556" customFormat="1" ht="24.95" customHeight="1">
      <c r="A39" s="793" t="s">
        <v>176</v>
      </c>
      <c r="B39" s="793"/>
      <c r="C39" s="793"/>
      <c r="D39" s="200">
        <v>1749240</v>
      </c>
      <c r="E39" s="200">
        <v>1874682</v>
      </c>
      <c r="F39" s="200">
        <v>1879771</v>
      </c>
      <c r="G39" s="200">
        <v>1891512</v>
      </c>
      <c r="H39" s="200">
        <f t="shared" ref="H39:W39" si="0">SUM(H8:H38)</f>
        <v>1960911</v>
      </c>
      <c r="I39" s="200">
        <f t="shared" si="0"/>
        <v>2087692</v>
      </c>
      <c r="J39" s="200">
        <f t="shared" si="0"/>
        <v>2189841</v>
      </c>
      <c r="K39" s="200">
        <f t="shared" si="0"/>
        <v>2179123</v>
      </c>
      <c r="L39" s="200">
        <f t="shared" si="0"/>
        <v>2241896</v>
      </c>
      <c r="M39" s="200">
        <f t="shared" si="0"/>
        <v>2303874</v>
      </c>
      <c r="N39" s="200">
        <f t="shared" si="0"/>
        <v>13415843</v>
      </c>
      <c r="O39" s="200">
        <f t="shared" si="0"/>
        <v>14477817</v>
      </c>
      <c r="P39" s="200">
        <f t="shared" si="0"/>
        <v>14229170</v>
      </c>
      <c r="Q39" s="200">
        <f t="shared" si="0"/>
        <v>14314313</v>
      </c>
      <c r="R39" s="200">
        <f t="shared" si="0"/>
        <v>15203423</v>
      </c>
      <c r="S39" s="200">
        <f t="shared" si="0"/>
        <v>16169679</v>
      </c>
      <c r="T39" s="200">
        <f t="shared" si="0"/>
        <v>17332991</v>
      </c>
      <c r="U39" s="200">
        <f t="shared" si="0"/>
        <v>16406420</v>
      </c>
      <c r="V39" s="200">
        <f t="shared" si="0"/>
        <v>16602868</v>
      </c>
      <c r="W39" s="200">
        <f t="shared" si="0"/>
        <v>16943851</v>
      </c>
    </row>
    <row r="40" spans="1:23" s="549" customFormat="1" ht="24.75" customHeight="1">
      <c r="A40" s="794"/>
      <c r="B40" s="794"/>
      <c r="C40" s="794"/>
      <c r="D40" s="794"/>
      <c r="E40" s="794"/>
      <c r="F40" s="794"/>
      <c r="G40" s="794"/>
      <c r="H40" s="794"/>
      <c r="I40" s="794"/>
      <c r="J40" s="794"/>
      <c r="K40" s="794"/>
      <c r="L40" s="794"/>
      <c r="M40" s="794"/>
      <c r="N40" s="794"/>
      <c r="O40" s="794"/>
      <c r="P40" s="794"/>
    </row>
    <row r="41" spans="1:23" s="549" customFormat="1" ht="22.5" customHeight="1">
      <c r="A41" s="795"/>
      <c r="B41" s="795"/>
      <c r="C41" s="795"/>
      <c r="D41" s="795"/>
      <c r="E41" s="795"/>
      <c r="F41" s="795"/>
      <c r="G41" s="795"/>
      <c r="H41" s="795"/>
      <c r="I41" s="795"/>
      <c r="J41" s="795"/>
      <c r="K41" s="795"/>
      <c r="L41" s="795"/>
      <c r="M41" s="795"/>
      <c r="N41" s="795"/>
      <c r="O41" s="795"/>
      <c r="P41" s="795"/>
      <c r="W41" s="557"/>
    </row>
    <row r="42" spans="1:23" s="549" customFormat="1" ht="21.95" customHeight="1">
      <c r="F42" s="558"/>
      <c r="G42" s="558"/>
      <c r="H42" s="558"/>
      <c r="O42" s="558"/>
    </row>
    <row r="43" spans="1:23" s="549" customFormat="1" ht="21.95" customHeight="1">
      <c r="D43" s="558"/>
      <c r="E43" s="558"/>
      <c r="F43" s="558"/>
      <c r="G43" s="558"/>
      <c r="H43" s="558"/>
      <c r="I43" s="558"/>
      <c r="J43" s="558"/>
      <c r="K43" s="558"/>
      <c r="L43" s="558"/>
      <c r="M43" s="558"/>
      <c r="N43" s="558"/>
      <c r="O43" s="559"/>
      <c r="W43" s="557"/>
    </row>
    <row r="44" spans="1:23" s="549" customFormat="1" ht="21.95" customHeight="1"/>
    <row r="45" spans="1:23" s="549" customFormat="1" ht="21.95" customHeight="1"/>
    <row r="46" spans="1:23" s="549" customFormat="1" ht="21.95" customHeight="1"/>
    <row r="47" spans="1:23" s="549" customFormat="1" ht="21.95" customHeight="1"/>
    <row r="48" spans="1:23" s="549" customFormat="1" ht="21.95" customHeight="1"/>
    <row r="49" s="549" customFormat="1" ht="21.95" customHeight="1"/>
    <row r="50" s="549" customFormat="1" ht="21.95" customHeight="1"/>
    <row r="51" s="549" customFormat="1" ht="21.95" customHeight="1"/>
    <row r="52" s="549" customFormat="1" ht="21.95" customHeight="1"/>
    <row r="53" s="549" customFormat="1" ht="21.95" customHeight="1"/>
    <row r="54" s="549" customFormat="1" ht="21.95" customHeight="1"/>
    <row r="55" s="549" customFormat="1" ht="21.95" customHeight="1"/>
    <row r="56" s="549" customFormat="1" ht="21.95" customHeight="1"/>
    <row r="57" s="549" customFormat="1" ht="21.95" customHeight="1"/>
    <row r="58" s="549" customFormat="1" ht="21.95" customHeight="1"/>
    <row r="59" s="549" customFormat="1" ht="21.95" customHeight="1"/>
    <row r="60" s="549" customFormat="1" ht="21.95" customHeight="1"/>
    <row r="61" s="549" customFormat="1" ht="21.95" customHeight="1"/>
    <row r="62" s="549" customFormat="1" ht="21.95" customHeight="1"/>
    <row r="63" s="549" customFormat="1" ht="21.95" customHeight="1"/>
    <row r="64" s="549" customFormat="1" ht="21.95" customHeight="1"/>
    <row r="65" s="549" customFormat="1" ht="21.95" customHeight="1"/>
    <row r="66" s="549" customFormat="1" ht="21.95" customHeight="1"/>
    <row r="67" s="549" customFormat="1" ht="21.95" customHeight="1"/>
    <row r="68" s="549" customFormat="1" ht="21.95" customHeight="1"/>
    <row r="69" s="549" customFormat="1" ht="21.95" customHeight="1"/>
    <row r="70" s="549" customFormat="1" ht="21.95" customHeight="1"/>
    <row r="71" s="549" customFormat="1" ht="21.95" customHeight="1"/>
    <row r="72" s="549" customFormat="1" ht="21.95" customHeight="1"/>
    <row r="73" s="549" customFormat="1" ht="21.95" customHeight="1"/>
    <row r="74" s="549" customFormat="1" ht="21.95" customHeight="1"/>
    <row r="75" s="549" customFormat="1" ht="21.95" customHeight="1"/>
    <row r="76" s="549" customFormat="1" ht="21.95" customHeight="1"/>
    <row r="77" s="549" customFormat="1" ht="21.95" customHeight="1"/>
    <row r="78" s="549" customFormat="1" ht="21.95" customHeight="1"/>
    <row r="79" s="549" customFormat="1" ht="21.95" customHeight="1"/>
    <row r="80" s="549" customFormat="1" ht="21.95" customHeight="1"/>
    <row r="81" s="549" customFormat="1" ht="21.95" customHeight="1"/>
    <row r="82" s="549" customFormat="1" ht="21.95" customHeight="1"/>
    <row r="83" s="549" customFormat="1" ht="21.95" customHeight="1"/>
    <row r="84" s="549" customFormat="1" ht="21.95" customHeight="1"/>
    <row r="85" s="549" customFormat="1" ht="21.95" customHeight="1"/>
    <row r="86" s="549" customFormat="1" ht="21.95" customHeight="1"/>
    <row r="87" s="549" customFormat="1" ht="21.95" customHeight="1"/>
    <row r="88" s="549" customFormat="1" ht="21.95" customHeight="1"/>
    <row r="89" s="549" customFormat="1" ht="21.95" customHeight="1"/>
    <row r="90" s="549" customFormat="1" ht="21.95" customHeight="1"/>
    <row r="91" s="549" customFormat="1" ht="21.95" customHeight="1"/>
    <row r="92" s="549" customFormat="1" ht="21.95" customHeight="1"/>
    <row r="93" s="549" customFormat="1" ht="21.95" customHeight="1"/>
    <row r="94" s="549" customFormat="1" ht="21.95" customHeight="1"/>
    <row r="95" s="549" customFormat="1" ht="18" customHeight="1"/>
    <row r="96" s="549" customFormat="1" ht="18" customHeight="1"/>
    <row r="97" s="549" customFormat="1" ht="18" customHeight="1"/>
    <row r="98" s="549" customFormat="1" ht="18" customHeight="1"/>
    <row r="99" s="549" customFormat="1" ht="18" customHeight="1"/>
    <row r="100" s="549" customFormat="1" ht="18" customHeight="1"/>
    <row r="101" s="549" customFormat="1" ht="18" customHeight="1"/>
    <row r="102" s="549" customFormat="1" ht="18" customHeight="1"/>
    <row r="103" s="549" customFormat="1" ht="18" customHeight="1"/>
    <row r="104" s="549" customFormat="1" ht="18" customHeight="1"/>
    <row r="105" s="549" customFormat="1" ht="18" customHeight="1"/>
    <row r="106" s="549" customFormat="1" ht="18" customHeight="1"/>
    <row r="107" s="549" customFormat="1" ht="18" customHeight="1"/>
    <row r="108" s="549" customFormat="1" ht="18" customHeight="1"/>
    <row r="109" s="549" customFormat="1" ht="18" customHeight="1"/>
    <row r="110" s="549" customFormat="1" ht="18" customHeight="1"/>
    <row r="111" s="549" customFormat="1" ht="18" customHeight="1"/>
    <row r="112" s="549" customFormat="1" ht="18" customHeight="1"/>
    <row r="113" s="549" customFormat="1" ht="18" customHeight="1"/>
    <row r="114" s="549" customFormat="1" ht="18" customHeight="1"/>
    <row r="115" s="549" customFormat="1" ht="18" customHeight="1"/>
    <row r="116" s="549" customFormat="1" ht="18" customHeight="1"/>
    <row r="117" s="549" customFormat="1" ht="18" customHeight="1"/>
    <row r="118" s="549" customFormat="1" ht="18" customHeight="1"/>
    <row r="119" s="549" customFormat="1" ht="18" customHeight="1"/>
    <row r="120" s="549" customFormat="1" ht="18" customHeight="1"/>
    <row r="121" s="549" customFormat="1" ht="18" customHeight="1"/>
    <row r="122" s="549" customFormat="1" ht="18" customHeight="1"/>
    <row r="123" s="549" customFormat="1" ht="18" customHeight="1"/>
    <row r="124" s="549" customFormat="1" ht="18" customHeight="1"/>
    <row r="125" s="549" customFormat="1" ht="18" customHeight="1"/>
    <row r="126" s="549" customFormat="1" ht="18" customHeight="1"/>
    <row r="127" s="549" customFormat="1" ht="18" customHeight="1"/>
    <row r="128" s="549" customFormat="1" ht="18" customHeight="1"/>
    <row r="129" s="549" customFormat="1" ht="18" customHeight="1"/>
    <row r="130" s="549" customFormat="1" ht="18" customHeight="1"/>
    <row r="131" s="549" customFormat="1" ht="18" customHeight="1"/>
    <row r="132" s="549" customFormat="1" ht="18" customHeight="1"/>
    <row r="133" s="549" customFormat="1" ht="18" customHeight="1"/>
    <row r="134" s="549" customFormat="1" ht="18" customHeight="1"/>
    <row r="135" s="549" customFormat="1" ht="18" customHeight="1"/>
    <row r="136" s="549" customFormat="1" ht="18" customHeight="1"/>
    <row r="137" s="549" customFormat="1" ht="18" customHeight="1"/>
    <row r="138" s="549" customFormat="1" ht="18" customHeight="1"/>
    <row r="139" s="549" customFormat="1" ht="18" customHeight="1"/>
    <row r="140" s="549" customFormat="1" ht="18" customHeight="1"/>
    <row r="141" s="549" customFormat="1" ht="18" customHeight="1"/>
    <row r="142" s="549" customFormat="1" ht="18" customHeight="1"/>
    <row r="143" s="549" customFormat="1" ht="18" customHeight="1"/>
    <row r="144" s="549" customFormat="1" ht="18" customHeight="1"/>
    <row r="145" s="549" customFormat="1" ht="18" customHeight="1"/>
    <row r="146" s="549" customFormat="1" ht="18" customHeight="1"/>
    <row r="147" s="549" customFormat="1" ht="18" customHeight="1"/>
    <row r="148" s="549" customFormat="1" ht="18" customHeight="1"/>
    <row r="149" s="549" customFormat="1" ht="18" customHeight="1"/>
    <row r="150" s="549" customFormat="1" ht="18" customHeight="1"/>
    <row r="151" s="549" customFormat="1" ht="18" customHeight="1"/>
    <row r="152" s="549" customFormat="1" ht="18" customHeight="1"/>
    <row r="153" s="549" customFormat="1" ht="18" customHeight="1"/>
    <row r="154" s="549" customFormat="1" ht="18" customHeight="1"/>
    <row r="155" s="549" customFormat="1" ht="18" customHeight="1"/>
    <row r="156" s="549" customFormat="1" ht="18" customHeight="1"/>
    <row r="157" s="549" customFormat="1" ht="18" customHeight="1"/>
    <row r="158" s="549" customFormat="1" ht="18" customHeight="1"/>
    <row r="159" s="549" customFormat="1" ht="18" customHeight="1"/>
    <row r="160" s="549" customFormat="1" ht="18" customHeight="1"/>
    <row r="161" s="549" customFormat="1" ht="18" customHeight="1"/>
    <row r="162" s="549" customFormat="1" ht="18" customHeight="1"/>
    <row r="163" s="549" customFormat="1" ht="18" customHeight="1"/>
    <row r="164" s="549" customFormat="1" ht="18" customHeight="1"/>
    <row r="165" s="549" customFormat="1" ht="18" customHeight="1"/>
    <row r="166" s="549" customFormat="1" ht="18" customHeight="1"/>
    <row r="167" s="549" customFormat="1" ht="18" customHeight="1"/>
    <row r="168" s="549" customFormat="1" ht="18" customHeight="1"/>
    <row r="169" s="549" customFormat="1" ht="18" customHeight="1"/>
    <row r="170" s="549" customFormat="1" ht="18" customHeight="1"/>
    <row r="171" s="549" customFormat="1" ht="18" customHeight="1"/>
    <row r="172" s="549" customFormat="1" ht="18" customHeight="1"/>
    <row r="173" s="549" customFormat="1" ht="18" customHeight="1"/>
    <row r="174" s="549" customFormat="1" ht="18" customHeight="1"/>
    <row r="175" s="549" customFormat="1" ht="18" customHeight="1"/>
    <row r="176" s="549" customFormat="1" ht="18" customHeight="1"/>
    <row r="177" s="549" customFormat="1" ht="18" customHeight="1"/>
    <row r="178" s="549" customFormat="1" ht="18" customHeight="1"/>
    <row r="179" s="549" customFormat="1" ht="18" customHeight="1"/>
    <row r="180" s="549" customFormat="1" ht="18" customHeight="1"/>
    <row r="181" s="549" customFormat="1" ht="18" customHeight="1"/>
    <row r="182" s="549" customFormat="1" ht="18" customHeight="1"/>
    <row r="183" s="549" customFormat="1" ht="18" customHeight="1"/>
    <row r="184" s="549" customFormat="1" ht="18" customHeight="1"/>
    <row r="185" s="549" customFormat="1" ht="18" customHeight="1"/>
    <row r="186" s="549" customFormat="1" ht="18" customHeight="1"/>
    <row r="187" s="549" customFormat="1" ht="18" customHeight="1"/>
    <row r="188" s="549" customFormat="1" ht="18" customHeight="1"/>
    <row r="189" s="549" customFormat="1" ht="18" customHeight="1"/>
    <row r="190" s="549" customFormat="1" ht="18" customHeight="1"/>
    <row r="191" s="549" customFormat="1" ht="18" customHeight="1"/>
    <row r="192" s="549" customFormat="1" ht="18" customHeight="1"/>
    <row r="193" s="549" customFormat="1" ht="18" customHeight="1"/>
    <row r="194" s="549" customFormat="1" ht="18" customHeight="1"/>
    <row r="195" s="549" customFormat="1" ht="18" customHeight="1"/>
    <row r="196" s="549" customFormat="1" ht="18" customHeight="1"/>
    <row r="197" s="549" customFormat="1" ht="18" customHeight="1"/>
    <row r="198" s="549" customFormat="1" ht="18" customHeight="1"/>
    <row r="199" s="549" customFormat="1" ht="18" customHeight="1"/>
    <row r="200" s="549" customFormat="1" ht="18" customHeight="1"/>
    <row r="201" s="549" customFormat="1" ht="18" customHeight="1"/>
    <row r="202" s="549" customFormat="1" ht="18" customHeight="1"/>
    <row r="203" s="549" customFormat="1" ht="18" customHeight="1"/>
    <row r="204" s="549" customFormat="1" ht="18" customHeight="1"/>
    <row r="205" s="549" customFormat="1" ht="18" customHeight="1"/>
    <row r="206" s="549" customFormat="1" ht="18" customHeight="1"/>
    <row r="207" s="549" customFormat="1" ht="18" customHeight="1"/>
    <row r="208" s="549" customFormat="1" ht="18" customHeight="1"/>
    <row r="209" s="549" customFormat="1" ht="18" customHeight="1"/>
    <row r="210" s="549" customFormat="1" ht="18" customHeight="1"/>
    <row r="211" s="549" customFormat="1" ht="18" customHeight="1"/>
    <row r="212" s="549" customFormat="1" ht="18" customHeight="1"/>
    <row r="213" s="549" customFormat="1" ht="18" customHeight="1"/>
    <row r="214" s="549" customFormat="1" ht="18" customHeight="1"/>
    <row r="215" s="549" customFormat="1" ht="18" customHeight="1"/>
    <row r="216" s="549" customFormat="1" ht="18" customHeight="1"/>
    <row r="217" s="549" customFormat="1" ht="18" customHeight="1"/>
    <row r="218" s="549" customFormat="1" ht="18" customHeight="1"/>
    <row r="219" s="549" customFormat="1" ht="18" customHeight="1"/>
    <row r="220" s="549" customFormat="1" ht="18" customHeight="1"/>
    <row r="221" s="549" customFormat="1" ht="18" customHeight="1"/>
    <row r="222" s="549" customFormat="1" ht="18" customHeight="1"/>
    <row r="223" s="549" customFormat="1" ht="18" customHeight="1"/>
    <row r="224" s="549" customFormat="1" ht="18" customHeight="1"/>
    <row r="225" s="549" customFormat="1" ht="18" customHeight="1"/>
    <row r="226" s="549" customFormat="1" ht="12"/>
    <row r="227" s="549" customFormat="1" ht="12"/>
    <row r="228" s="549" customFormat="1" ht="12"/>
    <row r="229" s="549" customFormat="1" ht="12"/>
    <row r="230" s="549" customFormat="1" ht="12"/>
    <row r="231" s="549" customFormat="1" ht="12"/>
    <row r="232" s="549" customFormat="1" ht="12"/>
    <row r="233" s="549" customFormat="1" ht="12"/>
    <row r="234" s="549" customFormat="1" ht="12"/>
    <row r="235" s="549" customFormat="1" ht="12"/>
    <row r="236" s="549" customFormat="1" ht="12"/>
    <row r="237" s="549" customFormat="1" ht="12"/>
    <row r="238" s="549" customFormat="1" ht="12"/>
    <row r="239" s="549" customFormat="1" ht="12"/>
    <row r="240" s="549" customFormat="1" ht="12"/>
    <row r="241" s="549" customFormat="1" ht="12"/>
    <row r="242" s="549" customFormat="1" ht="12"/>
  </sheetData>
  <mergeCells count="10">
    <mergeCell ref="A38:C38"/>
    <mergeCell ref="A39:C39"/>
    <mergeCell ref="A40:P40"/>
    <mergeCell ref="A41:P41"/>
    <mergeCell ref="A4:R4"/>
    <mergeCell ref="A5:R5"/>
    <mergeCell ref="A6:C7"/>
    <mergeCell ref="D6:M6"/>
    <mergeCell ref="N6:W6"/>
    <mergeCell ref="A8:C8"/>
  </mergeCells>
  <printOptions horizontalCentered="1" verticalCentered="1"/>
  <pageMargins left="0.43307086614173229" right="0.23622047244094488" top="0.15748031496062992" bottom="0.15748031496062992" header="0.31496062992125984" footer="0.31496062992125984"/>
  <pageSetup paperSize="9" scale="7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6">
    <tabColor theme="6" tint="0.39997558519241921"/>
    <pageSetUpPr fitToPage="1"/>
  </sheetPr>
  <dimension ref="A1:V93"/>
  <sheetViews>
    <sheetView showGridLines="0" zoomScaleNormal="100" zoomScaleSheetLayoutView="70" workbookViewId="0"/>
  </sheetViews>
  <sheetFormatPr defaultColWidth="9.140625" defaultRowHeight="12.75"/>
  <cols>
    <col min="1" max="1" width="4.7109375" style="5" customWidth="1"/>
    <col min="2" max="2" width="15.7109375" style="4" customWidth="1"/>
    <col min="3" max="4" width="14.7109375" style="4" customWidth="1"/>
    <col min="5" max="12" width="14.7109375" style="469" customWidth="1"/>
    <col min="13" max="18" width="14.7109375" style="4" customWidth="1"/>
    <col min="19" max="21" width="11.5703125" style="4" bestFit="1" customWidth="1"/>
    <col min="22" max="22" width="11.5703125" style="4" customWidth="1"/>
    <col min="23" max="16384" width="9.140625" style="4"/>
  </cols>
  <sheetData>
    <row r="1" spans="1:22" ht="15" customHeight="1"/>
    <row r="2" spans="1:22" ht="15" customHeight="1"/>
    <row r="3" spans="1:22" ht="15" customHeight="1"/>
    <row r="4" spans="1:22" ht="24" customHeight="1">
      <c r="A4" s="729" t="s">
        <v>1011</v>
      </c>
      <c r="B4" s="729"/>
      <c r="C4" s="729"/>
      <c r="D4" s="729"/>
      <c r="E4" s="729"/>
      <c r="F4" s="729"/>
      <c r="G4" s="729"/>
      <c r="H4" s="729"/>
      <c r="I4" s="729"/>
      <c r="J4" s="729"/>
      <c r="K4" s="729"/>
      <c r="L4" s="729"/>
      <c r="M4" s="729"/>
      <c r="N4" s="729"/>
      <c r="O4" s="729"/>
      <c r="P4" s="729"/>
      <c r="Q4" s="439"/>
      <c r="R4" s="376"/>
      <c r="S4" s="376"/>
    </row>
    <row r="5" spans="1:22" s="138" customFormat="1" ht="20.100000000000001" customHeight="1">
      <c r="A5" s="782" t="s">
        <v>945</v>
      </c>
      <c r="B5" s="782"/>
      <c r="C5" s="782"/>
      <c r="D5" s="782"/>
      <c r="E5" s="782"/>
      <c r="F5" s="782"/>
      <c r="G5" s="782"/>
      <c r="H5" s="782"/>
      <c r="I5" s="782"/>
      <c r="J5" s="782"/>
      <c r="K5" s="782"/>
      <c r="L5" s="782"/>
      <c r="M5" s="782"/>
      <c r="N5" s="782"/>
      <c r="O5" s="782"/>
      <c r="P5" s="782"/>
      <c r="Q5" s="442"/>
    </row>
    <row r="6" spans="1:22" ht="39.950000000000003" customHeight="1">
      <c r="A6" s="807" t="s">
        <v>391</v>
      </c>
      <c r="B6" s="808" t="s">
        <v>414</v>
      </c>
      <c r="C6" s="809" t="s">
        <v>472</v>
      </c>
      <c r="D6" s="810"/>
      <c r="E6" s="810"/>
      <c r="F6" s="810"/>
      <c r="G6" s="810"/>
      <c r="H6" s="810"/>
      <c r="I6" s="810"/>
      <c r="J6" s="810"/>
      <c r="K6" s="810"/>
      <c r="L6" s="812"/>
      <c r="M6" s="809" t="s">
        <v>419</v>
      </c>
      <c r="N6" s="810"/>
      <c r="O6" s="810"/>
      <c r="P6" s="810"/>
      <c r="Q6" s="810"/>
      <c r="R6" s="810"/>
      <c r="S6" s="810"/>
      <c r="T6" s="810"/>
      <c r="U6" s="810"/>
      <c r="V6" s="811"/>
    </row>
    <row r="7" spans="1:22" s="3" customFormat="1" ht="30" customHeight="1">
      <c r="A7" s="807"/>
      <c r="B7" s="808"/>
      <c r="C7" s="201">
        <v>2016</v>
      </c>
      <c r="D7" s="201">
        <v>2017</v>
      </c>
      <c r="E7" s="201">
        <v>2018</v>
      </c>
      <c r="F7" s="201">
        <v>2019</v>
      </c>
      <c r="G7" s="201">
        <v>2020</v>
      </c>
      <c r="H7" s="201">
        <v>2021</v>
      </c>
      <c r="I7" s="201">
        <v>2022</v>
      </c>
      <c r="J7" s="201">
        <v>2023</v>
      </c>
      <c r="K7" s="201">
        <v>2024</v>
      </c>
      <c r="L7" s="201">
        <v>2025</v>
      </c>
      <c r="M7" s="201">
        <v>2016</v>
      </c>
      <c r="N7" s="201">
        <v>2017</v>
      </c>
      <c r="O7" s="445">
        <v>2018</v>
      </c>
      <c r="P7" s="445">
        <v>2019</v>
      </c>
      <c r="Q7" s="445">
        <v>2020</v>
      </c>
      <c r="R7" s="445">
        <v>2021</v>
      </c>
      <c r="S7" s="445">
        <v>2022</v>
      </c>
      <c r="T7" s="445">
        <v>2023</v>
      </c>
      <c r="U7" s="445">
        <v>2024</v>
      </c>
      <c r="V7" s="445">
        <v>2025</v>
      </c>
    </row>
    <row r="8" spans="1:22" s="1" customFormat="1" ht="12.95" customHeight="1">
      <c r="A8" s="197" t="s">
        <v>81</v>
      </c>
      <c r="B8" s="202" t="s">
        <v>0</v>
      </c>
      <c r="C8" s="408">
        <v>39616</v>
      </c>
      <c r="D8" s="408">
        <v>41795</v>
      </c>
      <c r="E8" s="408">
        <v>41529</v>
      </c>
      <c r="F8" s="408">
        <v>41767</v>
      </c>
      <c r="G8" s="408">
        <v>43283</v>
      </c>
      <c r="H8" s="408">
        <v>45796</v>
      </c>
      <c r="I8" s="408">
        <v>47737</v>
      </c>
      <c r="J8" s="408">
        <v>48053</v>
      </c>
      <c r="K8" s="408">
        <v>49184</v>
      </c>
      <c r="L8" s="408">
        <v>49612</v>
      </c>
      <c r="M8" s="408">
        <v>291988</v>
      </c>
      <c r="N8" s="408">
        <v>313979</v>
      </c>
      <c r="O8" s="408">
        <v>306720</v>
      </c>
      <c r="P8" s="408">
        <v>301270</v>
      </c>
      <c r="Q8" s="408">
        <v>320564</v>
      </c>
      <c r="R8" s="408">
        <v>340305</v>
      </c>
      <c r="S8" s="408">
        <v>366382</v>
      </c>
      <c r="T8" s="408">
        <v>356623</v>
      </c>
      <c r="U8" s="408">
        <v>354937</v>
      </c>
      <c r="V8" s="408">
        <v>349510</v>
      </c>
    </row>
    <row r="9" spans="1:22" s="1" customFormat="1" ht="12.95" customHeight="1">
      <c r="A9" s="203" t="s">
        <v>82</v>
      </c>
      <c r="B9" s="204" t="s">
        <v>1</v>
      </c>
      <c r="C9" s="409">
        <v>6586</v>
      </c>
      <c r="D9" s="409">
        <v>7207</v>
      </c>
      <c r="E9" s="409">
        <v>7384</v>
      </c>
      <c r="F9" s="409">
        <v>7826</v>
      </c>
      <c r="G9" s="409">
        <v>8191</v>
      </c>
      <c r="H9" s="409">
        <v>8903</v>
      </c>
      <c r="I9" s="409">
        <v>8956</v>
      </c>
      <c r="J9" s="409">
        <v>6590</v>
      </c>
      <c r="K9" s="409">
        <v>10163</v>
      </c>
      <c r="L9" s="409">
        <v>10364</v>
      </c>
      <c r="M9" s="409">
        <v>46530</v>
      </c>
      <c r="N9" s="409">
        <v>54586</v>
      </c>
      <c r="O9" s="409">
        <v>54589</v>
      </c>
      <c r="P9" s="409">
        <v>55702</v>
      </c>
      <c r="Q9" s="409">
        <v>60627</v>
      </c>
      <c r="R9" s="409">
        <v>66943</v>
      </c>
      <c r="S9" s="409">
        <v>73506</v>
      </c>
      <c r="T9" s="409">
        <v>84298</v>
      </c>
      <c r="U9" s="409">
        <v>101334</v>
      </c>
      <c r="V9" s="409">
        <v>93811</v>
      </c>
    </row>
    <row r="10" spans="1:22" s="1" customFormat="1" ht="12.95" customHeight="1">
      <c r="A10" s="197" t="s">
        <v>83</v>
      </c>
      <c r="B10" s="202" t="s">
        <v>2</v>
      </c>
      <c r="C10" s="408">
        <v>12487</v>
      </c>
      <c r="D10" s="408">
        <v>13432</v>
      </c>
      <c r="E10" s="408">
        <v>13401</v>
      </c>
      <c r="F10" s="408">
        <v>13292</v>
      </c>
      <c r="G10" s="408">
        <v>13758</v>
      </c>
      <c r="H10" s="408">
        <v>14575</v>
      </c>
      <c r="I10" s="408">
        <v>15029</v>
      </c>
      <c r="J10" s="408">
        <v>15472</v>
      </c>
      <c r="K10" s="408">
        <v>15742</v>
      </c>
      <c r="L10" s="408">
        <v>16421</v>
      </c>
      <c r="M10" s="408">
        <v>86392</v>
      </c>
      <c r="N10" s="408">
        <v>93668</v>
      </c>
      <c r="O10" s="408">
        <v>90467</v>
      </c>
      <c r="P10" s="408">
        <v>90628</v>
      </c>
      <c r="Q10" s="408">
        <v>97410</v>
      </c>
      <c r="R10" s="408">
        <v>103036</v>
      </c>
      <c r="S10" s="408">
        <v>109590</v>
      </c>
      <c r="T10" s="408">
        <v>102751</v>
      </c>
      <c r="U10" s="408">
        <v>106630</v>
      </c>
      <c r="V10" s="408">
        <v>110407</v>
      </c>
    </row>
    <row r="11" spans="1:22" s="1" customFormat="1" ht="12.95" customHeight="1">
      <c r="A11" s="203" t="s">
        <v>84</v>
      </c>
      <c r="B11" s="204" t="s">
        <v>3</v>
      </c>
      <c r="C11" s="409">
        <v>2492</v>
      </c>
      <c r="D11" s="409">
        <v>2813</v>
      </c>
      <c r="E11" s="409">
        <v>2850</v>
      </c>
      <c r="F11" s="409">
        <v>2842</v>
      </c>
      <c r="G11" s="409">
        <v>3012</v>
      </c>
      <c r="H11" s="409">
        <v>3216</v>
      </c>
      <c r="I11" s="409">
        <v>3430</v>
      </c>
      <c r="J11" s="409">
        <v>3384</v>
      </c>
      <c r="K11" s="409">
        <v>3509</v>
      </c>
      <c r="L11" s="409">
        <v>3747</v>
      </c>
      <c r="M11" s="409">
        <v>20492</v>
      </c>
      <c r="N11" s="409">
        <v>27641</v>
      </c>
      <c r="O11" s="409">
        <v>29872</v>
      </c>
      <c r="P11" s="409">
        <v>30558</v>
      </c>
      <c r="Q11" s="409">
        <v>32358</v>
      </c>
      <c r="R11" s="409">
        <v>32603</v>
      </c>
      <c r="S11" s="409">
        <v>36111</v>
      </c>
      <c r="T11" s="409">
        <v>31596</v>
      </c>
      <c r="U11" s="409">
        <v>33308</v>
      </c>
      <c r="V11" s="409">
        <v>36370</v>
      </c>
    </row>
    <row r="12" spans="1:22" s="1" customFormat="1" ht="12.95" customHeight="1">
      <c r="A12" s="197" t="s">
        <v>85</v>
      </c>
      <c r="B12" s="202" t="s">
        <v>4</v>
      </c>
      <c r="C12" s="408">
        <v>5661</v>
      </c>
      <c r="D12" s="408">
        <v>6203</v>
      </c>
      <c r="E12" s="408">
        <v>6238</v>
      </c>
      <c r="F12" s="408">
        <v>6302</v>
      </c>
      <c r="G12" s="408">
        <v>6644</v>
      </c>
      <c r="H12" s="408">
        <v>6960</v>
      </c>
      <c r="I12" s="408">
        <v>7368</v>
      </c>
      <c r="J12" s="408">
        <v>7224</v>
      </c>
      <c r="K12" s="408">
        <v>7353</v>
      </c>
      <c r="L12" s="408">
        <v>7672</v>
      </c>
      <c r="M12" s="408">
        <v>37989</v>
      </c>
      <c r="N12" s="408">
        <v>42194</v>
      </c>
      <c r="O12" s="408">
        <v>40479</v>
      </c>
      <c r="P12" s="408">
        <v>39486</v>
      </c>
      <c r="Q12" s="408">
        <v>43110</v>
      </c>
      <c r="R12" s="408">
        <v>45205</v>
      </c>
      <c r="S12" s="408">
        <v>50431</v>
      </c>
      <c r="T12" s="408">
        <v>47515</v>
      </c>
      <c r="U12" s="408">
        <v>45938</v>
      </c>
      <c r="V12" s="408">
        <v>47393</v>
      </c>
    </row>
    <row r="13" spans="1:22" s="1" customFormat="1" ht="12.95" customHeight="1">
      <c r="A13" s="203" t="s">
        <v>86</v>
      </c>
      <c r="B13" s="204" t="s">
        <v>5</v>
      </c>
      <c r="C13" s="409">
        <v>136176</v>
      </c>
      <c r="D13" s="409">
        <v>145461</v>
      </c>
      <c r="E13" s="409">
        <v>145489</v>
      </c>
      <c r="F13" s="409">
        <v>144459</v>
      </c>
      <c r="G13" s="409">
        <v>148767</v>
      </c>
      <c r="H13" s="409">
        <v>156175</v>
      </c>
      <c r="I13" s="409">
        <v>161515</v>
      </c>
      <c r="J13" s="409">
        <v>162455</v>
      </c>
      <c r="K13" s="409">
        <v>166404</v>
      </c>
      <c r="L13" s="409">
        <v>171951</v>
      </c>
      <c r="M13" s="409">
        <v>1075242</v>
      </c>
      <c r="N13" s="409">
        <v>1143615</v>
      </c>
      <c r="O13" s="409">
        <v>1124799</v>
      </c>
      <c r="P13" s="409">
        <v>1116500</v>
      </c>
      <c r="Q13" s="409">
        <v>1165944</v>
      </c>
      <c r="R13" s="409">
        <v>1239615</v>
      </c>
      <c r="S13" s="409">
        <v>1326207</v>
      </c>
      <c r="T13" s="409">
        <v>1265573</v>
      </c>
      <c r="U13" s="409">
        <v>1285254</v>
      </c>
      <c r="V13" s="409">
        <v>1367744</v>
      </c>
    </row>
    <row r="14" spans="1:22" s="1" customFormat="1" ht="12.95" customHeight="1">
      <c r="A14" s="197" t="s">
        <v>87</v>
      </c>
      <c r="B14" s="202" t="s">
        <v>6</v>
      </c>
      <c r="C14" s="408">
        <v>66156</v>
      </c>
      <c r="D14" s="408">
        <v>71358</v>
      </c>
      <c r="E14" s="408">
        <v>72621</v>
      </c>
      <c r="F14" s="408">
        <v>74551</v>
      </c>
      <c r="G14" s="408">
        <v>77504</v>
      </c>
      <c r="H14" s="408">
        <v>84121</v>
      </c>
      <c r="I14" s="408">
        <v>91808</v>
      </c>
      <c r="J14" s="408">
        <v>95505</v>
      </c>
      <c r="K14" s="408">
        <v>97419</v>
      </c>
      <c r="L14" s="408">
        <v>99245</v>
      </c>
      <c r="M14" s="408">
        <v>424781</v>
      </c>
      <c r="N14" s="408">
        <v>464007</v>
      </c>
      <c r="O14" s="408">
        <v>482716</v>
      </c>
      <c r="P14" s="408">
        <v>503569</v>
      </c>
      <c r="Q14" s="408">
        <v>506778</v>
      </c>
      <c r="R14" s="408">
        <v>558226</v>
      </c>
      <c r="S14" s="408">
        <v>638125</v>
      </c>
      <c r="T14" s="408">
        <v>634293</v>
      </c>
      <c r="U14" s="408">
        <v>635971</v>
      </c>
      <c r="V14" s="408">
        <v>646929</v>
      </c>
    </row>
    <row r="15" spans="1:22" s="1" customFormat="1" ht="12.95" customHeight="1">
      <c r="A15" s="203" t="s">
        <v>88</v>
      </c>
      <c r="B15" s="204" t="s">
        <v>7</v>
      </c>
      <c r="C15" s="409">
        <v>3672</v>
      </c>
      <c r="D15" s="409">
        <v>3948</v>
      </c>
      <c r="E15" s="409">
        <v>4008</v>
      </c>
      <c r="F15" s="409">
        <v>4004</v>
      </c>
      <c r="G15" s="409">
        <v>4108</v>
      </c>
      <c r="H15" s="409">
        <v>4427</v>
      </c>
      <c r="I15" s="409">
        <v>4524</v>
      </c>
      <c r="J15" s="409">
        <v>4361</v>
      </c>
      <c r="K15" s="409">
        <v>4359</v>
      </c>
      <c r="L15" s="409">
        <v>4405</v>
      </c>
      <c r="M15" s="409">
        <v>22309</v>
      </c>
      <c r="N15" s="409">
        <v>25567</v>
      </c>
      <c r="O15" s="409">
        <v>25162</v>
      </c>
      <c r="P15" s="409">
        <v>25817</v>
      </c>
      <c r="Q15" s="409">
        <v>29359</v>
      </c>
      <c r="R15" s="409">
        <v>29738</v>
      </c>
      <c r="S15" s="409">
        <v>27578</v>
      </c>
      <c r="T15" s="409">
        <v>24308</v>
      </c>
      <c r="U15" s="409">
        <v>22842</v>
      </c>
      <c r="V15" s="409">
        <v>24637</v>
      </c>
    </row>
    <row r="16" spans="1:22" s="1" customFormat="1" ht="12.95" customHeight="1">
      <c r="A16" s="197" t="s">
        <v>89</v>
      </c>
      <c r="B16" s="202" t="s">
        <v>8</v>
      </c>
      <c r="C16" s="408">
        <v>25783</v>
      </c>
      <c r="D16" s="408">
        <v>27853</v>
      </c>
      <c r="E16" s="408">
        <v>27816</v>
      </c>
      <c r="F16" s="408">
        <v>27380</v>
      </c>
      <c r="G16" s="408">
        <v>28246</v>
      </c>
      <c r="H16" s="408">
        <v>30081</v>
      </c>
      <c r="I16" s="408">
        <v>31697</v>
      </c>
      <c r="J16" s="408">
        <v>31939</v>
      </c>
      <c r="K16" s="408">
        <v>32656</v>
      </c>
      <c r="L16" s="408">
        <v>33189</v>
      </c>
      <c r="M16" s="408">
        <v>150618</v>
      </c>
      <c r="N16" s="408">
        <v>165092</v>
      </c>
      <c r="O16" s="408">
        <v>151643</v>
      </c>
      <c r="P16" s="408">
        <v>149941</v>
      </c>
      <c r="Q16" s="408">
        <v>159755</v>
      </c>
      <c r="R16" s="408">
        <v>171810</v>
      </c>
      <c r="S16" s="408">
        <v>187312</v>
      </c>
      <c r="T16" s="408">
        <v>185454</v>
      </c>
      <c r="U16" s="408">
        <v>183274</v>
      </c>
      <c r="V16" s="408">
        <v>186726</v>
      </c>
    </row>
    <row r="17" spans="1:22" s="1" customFormat="1" ht="12.95" customHeight="1">
      <c r="A17" s="203">
        <v>10</v>
      </c>
      <c r="B17" s="204" t="s">
        <v>9</v>
      </c>
      <c r="C17" s="409">
        <v>27631</v>
      </c>
      <c r="D17" s="409">
        <v>29951</v>
      </c>
      <c r="E17" s="409">
        <v>29993</v>
      </c>
      <c r="F17" s="409">
        <v>29698</v>
      </c>
      <c r="G17" s="409">
        <v>31275</v>
      </c>
      <c r="H17" s="409">
        <v>33197</v>
      </c>
      <c r="I17" s="409">
        <v>34613</v>
      </c>
      <c r="J17" s="409">
        <v>35023</v>
      </c>
      <c r="K17" s="409">
        <v>35829</v>
      </c>
      <c r="L17" s="409">
        <v>37087</v>
      </c>
      <c r="M17" s="409">
        <v>161091</v>
      </c>
      <c r="N17" s="409">
        <v>175985</v>
      </c>
      <c r="O17" s="409">
        <v>176754</v>
      </c>
      <c r="P17" s="409">
        <v>172904</v>
      </c>
      <c r="Q17" s="409">
        <v>192533</v>
      </c>
      <c r="R17" s="409">
        <v>205419</v>
      </c>
      <c r="S17" s="409">
        <v>219074</v>
      </c>
      <c r="T17" s="409">
        <v>212752</v>
      </c>
      <c r="U17" s="409">
        <v>216863</v>
      </c>
      <c r="V17" s="409">
        <v>223042</v>
      </c>
    </row>
    <row r="18" spans="1:22" s="1" customFormat="1" ht="12.95" customHeight="1">
      <c r="A18" s="197">
        <v>11</v>
      </c>
      <c r="B18" s="202" t="s">
        <v>10</v>
      </c>
      <c r="C18" s="408">
        <v>4559</v>
      </c>
      <c r="D18" s="408">
        <v>4799</v>
      </c>
      <c r="E18" s="408">
        <v>4743</v>
      </c>
      <c r="F18" s="408">
        <v>4743</v>
      </c>
      <c r="G18" s="408">
        <v>4783</v>
      </c>
      <c r="H18" s="408">
        <v>4944</v>
      </c>
      <c r="I18" s="408">
        <v>5158</v>
      </c>
      <c r="J18" s="408">
        <v>5106</v>
      </c>
      <c r="K18" s="408">
        <v>5338</v>
      </c>
      <c r="L18" s="408">
        <v>5653</v>
      </c>
      <c r="M18" s="408">
        <v>41511</v>
      </c>
      <c r="N18" s="408">
        <v>45702</v>
      </c>
      <c r="O18" s="408">
        <v>45271</v>
      </c>
      <c r="P18" s="408">
        <v>44777</v>
      </c>
      <c r="Q18" s="408">
        <v>49116</v>
      </c>
      <c r="R18" s="408">
        <v>51331</v>
      </c>
      <c r="S18" s="408">
        <v>55271</v>
      </c>
      <c r="T18" s="408">
        <v>50054</v>
      </c>
      <c r="U18" s="408">
        <v>48931</v>
      </c>
      <c r="V18" s="408">
        <v>50168</v>
      </c>
    </row>
    <row r="19" spans="1:22" s="1" customFormat="1" ht="12.95" customHeight="1">
      <c r="A19" s="203">
        <v>12</v>
      </c>
      <c r="B19" s="204" t="s">
        <v>11</v>
      </c>
      <c r="C19" s="409">
        <v>2241</v>
      </c>
      <c r="D19" s="409">
        <v>2540</v>
      </c>
      <c r="E19" s="409">
        <v>2617</v>
      </c>
      <c r="F19" s="409">
        <v>2635</v>
      </c>
      <c r="G19" s="409">
        <v>2832</v>
      </c>
      <c r="H19" s="409">
        <v>3140</v>
      </c>
      <c r="I19" s="409">
        <v>3129</v>
      </c>
      <c r="J19" s="409">
        <v>2975</v>
      </c>
      <c r="K19" s="409">
        <v>3119</v>
      </c>
      <c r="L19" s="409">
        <v>3387</v>
      </c>
      <c r="M19" s="409">
        <v>21670</v>
      </c>
      <c r="N19" s="409">
        <v>28051</v>
      </c>
      <c r="O19" s="409">
        <v>27843</v>
      </c>
      <c r="P19" s="409">
        <v>26139</v>
      </c>
      <c r="Q19" s="409">
        <v>30173</v>
      </c>
      <c r="R19" s="409">
        <v>30519</v>
      </c>
      <c r="S19" s="409">
        <v>32615</v>
      </c>
      <c r="T19" s="409">
        <v>29158</v>
      </c>
      <c r="U19" s="409">
        <v>29479</v>
      </c>
      <c r="V19" s="409">
        <v>33002</v>
      </c>
    </row>
    <row r="20" spans="1:22" s="1" customFormat="1" ht="12.95" customHeight="1">
      <c r="A20" s="197">
        <v>13</v>
      </c>
      <c r="B20" s="202" t="s">
        <v>12</v>
      </c>
      <c r="C20" s="408">
        <v>2581</v>
      </c>
      <c r="D20" s="408">
        <v>2935</v>
      </c>
      <c r="E20" s="408">
        <v>2810</v>
      </c>
      <c r="F20" s="408">
        <v>2715</v>
      </c>
      <c r="G20" s="408">
        <v>2913</v>
      </c>
      <c r="H20" s="408">
        <v>3346</v>
      </c>
      <c r="I20" s="408">
        <v>3648</v>
      </c>
      <c r="J20" s="408">
        <v>3599</v>
      </c>
      <c r="K20" s="408">
        <v>3864</v>
      </c>
      <c r="L20" s="408">
        <v>4134</v>
      </c>
      <c r="M20" s="408">
        <v>18766</v>
      </c>
      <c r="N20" s="408">
        <v>26652</v>
      </c>
      <c r="O20" s="408">
        <v>28998</v>
      </c>
      <c r="P20" s="408">
        <v>27960</v>
      </c>
      <c r="Q20" s="408">
        <v>31148</v>
      </c>
      <c r="R20" s="408">
        <v>33915</v>
      </c>
      <c r="S20" s="408">
        <v>39227</v>
      </c>
      <c r="T20" s="408">
        <v>36002</v>
      </c>
      <c r="U20" s="408">
        <v>37456</v>
      </c>
      <c r="V20" s="408">
        <v>39982</v>
      </c>
    </row>
    <row r="21" spans="1:22" s="1" customFormat="1" ht="12.95" customHeight="1">
      <c r="A21" s="203">
        <v>14</v>
      </c>
      <c r="B21" s="204" t="s">
        <v>13</v>
      </c>
      <c r="C21" s="409">
        <v>6940</v>
      </c>
      <c r="D21" s="409">
        <v>7393</v>
      </c>
      <c r="E21" s="409">
        <v>7362</v>
      </c>
      <c r="F21" s="409">
        <v>7190</v>
      </c>
      <c r="G21" s="409">
        <v>7385</v>
      </c>
      <c r="H21" s="409">
        <v>7797</v>
      </c>
      <c r="I21" s="409">
        <v>8102</v>
      </c>
      <c r="J21" s="409">
        <v>8058</v>
      </c>
      <c r="K21" s="409">
        <v>8311</v>
      </c>
      <c r="L21" s="409">
        <v>8626</v>
      </c>
      <c r="M21" s="409">
        <v>55781</v>
      </c>
      <c r="N21" s="409">
        <v>59154</v>
      </c>
      <c r="O21" s="409">
        <v>58555</v>
      </c>
      <c r="P21" s="409">
        <v>58527</v>
      </c>
      <c r="Q21" s="409">
        <v>63862</v>
      </c>
      <c r="R21" s="409">
        <v>66410</v>
      </c>
      <c r="S21" s="409">
        <v>70100</v>
      </c>
      <c r="T21" s="409">
        <v>64421</v>
      </c>
      <c r="U21" s="409">
        <v>65271</v>
      </c>
      <c r="V21" s="409">
        <v>67635</v>
      </c>
    </row>
    <row r="22" spans="1:22" s="1" customFormat="1" ht="12.95" customHeight="1">
      <c r="A22" s="197">
        <v>15</v>
      </c>
      <c r="B22" s="202" t="s">
        <v>14</v>
      </c>
      <c r="C22" s="408">
        <v>5753</v>
      </c>
      <c r="D22" s="408">
        <v>6220</v>
      </c>
      <c r="E22" s="408">
        <v>6235</v>
      </c>
      <c r="F22" s="408">
        <v>5980</v>
      </c>
      <c r="G22" s="408">
        <v>5895</v>
      </c>
      <c r="H22" s="408">
        <v>6432</v>
      </c>
      <c r="I22" s="408">
        <v>6793</v>
      </c>
      <c r="J22" s="408">
        <v>6843</v>
      </c>
      <c r="K22" s="408">
        <v>7094</v>
      </c>
      <c r="L22" s="408">
        <v>7297</v>
      </c>
      <c r="M22" s="408">
        <v>33763</v>
      </c>
      <c r="N22" s="408">
        <v>37602</v>
      </c>
      <c r="O22" s="408">
        <v>34796</v>
      </c>
      <c r="P22" s="408">
        <v>33274</v>
      </c>
      <c r="Q22" s="408">
        <v>34992</v>
      </c>
      <c r="R22" s="408">
        <v>36646</v>
      </c>
      <c r="S22" s="408">
        <v>38178</v>
      </c>
      <c r="T22" s="408">
        <v>37066</v>
      </c>
      <c r="U22" s="408">
        <v>38169</v>
      </c>
      <c r="V22" s="408">
        <v>39929</v>
      </c>
    </row>
    <row r="23" spans="1:22" s="1" customFormat="1" ht="12.95" customHeight="1">
      <c r="A23" s="203">
        <v>16</v>
      </c>
      <c r="B23" s="204" t="s">
        <v>15</v>
      </c>
      <c r="C23" s="409">
        <v>72627</v>
      </c>
      <c r="D23" s="409">
        <v>78436</v>
      </c>
      <c r="E23" s="409">
        <v>78149</v>
      </c>
      <c r="F23" s="409">
        <v>78554</v>
      </c>
      <c r="G23" s="409">
        <v>82051</v>
      </c>
      <c r="H23" s="409">
        <v>86972</v>
      </c>
      <c r="I23" s="409">
        <v>91132</v>
      </c>
      <c r="J23" s="409">
        <v>92762</v>
      </c>
      <c r="K23" s="409">
        <v>94703</v>
      </c>
      <c r="L23" s="409">
        <v>96197</v>
      </c>
      <c r="M23" s="409">
        <v>658264</v>
      </c>
      <c r="N23" s="409">
        <v>698767</v>
      </c>
      <c r="O23" s="409">
        <v>685781</v>
      </c>
      <c r="P23" s="409">
        <v>682103</v>
      </c>
      <c r="Q23" s="409">
        <v>717664</v>
      </c>
      <c r="R23" s="409">
        <v>766768</v>
      </c>
      <c r="S23" s="409">
        <v>809059</v>
      </c>
      <c r="T23" s="409">
        <v>753936</v>
      </c>
      <c r="U23" s="409">
        <v>733892</v>
      </c>
      <c r="V23" s="409">
        <v>733459</v>
      </c>
    </row>
    <row r="24" spans="1:22" s="1" customFormat="1" ht="12.95" customHeight="1">
      <c r="A24" s="197">
        <v>17</v>
      </c>
      <c r="B24" s="202" t="s">
        <v>16</v>
      </c>
      <c r="C24" s="408">
        <v>13820</v>
      </c>
      <c r="D24" s="408">
        <v>14837</v>
      </c>
      <c r="E24" s="408">
        <v>14544</v>
      </c>
      <c r="F24" s="408">
        <v>14343</v>
      </c>
      <c r="G24" s="408">
        <v>15056</v>
      </c>
      <c r="H24" s="408">
        <v>16176</v>
      </c>
      <c r="I24" s="408">
        <v>16925</v>
      </c>
      <c r="J24" s="408">
        <v>17289</v>
      </c>
      <c r="K24" s="408">
        <v>17890</v>
      </c>
      <c r="L24" s="408">
        <v>18664</v>
      </c>
      <c r="M24" s="408">
        <v>79385</v>
      </c>
      <c r="N24" s="408">
        <v>87107</v>
      </c>
      <c r="O24" s="408">
        <v>83504</v>
      </c>
      <c r="P24" s="408">
        <v>85437</v>
      </c>
      <c r="Q24" s="408">
        <v>92678</v>
      </c>
      <c r="R24" s="408">
        <v>98256</v>
      </c>
      <c r="S24" s="408">
        <v>100558</v>
      </c>
      <c r="T24" s="408">
        <v>97563</v>
      </c>
      <c r="U24" s="408">
        <v>98282</v>
      </c>
      <c r="V24" s="408">
        <v>101633</v>
      </c>
    </row>
    <row r="25" spans="1:22" s="1" customFormat="1" ht="12.95" customHeight="1">
      <c r="A25" s="203">
        <v>18</v>
      </c>
      <c r="B25" s="204" t="s">
        <v>17</v>
      </c>
      <c r="C25" s="409">
        <v>2989</v>
      </c>
      <c r="D25" s="409">
        <v>3159</v>
      </c>
      <c r="E25" s="409">
        <v>3090</v>
      </c>
      <c r="F25" s="409">
        <v>3072</v>
      </c>
      <c r="G25" s="409">
        <v>3151</v>
      </c>
      <c r="H25" s="409">
        <v>3249</v>
      </c>
      <c r="I25" s="409">
        <v>3310</v>
      </c>
      <c r="J25" s="409">
        <v>3181</v>
      </c>
      <c r="K25" s="409">
        <v>3386</v>
      </c>
      <c r="L25" s="409">
        <v>3770</v>
      </c>
      <c r="M25" s="409">
        <v>24354</v>
      </c>
      <c r="N25" s="409">
        <v>26926</v>
      </c>
      <c r="O25" s="409">
        <v>26582</v>
      </c>
      <c r="P25" s="409">
        <v>25362</v>
      </c>
      <c r="Q25" s="409">
        <v>29052</v>
      </c>
      <c r="R25" s="409">
        <v>30668</v>
      </c>
      <c r="S25" s="409">
        <v>32415</v>
      </c>
      <c r="T25" s="409">
        <v>31752</v>
      </c>
      <c r="U25" s="409">
        <v>32940</v>
      </c>
      <c r="V25" s="409">
        <v>33968</v>
      </c>
    </row>
    <row r="26" spans="1:22" s="1" customFormat="1" ht="12.95" customHeight="1">
      <c r="A26" s="197">
        <v>19</v>
      </c>
      <c r="B26" s="202" t="s">
        <v>18</v>
      </c>
      <c r="C26" s="408">
        <v>8280</v>
      </c>
      <c r="D26" s="408">
        <v>8860</v>
      </c>
      <c r="E26" s="408">
        <v>8724</v>
      </c>
      <c r="F26" s="408">
        <v>8741</v>
      </c>
      <c r="G26" s="408">
        <v>9209</v>
      </c>
      <c r="H26" s="408">
        <v>9671</v>
      </c>
      <c r="I26" s="408">
        <v>9840</v>
      </c>
      <c r="J26" s="408">
        <v>9811</v>
      </c>
      <c r="K26" s="408">
        <v>10206</v>
      </c>
      <c r="L26" s="408">
        <v>10618</v>
      </c>
      <c r="M26" s="408">
        <v>55925</v>
      </c>
      <c r="N26" s="408">
        <v>60857</v>
      </c>
      <c r="O26" s="408">
        <v>57803</v>
      </c>
      <c r="P26" s="408">
        <v>55756</v>
      </c>
      <c r="Q26" s="408">
        <v>62485</v>
      </c>
      <c r="R26" s="408">
        <v>63998</v>
      </c>
      <c r="S26" s="408">
        <v>68648</v>
      </c>
      <c r="T26" s="408">
        <v>64800</v>
      </c>
      <c r="U26" s="408">
        <v>66387</v>
      </c>
      <c r="V26" s="408">
        <v>70691</v>
      </c>
    </row>
    <row r="27" spans="1:22" s="1" customFormat="1" ht="12.95" customHeight="1">
      <c r="A27" s="203">
        <v>20</v>
      </c>
      <c r="B27" s="204" t="s">
        <v>19</v>
      </c>
      <c r="C27" s="409">
        <v>24187</v>
      </c>
      <c r="D27" s="409">
        <v>26548</v>
      </c>
      <c r="E27" s="409">
        <v>25942</v>
      </c>
      <c r="F27" s="409">
        <v>25811</v>
      </c>
      <c r="G27" s="409">
        <v>27187</v>
      </c>
      <c r="H27" s="409">
        <v>29302</v>
      </c>
      <c r="I27" s="409">
        <v>30951</v>
      </c>
      <c r="J27" s="409">
        <v>31205</v>
      </c>
      <c r="K27" s="409">
        <v>31469</v>
      </c>
      <c r="L27" s="409">
        <v>32115</v>
      </c>
      <c r="M27" s="409">
        <v>185250</v>
      </c>
      <c r="N27" s="409">
        <v>199749</v>
      </c>
      <c r="O27" s="409">
        <v>188845</v>
      </c>
      <c r="P27" s="409">
        <v>186613</v>
      </c>
      <c r="Q27" s="409">
        <v>199875</v>
      </c>
      <c r="R27" s="409">
        <v>212861</v>
      </c>
      <c r="S27" s="409">
        <v>220274</v>
      </c>
      <c r="T27" s="409">
        <v>202185</v>
      </c>
      <c r="U27" s="409">
        <v>201012</v>
      </c>
      <c r="V27" s="409">
        <v>203793</v>
      </c>
    </row>
    <row r="28" spans="1:22" s="1" customFormat="1" ht="12.95" customHeight="1">
      <c r="A28" s="197">
        <v>21</v>
      </c>
      <c r="B28" s="202" t="s">
        <v>20</v>
      </c>
      <c r="C28" s="408">
        <v>13899</v>
      </c>
      <c r="D28" s="408">
        <v>15558</v>
      </c>
      <c r="E28" s="408">
        <v>16486</v>
      </c>
      <c r="F28" s="408">
        <v>17017</v>
      </c>
      <c r="G28" s="408">
        <v>17820</v>
      </c>
      <c r="H28" s="408">
        <v>19385</v>
      </c>
      <c r="I28" s="408">
        <v>19984</v>
      </c>
      <c r="J28" s="408">
        <v>19792</v>
      </c>
      <c r="K28" s="408">
        <v>20781</v>
      </c>
      <c r="L28" s="408">
        <v>21734</v>
      </c>
      <c r="M28" s="408">
        <v>127278</v>
      </c>
      <c r="N28" s="408">
        <v>149254</v>
      </c>
      <c r="O28" s="408">
        <v>154886</v>
      </c>
      <c r="P28" s="408">
        <v>151506</v>
      </c>
      <c r="Q28" s="408">
        <v>168029</v>
      </c>
      <c r="R28" s="408">
        <v>183237</v>
      </c>
      <c r="S28" s="408">
        <v>198033</v>
      </c>
      <c r="T28" s="408">
        <v>199658</v>
      </c>
      <c r="U28" s="408">
        <v>204306</v>
      </c>
      <c r="V28" s="408">
        <v>208020</v>
      </c>
    </row>
    <row r="29" spans="1:22" s="1" customFormat="1" ht="12.95" customHeight="1">
      <c r="A29" s="203">
        <v>22</v>
      </c>
      <c r="B29" s="204" t="s">
        <v>21</v>
      </c>
      <c r="C29" s="409">
        <v>9326</v>
      </c>
      <c r="D29" s="409">
        <v>9784</v>
      </c>
      <c r="E29" s="409">
        <v>9795</v>
      </c>
      <c r="F29" s="409">
        <v>9780</v>
      </c>
      <c r="G29" s="409">
        <v>9902</v>
      </c>
      <c r="H29" s="409">
        <v>10314</v>
      </c>
      <c r="I29" s="409">
        <v>10595</v>
      </c>
      <c r="J29" s="409">
        <v>10687</v>
      </c>
      <c r="K29" s="409">
        <v>11028</v>
      </c>
      <c r="L29" s="409">
        <v>11263</v>
      </c>
      <c r="M29" s="409">
        <v>55913</v>
      </c>
      <c r="N29" s="409">
        <v>60178</v>
      </c>
      <c r="O29" s="409">
        <v>61348</v>
      </c>
      <c r="P29" s="409">
        <v>60544</v>
      </c>
      <c r="Q29" s="409">
        <v>63689</v>
      </c>
      <c r="R29" s="409">
        <v>65851</v>
      </c>
      <c r="S29" s="409">
        <v>71104</v>
      </c>
      <c r="T29" s="409">
        <v>65323</v>
      </c>
      <c r="U29" s="409">
        <v>67663</v>
      </c>
      <c r="V29" s="409">
        <v>69181</v>
      </c>
    </row>
    <row r="30" spans="1:22" s="1" customFormat="1" ht="12.95" customHeight="1">
      <c r="A30" s="197">
        <v>23</v>
      </c>
      <c r="B30" s="202" t="s">
        <v>22</v>
      </c>
      <c r="C30" s="408">
        <v>7281</v>
      </c>
      <c r="D30" s="408">
        <v>8012</v>
      </c>
      <c r="E30" s="408">
        <v>8301</v>
      </c>
      <c r="F30" s="408">
        <v>8310</v>
      </c>
      <c r="G30" s="408">
        <v>8725</v>
      </c>
      <c r="H30" s="408">
        <v>9508</v>
      </c>
      <c r="I30" s="408">
        <v>9744</v>
      </c>
      <c r="J30" s="408">
        <v>9760</v>
      </c>
      <c r="K30" s="408">
        <v>10391</v>
      </c>
      <c r="L30" s="408">
        <v>11041</v>
      </c>
      <c r="M30" s="408">
        <v>57428</v>
      </c>
      <c r="N30" s="408">
        <v>70923</v>
      </c>
      <c r="O30" s="408">
        <v>67979</v>
      </c>
      <c r="P30" s="408">
        <v>66764</v>
      </c>
      <c r="Q30" s="408">
        <v>91960</v>
      </c>
      <c r="R30" s="408">
        <v>83278</v>
      </c>
      <c r="S30" s="408">
        <v>83398</v>
      </c>
      <c r="T30" s="408">
        <v>79976</v>
      </c>
      <c r="U30" s="408">
        <v>83706</v>
      </c>
      <c r="V30" s="408">
        <v>86641</v>
      </c>
    </row>
    <row r="31" spans="1:22" s="1" customFormat="1" ht="12.95" customHeight="1">
      <c r="A31" s="203">
        <v>24</v>
      </c>
      <c r="B31" s="204" t="s">
        <v>23</v>
      </c>
      <c r="C31" s="409">
        <v>3539</v>
      </c>
      <c r="D31" s="409">
        <v>3888</v>
      </c>
      <c r="E31" s="409">
        <v>3905</v>
      </c>
      <c r="F31" s="409">
        <v>3875</v>
      </c>
      <c r="G31" s="409">
        <v>4016</v>
      </c>
      <c r="H31" s="409">
        <v>4212</v>
      </c>
      <c r="I31" s="409">
        <v>4289</v>
      </c>
      <c r="J31" s="409">
        <v>4385</v>
      </c>
      <c r="K31" s="409">
        <v>4511</v>
      </c>
      <c r="L31" s="409">
        <v>4790</v>
      </c>
      <c r="M31" s="409">
        <v>25570</v>
      </c>
      <c r="N31" s="409">
        <v>32165</v>
      </c>
      <c r="O31" s="409">
        <v>29523</v>
      </c>
      <c r="P31" s="409">
        <v>28226</v>
      </c>
      <c r="Q31" s="409">
        <v>31157</v>
      </c>
      <c r="R31" s="409">
        <v>32351</v>
      </c>
      <c r="S31" s="409">
        <v>35777</v>
      </c>
      <c r="T31" s="409">
        <v>34091</v>
      </c>
      <c r="U31" s="409">
        <v>32549</v>
      </c>
      <c r="V31" s="409">
        <v>35730</v>
      </c>
    </row>
    <row r="32" spans="1:22" s="1" customFormat="1" ht="12.95" customHeight="1">
      <c r="A32" s="197">
        <v>25</v>
      </c>
      <c r="B32" s="202" t="s">
        <v>24</v>
      </c>
      <c r="C32" s="408">
        <v>9831</v>
      </c>
      <c r="D32" s="408">
        <v>10544</v>
      </c>
      <c r="E32" s="408">
        <v>10450</v>
      </c>
      <c r="F32" s="408">
        <v>10268</v>
      </c>
      <c r="G32" s="408">
        <v>10330</v>
      </c>
      <c r="H32" s="408">
        <v>10819</v>
      </c>
      <c r="I32" s="408">
        <v>10920</v>
      </c>
      <c r="J32" s="408">
        <v>10924</v>
      </c>
      <c r="K32" s="408">
        <v>11267</v>
      </c>
      <c r="L32" s="408">
        <v>11822</v>
      </c>
      <c r="M32" s="408">
        <v>75440</v>
      </c>
      <c r="N32" s="408">
        <v>84723</v>
      </c>
      <c r="O32" s="408">
        <v>83395</v>
      </c>
      <c r="P32" s="408">
        <v>80071</v>
      </c>
      <c r="Q32" s="408">
        <v>86150</v>
      </c>
      <c r="R32" s="408">
        <v>91303</v>
      </c>
      <c r="S32" s="408">
        <v>97057</v>
      </c>
      <c r="T32" s="408">
        <v>86571</v>
      </c>
      <c r="U32" s="408">
        <v>87631</v>
      </c>
      <c r="V32" s="408">
        <v>95541</v>
      </c>
    </row>
    <row r="33" spans="1:22" s="1" customFormat="1" ht="12.95" customHeight="1">
      <c r="A33" s="203">
        <v>26</v>
      </c>
      <c r="B33" s="204" t="s">
        <v>25</v>
      </c>
      <c r="C33" s="409">
        <v>19716</v>
      </c>
      <c r="D33" s="409">
        <v>21020</v>
      </c>
      <c r="E33" s="409">
        <v>20855</v>
      </c>
      <c r="F33" s="409">
        <v>20888</v>
      </c>
      <c r="G33" s="409">
        <v>21592</v>
      </c>
      <c r="H33" s="409">
        <v>22730</v>
      </c>
      <c r="I33" s="409">
        <v>23476</v>
      </c>
      <c r="J33" s="409">
        <v>23161</v>
      </c>
      <c r="K33" s="409">
        <v>23855</v>
      </c>
      <c r="L33" s="409">
        <v>25103</v>
      </c>
      <c r="M33" s="409">
        <v>164973</v>
      </c>
      <c r="N33" s="409">
        <v>176841</v>
      </c>
      <c r="O33" s="409">
        <v>168691</v>
      </c>
      <c r="P33" s="409">
        <v>170464</v>
      </c>
      <c r="Q33" s="409">
        <v>179489</v>
      </c>
      <c r="R33" s="409">
        <v>189660</v>
      </c>
      <c r="S33" s="409">
        <v>199759</v>
      </c>
      <c r="T33" s="409">
        <v>188448</v>
      </c>
      <c r="U33" s="409">
        <v>190401</v>
      </c>
      <c r="V33" s="409">
        <v>194950</v>
      </c>
    </row>
    <row r="34" spans="1:22" s="1" customFormat="1" ht="12.95" customHeight="1">
      <c r="A34" s="197">
        <v>27</v>
      </c>
      <c r="B34" s="202" t="s">
        <v>26</v>
      </c>
      <c r="C34" s="408">
        <v>32016</v>
      </c>
      <c r="D34" s="408">
        <v>34025</v>
      </c>
      <c r="E34" s="408">
        <v>33944</v>
      </c>
      <c r="F34" s="408">
        <v>33702</v>
      </c>
      <c r="G34" s="408">
        <v>35224</v>
      </c>
      <c r="H34" s="408">
        <v>38375</v>
      </c>
      <c r="I34" s="408">
        <v>40655</v>
      </c>
      <c r="J34" s="408">
        <v>40483</v>
      </c>
      <c r="K34" s="408">
        <v>42943</v>
      </c>
      <c r="L34" s="408">
        <v>44130</v>
      </c>
      <c r="M34" s="408">
        <v>262552</v>
      </c>
      <c r="N34" s="408">
        <v>295467</v>
      </c>
      <c r="O34" s="408">
        <v>292283</v>
      </c>
      <c r="P34" s="408">
        <v>299808</v>
      </c>
      <c r="Q34" s="408">
        <v>334977</v>
      </c>
      <c r="R34" s="408">
        <v>363227</v>
      </c>
      <c r="S34" s="408">
        <v>386821</v>
      </c>
      <c r="T34" s="408">
        <v>382956</v>
      </c>
      <c r="U34" s="408">
        <v>376170</v>
      </c>
      <c r="V34" s="408">
        <v>384272</v>
      </c>
    </row>
    <row r="35" spans="1:22" s="1" customFormat="1" ht="12.95" customHeight="1">
      <c r="A35" s="203">
        <v>28</v>
      </c>
      <c r="B35" s="204" t="s">
        <v>27</v>
      </c>
      <c r="C35" s="409">
        <v>8167</v>
      </c>
      <c r="D35" s="409">
        <v>9127</v>
      </c>
      <c r="E35" s="409">
        <v>9160</v>
      </c>
      <c r="F35" s="409">
        <v>9287</v>
      </c>
      <c r="G35" s="409">
        <v>9575</v>
      </c>
      <c r="H35" s="409">
        <v>10449</v>
      </c>
      <c r="I35" s="409">
        <v>10570</v>
      </c>
      <c r="J35" s="409">
        <v>10585</v>
      </c>
      <c r="K35" s="409">
        <v>10804</v>
      </c>
      <c r="L35" s="409">
        <v>11315</v>
      </c>
      <c r="M35" s="409">
        <v>49342</v>
      </c>
      <c r="N35" s="409">
        <v>54890</v>
      </c>
      <c r="O35" s="409">
        <v>52862</v>
      </c>
      <c r="P35" s="409">
        <v>53310</v>
      </c>
      <c r="Q35" s="409">
        <v>58795</v>
      </c>
      <c r="R35" s="409">
        <v>61736</v>
      </c>
      <c r="S35" s="409">
        <v>64315</v>
      </c>
      <c r="T35" s="409">
        <v>59003</v>
      </c>
      <c r="U35" s="409">
        <v>60128</v>
      </c>
      <c r="V35" s="409">
        <v>63232</v>
      </c>
    </row>
    <row r="36" spans="1:22" s="1" customFormat="1" ht="12.95" customHeight="1">
      <c r="A36" s="197">
        <v>29</v>
      </c>
      <c r="B36" s="202" t="s">
        <v>28</v>
      </c>
      <c r="C36" s="408">
        <v>2161</v>
      </c>
      <c r="D36" s="408">
        <v>2356</v>
      </c>
      <c r="E36" s="408">
        <v>2258</v>
      </c>
      <c r="F36" s="408">
        <v>2255</v>
      </c>
      <c r="G36" s="408">
        <v>2280</v>
      </c>
      <c r="H36" s="408">
        <v>2400</v>
      </c>
      <c r="I36" s="408">
        <v>2542</v>
      </c>
      <c r="J36" s="408">
        <v>2360</v>
      </c>
      <c r="K36" s="408">
        <v>2344</v>
      </c>
      <c r="L36" s="408">
        <v>2470</v>
      </c>
      <c r="M36" s="408">
        <v>13408</v>
      </c>
      <c r="N36" s="408">
        <v>15882</v>
      </c>
      <c r="O36" s="408">
        <v>15124</v>
      </c>
      <c r="P36" s="408">
        <v>14454</v>
      </c>
      <c r="Q36" s="408">
        <v>15899</v>
      </c>
      <c r="R36" s="408">
        <v>15266</v>
      </c>
      <c r="S36" s="408">
        <v>16620</v>
      </c>
      <c r="T36" s="408">
        <v>14049</v>
      </c>
      <c r="U36" s="408">
        <v>13739</v>
      </c>
      <c r="V36" s="408">
        <v>15425</v>
      </c>
    </row>
    <row r="37" spans="1:22" s="1" customFormat="1" ht="12.95" customHeight="1">
      <c r="A37" s="203">
        <v>30</v>
      </c>
      <c r="B37" s="204" t="s">
        <v>29</v>
      </c>
      <c r="C37" s="409">
        <v>1251</v>
      </c>
      <c r="D37" s="409">
        <v>1449</v>
      </c>
      <c r="E37" s="409">
        <v>1420</v>
      </c>
      <c r="F37" s="409">
        <v>1403</v>
      </c>
      <c r="G37" s="409">
        <v>1496</v>
      </c>
      <c r="H37" s="409">
        <v>1661</v>
      </c>
      <c r="I37" s="409">
        <v>2223</v>
      </c>
      <c r="J37" s="409">
        <v>1677</v>
      </c>
      <c r="K37" s="409">
        <v>1720</v>
      </c>
      <c r="L37" s="409">
        <v>1819</v>
      </c>
      <c r="M37" s="409">
        <v>13449</v>
      </c>
      <c r="N37" s="409">
        <v>22723</v>
      </c>
      <c r="O37" s="409">
        <v>26634</v>
      </c>
      <c r="P37" s="409">
        <v>24814</v>
      </c>
      <c r="Q37" s="409">
        <v>24171</v>
      </c>
      <c r="R37" s="409">
        <v>25333</v>
      </c>
      <c r="S37" s="409">
        <v>29769</v>
      </c>
      <c r="T37" s="409">
        <v>24640</v>
      </c>
      <c r="U37" s="409">
        <v>24998</v>
      </c>
      <c r="V37" s="409">
        <v>26269</v>
      </c>
    </row>
    <row r="38" spans="1:22" s="1" customFormat="1" ht="12.95" customHeight="1">
      <c r="A38" s="197">
        <v>31</v>
      </c>
      <c r="B38" s="202" t="s">
        <v>30</v>
      </c>
      <c r="C38" s="408">
        <v>21815</v>
      </c>
      <c r="D38" s="408">
        <v>23503</v>
      </c>
      <c r="E38" s="408">
        <v>23762</v>
      </c>
      <c r="F38" s="408">
        <v>24092</v>
      </c>
      <c r="G38" s="408">
        <v>25005</v>
      </c>
      <c r="H38" s="408">
        <v>27348</v>
      </c>
      <c r="I38" s="408">
        <v>28622</v>
      </c>
      <c r="J38" s="408">
        <v>19044</v>
      </c>
      <c r="K38" s="408">
        <v>25623</v>
      </c>
      <c r="L38" s="408">
        <v>29757</v>
      </c>
      <c r="M38" s="408">
        <v>154564</v>
      </c>
      <c r="N38" s="408">
        <v>169808</v>
      </c>
      <c r="O38" s="408">
        <v>169097</v>
      </c>
      <c r="P38" s="408">
        <v>168446</v>
      </c>
      <c r="Q38" s="408">
        <v>178841</v>
      </c>
      <c r="R38" s="408">
        <v>193759</v>
      </c>
      <c r="S38" s="408">
        <v>208113</v>
      </c>
      <c r="T38" s="408">
        <v>180943</v>
      </c>
      <c r="U38" s="408">
        <v>249759</v>
      </c>
      <c r="V38" s="408">
        <v>286168</v>
      </c>
    </row>
    <row r="39" spans="1:22" s="1" customFormat="1" ht="12.95" customHeight="1">
      <c r="A39" s="203">
        <v>32</v>
      </c>
      <c r="B39" s="204" t="s">
        <v>31</v>
      </c>
      <c r="C39" s="409">
        <v>8827</v>
      </c>
      <c r="D39" s="409">
        <v>9360</v>
      </c>
      <c r="E39" s="409">
        <v>9299</v>
      </c>
      <c r="F39" s="409">
        <v>9275</v>
      </c>
      <c r="G39" s="409">
        <v>9495</v>
      </c>
      <c r="H39" s="409">
        <v>10182</v>
      </c>
      <c r="I39" s="409">
        <v>10668</v>
      </c>
      <c r="J39" s="409">
        <v>10751</v>
      </c>
      <c r="K39" s="409">
        <v>10993</v>
      </c>
      <c r="L39" s="409">
        <v>11230</v>
      </c>
      <c r="M39" s="409">
        <v>57028</v>
      </c>
      <c r="N39" s="409">
        <v>61501</v>
      </c>
      <c r="O39" s="409">
        <v>59556</v>
      </c>
      <c r="P39" s="409">
        <v>58508</v>
      </c>
      <c r="Q39" s="409">
        <v>61929</v>
      </c>
      <c r="R39" s="409">
        <v>65187</v>
      </c>
      <c r="S39" s="409">
        <v>69163</v>
      </c>
      <c r="T39" s="409">
        <v>65265</v>
      </c>
      <c r="U39" s="409">
        <v>65975</v>
      </c>
      <c r="V39" s="409">
        <v>69532</v>
      </c>
    </row>
    <row r="40" spans="1:22" s="1" customFormat="1" ht="12.95" customHeight="1">
      <c r="A40" s="197">
        <v>33</v>
      </c>
      <c r="B40" s="202" t="s">
        <v>32</v>
      </c>
      <c r="C40" s="408">
        <v>35367</v>
      </c>
      <c r="D40" s="408">
        <v>38342</v>
      </c>
      <c r="E40" s="408">
        <v>38179</v>
      </c>
      <c r="F40" s="408">
        <v>37791</v>
      </c>
      <c r="G40" s="408">
        <v>39493</v>
      </c>
      <c r="H40" s="408">
        <v>42588</v>
      </c>
      <c r="I40" s="408">
        <v>45202</v>
      </c>
      <c r="J40" s="408">
        <v>46525</v>
      </c>
      <c r="K40" s="408">
        <v>48038</v>
      </c>
      <c r="L40" s="408">
        <v>49116</v>
      </c>
      <c r="M40" s="408">
        <v>232760</v>
      </c>
      <c r="N40" s="408">
        <v>254791</v>
      </c>
      <c r="O40" s="408">
        <v>242065</v>
      </c>
      <c r="P40" s="408">
        <v>248307</v>
      </c>
      <c r="Q40" s="408">
        <v>271500</v>
      </c>
      <c r="R40" s="408">
        <v>305670</v>
      </c>
      <c r="S40" s="408">
        <v>339389</v>
      </c>
      <c r="T40" s="408">
        <v>343578</v>
      </c>
      <c r="U40" s="408">
        <v>350461</v>
      </c>
      <c r="V40" s="408">
        <v>336952</v>
      </c>
    </row>
    <row r="41" spans="1:22" s="1" customFormat="1" ht="12.95" customHeight="1">
      <c r="A41" s="203">
        <v>34</v>
      </c>
      <c r="B41" s="204" t="s">
        <v>33</v>
      </c>
      <c r="C41" s="409">
        <v>499031</v>
      </c>
      <c r="D41" s="409">
        <v>526212</v>
      </c>
      <c r="E41" s="409">
        <v>529178</v>
      </c>
      <c r="F41" s="409">
        <v>537982</v>
      </c>
      <c r="G41" s="409">
        <v>555455</v>
      </c>
      <c r="H41" s="409">
        <v>582157</v>
      </c>
      <c r="I41" s="409">
        <v>611466</v>
      </c>
      <c r="J41" s="409">
        <v>607378</v>
      </c>
      <c r="K41" s="409">
        <v>613091</v>
      </c>
      <c r="L41" s="409">
        <v>618326</v>
      </c>
      <c r="M41" s="409">
        <v>3978011</v>
      </c>
      <c r="N41" s="409">
        <v>4126798</v>
      </c>
      <c r="O41" s="409">
        <v>4041665</v>
      </c>
      <c r="P41" s="409">
        <v>4130578</v>
      </c>
      <c r="Q41" s="409">
        <v>4248775</v>
      </c>
      <c r="R41" s="409">
        <v>4485393</v>
      </c>
      <c r="S41" s="409">
        <v>4828037</v>
      </c>
      <c r="T41" s="409">
        <v>4493842</v>
      </c>
      <c r="U41" s="409">
        <v>4512556</v>
      </c>
      <c r="V41" s="409">
        <v>4489836</v>
      </c>
    </row>
    <row r="42" spans="1:22" s="1" customFormat="1" ht="12.95" customHeight="1">
      <c r="A42" s="197">
        <v>35</v>
      </c>
      <c r="B42" s="202" t="s">
        <v>34</v>
      </c>
      <c r="C42" s="408">
        <v>121655</v>
      </c>
      <c r="D42" s="408">
        <v>131576</v>
      </c>
      <c r="E42" s="408">
        <v>131575</v>
      </c>
      <c r="F42" s="408">
        <v>131243</v>
      </c>
      <c r="G42" s="408">
        <v>136238</v>
      </c>
      <c r="H42" s="408">
        <v>144150</v>
      </c>
      <c r="I42" s="408">
        <v>149111</v>
      </c>
      <c r="J42" s="408">
        <v>148689</v>
      </c>
      <c r="K42" s="408">
        <v>150906</v>
      </c>
      <c r="L42" s="408">
        <v>152393</v>
      </c>
      <c r="M42" s="408">
        <v>854653</v>
      </c>
      <c r="N42" s="408">
        <v>917262</v>
      </c>
      <c r="O42" s="408">
        <v>897785</v>
      </c>
      <c r="P42" s="408">
        <v>889856</v>
      </c>
      <c r="Q42" s="408">
        <v>945234</v>
      </c>
      <c r="R42" s="408">
        <v>1010798</v>
      </c>
      <c r="S42" s="408">
        <v>1058147</v>
      </c>
      <c r="T42" s="408">
        <v>988102</v>
      </c>
      <c r="U42" s="408">
        <v>986985</v>
      </c>
      <c r="V42" s="408">
        <v>987868</v>
      </c>
    </row>
    <row r="43" spans="1:22" s="1" customFormat="1" ht="12.95" customHeight="1">
      <c r="A43" s="203">
        <v>36</v>
      </c>
      <c r="B43" s="204" t="s">
        <v>35</v>
      </c>
      <c r="C43" s="409">
        <v>2890</v>
      </c>
      <c r="D43" s="409">
        <v>3063</v>
      </c>
      <c r="E43" s="409">
        <v>3001</v>
      </c>
      <c r="F43" s="409">
        <v>2937</v>
      </c>
      <c r="G43" s="409">
        <v>2934</v>
      </c>
      <c r="H43" s="409">
        <v>3153</v>
      </c>
      <c r="I43" s="409">
        <v>3342</v>
      </c>
      <c r="J43" s="409">
        <v>3307</v>
      </c>
      <c r="K43" s="409">
        <v>3505</v>
      </c>
      <c r="L43" s="409">
        <v>3798</v>
      </c>
      <c r="M43" s="409">
        <v>21899</v>
      </c>
      <c r="N43" s="409">
        <v>25472</v>
      </c>
      <c r="O43" s="409">
        <v>24499</v>
      </c>
      <c r="P43" s="409">
        <v>23519</v>
      </c>
      <c r="Q43" s="409">
        <v>23995</v>
      </c>
      <c r="R43" s="409">
        <v>24753</v>
      </c>
      <c r="S43" s="409">
        <v>27492</v>
      </c>
      <c r="T43" s="409">
        <v>23952</v>
      </c>
      <c r="U43" s="409">
        <v>25925</v>
      </c>
      <c r="V43" s="409">
        <v>28046</v>
      </c>
    </row>
    <row r="44" spans="1:22" s="1" customFormat="1" ht="12.95" customHeight="1">
      <c r="A44" s="197">
        <v>37</v>
      </c>
      <c r="B44" s="202" t="s">
        <v>36</v>
      </c>
      <c r="C44" s="408">
        <v>7164</v>
      </c>
      <c r="D44" s="408">
        <v>7676</v>
      </c>
      <c r="E44" s="408">
        <v>7805</v>
      </c>
      <c r="F44" s="408">
        <v>7771</v>
      </c>
      <c r="G44" s="408">
        <v>7905</v>
      </c>
      <c r="H44" s="408">
        <v>8361</v>
      </c>
      <c r="I44" s="408">
        <v>8540</v>
      </c>
      <c r="J44" s="408">
        <v>8600</v>
      </c>
      <c r="K44" s="408">
        <v>8700</v>
      </c>
      <c r="L44" s="408">
        <v>9008</v>
      </c>
      <c r="M44" s="408">
        <v>43501</v>
      </c>
      <c r="N44" s="408">
        <v>49551</v>
      </c>
      <c r="O44" s="408">
        <v>49229</v>
      </c>
      <c r="P44" s="408">
        <v>47840</v>
      </c>
      <c r="Q44" s="408">
        <v>53203</v>
      </c>
      <c r="R44" s="408">
        <v>55951</v>
      </c>
      <c r="S44" s="408">
        <v>59906</v>
      </c>
      <c r="T44" s="408">
        <v>55519</v>
      </c>
      <c r="U44" s="408">
        <v>54987</v>
      </c>
      <c r="V44" s="408">
        <v>58424</v>
      </c>
    </row>
    <row r="45" spans="1:22" s="1" customFormat="1" ht="12.95" customHeight="1">
      <c r="A45" s="203">
        <v>38</v>
      </c>
      <c r="B45" s="204" t="s">
        <v>37</v>
      </c>
      <c r="C45" s="409">
        <v>29648</v>
      </c>
      <c r="D45" s="409">
        <v>31383</v>
      </c>
      <c r="E45" s="409">
        <v>31824</v>
      </c>
      <c r="F45" s="409">
        <v>32423</v>
      </c>
      <c r="G45" s="409">
        <v>33716</v>
      </c>
      <c r="H45" s="409">
        <v>36403</v>
      </c>
      <c r="I45" s="409">
        <v>37948</v>
      </c>
      <c r="J45" s="409">
        <v>37941</v>
      </c>
      <c r="K45" s="409">
        <v>38481</v>
      </c>
      <c r="L45" s="409">
        <v>39735</v>
      </c>
      <c r="M45" s="409">
        <v>208831</v>
      </c>
      <c r="N45" s="409">
        <v>220209</v>
      </c>
      <c r="O45" s="409">
        <v>216424</v>
      </c>
      <c r="P45" s="409">
        <v>220267</v>
      </c>
      <c r="Q45" s="409">
        <v>238944</v>
      </c>
      <c r="R45" s="409">
        <v>253376</v>
      </c>
      <c r="S45" s="409">
        <v>265386</v>
      </c>
      <c r="T45" s="409">
        <v>247518</v>
      </c>
      <c r="U45" s="409">
        <v>246475</v>
      </c>
      <c r="V45" s="409">
        <v>255861</v>
      </c>
    </row>
    <row r="46" spans="1:22" s="1" customFormat="1" ht="12.95" customHeight="1">
      <c r="A46" s="197">
        <v>39</v>
      </c>
      <c r="B46" s="202" t="s">
        <v>38</v>
      </c>
      <c r="C46" s="408">
        <v>7954</v>
      </c>
      <c r="D46" s="408">
        <v>8504</v>
      </c>
      <c r="E46" s="408">
        <v>8458</v>
      </c>
      <c r="F46" s="408">
        <v>8406</v>
      </c>
      <c r="G46" s="408">
        <v>8656</v>
      </c>
      <c r="H46" s="408">
        <v>9053</v>
      </c>
      <c r="I46" s="408">
        <v>9231</v>
      </c>
      <c r="J46" s="408">
        <v>9558</v>
      </c>
      <c r="K46" s="408">
        <v>9784</v>
      </c>
      <c r="L46" s="408">
        <v>10045</v>
      </c>
      <c r="M46" s="408">
        <v>64932</v>
      </c>
      <c r="N46" s="408">
        <v>69254</v>
      </c>
      <c r="O46" s="408">
        <v>67105</v>
      </c>
      <c r="P46" s="408">
        <v>68120</v>
      </c>
      <c r="Q46" s="408">
        <v>73043</v>
      </c>
      <c r="R46" s="408">
        <v>74883</v>
      </c>
      <c r="S46" s="408">
        <v>78164</v>
      </c>
      <c r="T46" s="408">
        <v>73051</v>
      </c>
      <c r="U46" s="408">
        <v>73247</v>
      </c>
      <c r="V46" s="408">
        <v>70369</v>
      </c>
    </row>
    <row r="47" spans="1:22" s="1" customFormat="1" ht="12.95" customHeight="1">
      <c r="A47" s="203">
        <v>40</v>
      </c>
      <c r="B47" s="204" t="s">
        <v>39</v>
      </c>
      <c r="C47" s="409">
        <v>3756</v>
      </c>
      <c r="D47" s="409">
        <v>3971</v>
      </c>
      <c r="E47" s="409">
        <v>3908</v>
      </c>
      <c r="F47" s="409">
        <v>3827</v>
      </c>
      <c r="G47" s="409">
        <v>4015</v>
      </c>
      <c r="H47" s="409">
        <v>4275</v>
      </c>
      <c r="I47" s="409">
        <v>4312</v>
      </c>
      <c r="J47" s="409">
        <v>4444</v>
      </c>
      <c r="K47" s="409">
        <v>4499</v>
      </c>
      <c r="L47" s="409">
        <v>4791</v>
      </c>
      <c r="M47" s="409">
        <v>24584</v>
      </c>
      <c r="N47" s="409">
        <v>27098</v>
      </c>
      <c r="O47" s="409">
        <v>25856</v>
      </c>
      <c r="P47" s="409">
        <v>23957</v>
      </c>
      <c r="Q47" s="409">
        <v>26401</v>
      </c>
      <c r="R47" s="409">
        <v>27875</v>
      </c>
      <c r="S47" s="409">
        <v>30137</v>
      </c>
      <c r="T47" s="409">
        <v>28504</v>
      </c>
      <c r="U47" s="409">
        <v>29155</v>
      </c>
      <c r="V47" s="409">
        <v>29571</v>
      </c>
    </row>
    <row r="48" spans="1:22" ht="12.95" customHeight="1">
      <c r="A48" s="197">
        <v>41</v>
      </c>
      <c r="B48" s="202" t="s">
        <v>40</v>
      </c>
      <c r="C48" s="408">
        <v>43917</v>
      </c>
      <c r="D48" s="408">
        <v>46597</v>
      </c>
      <c r="E48" s="408">
        <v>46894</v>
      </c>
      <c r="F48" s="408">
        <v>46580</v>
      </c>
      <c r="G48" s="408">
        <v>49020</v>
      </c>
      <c r="H48" s="408">
        <v>52266</v>
      </c>
      <c r="I48" s="408">
        <v>55325</v>
      </c>
      <c r="J48" s="408">
        <v>56912</v>
      </c>
      <c r="K48" s="408">
        <v>58875</v>
      </c>
      <c r="L48" s="408">
        <v>61096</v>
      </c>
      <c r="M48" s="408">
        <v>473363</v>
      </c>
      <c r="N48" s="408">
        <v>502060</v>
      </c>
      <c r="O48" s="408">
        <v>500632</v>
      </c>
      <c r="P48" s="408">
        <v>500326</v>
      </c>
      <c r="Q48" s="408">
        <v>560363</v>
      </c>
      <c r="R48" s="408">
        <v>590822</v>
      </c>
      <c r="S48" s="408">
        <v>632426</v>
      </c>
      <c r="T48" s="408">
        <v>606257</v>
      </c>
      <c r="U48" s="408">
        <v>606783</v>
      </c>
      <c r="V48" s="408">
        <v>606564</v>
      </c>
    </row>
    <row r="49" spans="1:22" s="1" customFormat="1" ht="12.95" customHeight="1">
      <c r="A49" s="203">
        <v>42</v>
      </c>
      <c r="B49" s="204" t="s">
        <v>41</v>
      </c>
      <c r="C49" s="409">
        <v>43400</v>
      </c>
      <c r="D49" s="409">
        <v>46338</v>
      </c>
      <c r="E49" s="409">
        <v>45933</v>
      </c>
      <c r="F49" s="409">
        <v>46424</v>
      </c>
      <c r="G49" s="409">
        <v>47654</v>
      </c>
      <c r="H49" s="409">
        <v>50882</v>
      </c>
      <c r="I49" s="409">
        <v>53508</v>
      </c>
      <c r="J49" s="409">
        <v>55281</v>
      </c>
      <c r="K49" s="409">
        <v>57082</v>
      </c>
      <c r="L49" s="409">
        <v>60039</v>
      </c>
      <c r="M49" s="409">
        <v>288572</v>
      </c>
      <c r="N49" s="409">
        <v>314861</v>
      </c>
      <c r="O49" s="409">
        <v>300881</v>
      </c>
      <c r="P49" s="409">
        <v>306968</v>
      </c>
      <c r="Q49" s="409">
        <v>331091</v>
      </c>
      <c r="R49" s="409">
        <v>351328</v>
      </c>
      <c r="S49" s="409">
        <v>372594</v>
      </c>
      <c r="T49" s="409">
        <v>362126</v>
      </c>
      <c r="U49" s="409">
        <v>368443</v>
      </c>
      <c r="V49" s="409">
        <v>390125</v>
      </c>
    </row>
    <row r="50" spans="1:22" s="1" customFormat="1" ht="12.95" customHeight="1">
      <c r="A50" s="197">
        <v>43</v>
      </c>
      <c r="B50" s="202" t="s">
        <v>42</v>
      </c>
      <c r="C50" s="408">
        <v>10180</v>
      </c>
      <c r="D50" s="408">
        <v>10888</v>
      </c>
      <c r="E50" s="408">
        <v>10751</v>
      </c>
      <c r="F50" s="408">
        <v>10673</v>
      </c>
      <c r="G50" s="408">
        <v>10935</v>
      </c>
      <c r="H50" s="408">
        <v>11427</v>
      </c>
      <c r="I50" s="408">
        <v>11698</v>
      </c>
      <c r="J50" s="408">
        <v>11494</v>
      </c>
      <c r="K50" s="408">
        <v>11588</v>
      </c>
      <c r="L50" s="408">
        <v>12025</v>
      </c>
      <c r="M50" s="408">
        <v>80778</v>
      </c>
      <c r="N50" s="408">
        <v>87107</v>
      </c>
      <c r="O50" s="408">
        <v>83376</v>
      </c>
      <c r="P50" s="408">
        <v>82804</v>
      </c>
      <c r="Q50" s="408">
        <v>88633</v>
      </c>
      <c r="R50" s="408">
        <v>95131</v>
      </c>
      <c r="S50" s="408">
        <v>102487</v>
      </c>
      <c r="T50" s="408">
        <v>96431</v>
      </c>
      <c r="U50" s="408">
        <v>96683</v>
      </c>
      <c r="V50" s="408">
        <v>96585</v>
      </c>
    </row>
    <row r="51" spans="1:22" s="1" customFormat="1" ht="12.95" customHeight="1">
      <c r="A51" s="203">
        <v>44</v>
      </c>
      <c r="B51" s="204" t="s">
        <v>43</v>
      </c>
      <c r="C51" s="409">
        <v>11280</v>
      </c>
      <c r="D51" s="409">
        <v>12332</v>
      </c>
      <c r="E51" s="409">
        <v>12633</v>
      </c>
      <c r="F51" s="409">
        <v>12695</v>
      </c>
      <c r="G51" s="409">
        <v>13293</v>
      </c>
      <c r="H51" s="409">
        <v>14310</v>
      </c>
      <c r="I51" s="409">
        <v>14428</v>
      </c>
      <c r="J51" s="409">
        <v>9825</v>
      </c>
      <c r="K51" s="409">
        <v>12806</v>
      </c>
      <c r="L51" s="409">
        <v>14829</v>
      </c>
      <c r="M51" s="409">
        <v>87307</v>
      </c>
      <c r="N51" s="409">
        <v>100318</v>
      </c>
      <c r="O51" s="409">
        <v>100461</v>
      </c>
      <c r="P51" s="409">
        <v>99419</v>
      </c>
      <c r="Q51" s="409">
        <v>111628</v>
      </c>
      <c r="R51" s="409">
        <v>119142</v>
      </c>
      <c r="S51" s="409">
        <v>124088</v>
      </c>
      <c r="T51" s="409">
        <v>109091</v>
      </c>
      <c r="U51" s="409">
        <v>131547</v>
      </c>
      <c r="V51" s="409">
        <v>149687</v>
      </c>
    </row>
    <row r="52" spans="1:22" s="1" customFormat="1" ht="12.95" customHeight="1">
      <c r="A52" s="197">
        <v>45</v>
      </c>
      <c r="B52" s="202" t="s">
        <v>44</v>
      </c>
      <c r="C52" s="408">
        <v>26688</v>
      </c>
      <c r="D52" s="408">
        <v>28730</v>
      </c>
      <c r="E52" s="408">
        <v>28332</v>
      </c>
      <c r="F52" s="408">
        <v>27748</v>
      </c>
      <c r="G52" s="408">
        <v>28823</v>
      </c>
      <c r="H52" s="408">
        <v>30199</v>
      </c>
      <c r="I52" s="408">
        <v>31851</v>
      </c>
      <c r="J52" s="408">
        <v>32643</v>
      </c>
      <c r="K52" s="408">
        <v>33511</v>
      </c>
      <c r="L52" s="408">
        <v>34825</v>
      </c>
      <c r="M52" s="408">
        <v>230093</v>
      </c>
      <c r="N52" s="408">
        <v>250463</v>
      </c>
      <c r="O52" s="408">
        <v>241530</v>
      </c>
      <c r="P52" s="408">
        <v>238198</v>
      </c>
      <c r="Q52" s="408">
        <v>258510</v>
      </c>
      <c r="R52" s="408">
        <v>270980</v>
      </c>
      <c r="S52" s="408">
        <v>288812</v>
      </c>
      <c r="T52" s="408">
        <v>277063</v>
      </c>
      <c r="U52" s="408">
        <v>275624</v>
      </c>
      <c r="V52" s="408">
        <v>274666</v>
      </c>
    </row>
    <row r="53" spans="1:22" s="1" customFormat="1" ht="12.95" customHeight="1">
      <c r="A53" s="203">
        <v>46</v>
      </c>
      <c r="B53" s="204" t="s">
        <v>175</v>
      </c>
      <c r="C53" s="409">
        <v>14713</v>
      </c>
      <c r="D53" s="409">
        <v>16166</v>
      </c>
      <c r="E53" s="409">
        <v>16218</v>
      </c>
      <c r="F53" s="409">
        <v>16281</v>
      </c>
      <c r="G53" s="409">
        <v>16809</v>
      </c>
      <c r="H53" s="409">
        <v>18571</v>
      </c>
      <c r="I53" s="409">
        <v>19547</v>
      </c>
      <c r="J53" s="409">
        <v>14678</v>
      </c>
      <c r="K53" s="409">
        <v>18895</v>
      </c>
      <c r="L53" s="409">
        <v>21169</v>
      </c>
      <c r="M53" s="409">
        <v>135929</v>
      </c>
      <c r="N53" s="409">
        <v>147661</v>
      </c>
      <c r="O53" s="409">
        <v>143106</v>
      </c>
      <c r="P53" s="409">
        <v>144710</v>
      </c>
      <c r="Q53" s="409">
        <v>157085</v>
      </c>
      <c r="R53" s="409">
        <v>171358</v>
      </c>
      <c r="S53" s="409">
        <v>174436</v>
      </c>
      <c r="T53" s="409">
        <v>155929</v>
      </c>
      <c r="U53" s="409">
        <v>184566</v>
      </c>
      <c r="V53" s="409">
        <v>205913</v>
      </c>
    </row>
    <row r="54" spans="1:22" s="1" customFormat="1" ht="12.95" customHeight="1">
      <c r="A54" s="197">
        <v>47</v>
      </c>
      <c r="B54" s="202" t="s">
        <v>45</v>
      </c>
      <c r="C54" s="408">
        <v>5282</v>
      </c>
      <c r="D54" s="408">
        <v>6170</v>
      </c>
      <c r="E54" s="408">
        <v>6288</v>
      </c>
      <c r="F54" s="408">
        <v>6862</v>
      </c>
      <c r="G54" s="408">
        <v>7414</v>
      </c>
      <c r="H54" s="408">
        <v>8394</v>
      </c>
      <c r="I54" s="408">
        <v>9940</v>
      </c>
      <c r="J54" s="408">
        <v>8402</v>
      </c>
      <c r="K54" s="408">
        <v>8661</v>
      </c>
      <c r="L54" s="408">
        <v>9141</v>
      </c>
      <c r="M54" s="408">
        <v>58677</v>
      </c>
      <c r="N54" s="408">
        <v>81972</v>
      </c>
      <c r="O54" s="408">
        <v>78660</v>
      </c>
      <c r="P54" s="408">
        <v>83818</v>
      </c>
      <c r="Q54" s="408">
        <v>95488</v>
      </c>
      <c r="R54" s="408">
        <v>103408</v>
      </c>
      <c r="S54" s="408">
        <v>116255</v>
      </c>
      <c r="T54" s="408">
        <v>109132</v>
      </c>
      <c r="U54" s="408">
        <v>109581</v>
      </c>
      <c r="V54" s="408">
        <v>117724</v>
      </c>
    </row>
    <row r="55" spans="1:22" s="1" customFormat="1" ht="12.95" customHeight="1">
      <c r="A55" s="203">
        <v>48</v>
      </c>
      <c r="B55" s="204" t="s">
        <v>46</v>
      </c>
      <c r="C55" s="409">
        <v>32580</v>
      </c>
      <c r="D55" s="409">
        <v>35011</v>
      </c>
      <c r="E55" s="409">
        <v>35624</v>
      </c>
      <c r="F55" s="409">
        <v>36301</v>
      </c>
      <c r="G55" s="409">
        <v>38483</v>
      </c>
      <c r="H55" s="409">
        <v>42189</v>
      </c>
      <c r="I55" s="409">
        <v>45072</v>
      </c>
      <c r="J55" s="409">
        <v>45785</v>
      </c>
      <c r="K55" s="409">
        <v>46528</v>
      </c>
      <c r="L55" s="409">
        <v>47147</v>
      </c>
      <c r="M55" s="409">
        <v>164088</v>
      </c>
      <c r="N55" s="409">
        <v>181853</v>
      </c>
      <c r="O55" s="409">
        <v>181087</v>
      </c>
      <c r="P55" s="409">
        <v>182747</v>
      </c>
      <c r="Q55" s="409">
        <v>199283</v>
      </c>
      <c r="R55" s="409">
        <v>217407</v>
      </c>
      <c r="S55" s="409">
        <v>241790</v>
      </c>
      <c r="T55" s="409">
        <v>237684</v>
      </c>
      <c r="U55" s="409">
        <v>231837</v>
      </c>
      <c r="V55" s="409">
        <v>236790</v>
      </c>
    </row>
    <row r="56" spans="1:22" s="1" customFormat="1" ht="12.95" customHeight="1">
      <c r="A56" s="197">
        <v>49</v>
      </c>
      <c r="B56" s="202" t="s">
        <v>47</v>
      </c>
      <c r="C56" s="408">
        <v>2166</v>
      </c>
      <c r="D56" s="408">
        <v>2444</v>
      </c>
      <c r="E56" s="408">
        <v>2461</v>
      </c>
      <c r="F56" s="408">
        <v>2368</v>
      </c>
      <c r="G56" s="408">
        <v>2471</v>
      </c>
      <c r="H56" s="408">
        <v>2873</v>
      </c>
      <c r="I56" s="408">
        <v>3152</v>
      </c>
      <c r="J56" s="408">
        <v>2895</v>
      </c>
      <c r="K56" s="408">
        <v>3037</v>
      </c>
      <c r="L56" s="408">
        <v>3270</v>
      </c>
      <c r="M56" s="408">
        <v>19214</v>
      </c>
      <c r="N56" s="408">
        <v>25910</v>
      </c>
      <c r="O56" s="408">
        <v>27449</v>
      </c>
      <c r="P56" s="408">
        <v>29333</v>
      </c>
      <c r="Q56" s="408">
        <v>30623</v>
      </c>
      <c r="R56" s="408">
        <v>31017</v>
      </c>
      <c r="S56" s="408">
        <v>33681</v>
      </c>
      <c r="T56" s="408">
        <v>29781</v>
      </c>
      <c r="U56" s="408">
        <v>30278</v>
      </c>
      <c r="V56" s="408">
        <v>33252</v>
      </c>
    </row>
    <row r="57" spans="1:22" s="1" customFormat="1" ht="12.95" customHeight="1">
      <c r="A57" s="203">
        <v>50</v>
      </c>
      <c r="B57" s="204" t="s">
        <v>48</v>
      </c>
      <c r="C57" s="409">
        <v>5877</v>
      </c>
      <c r="D57" s="409">
        <v>6300</v>
      </c>
      <c r="E57" s="409">
        <v>6538</v>
      </c>
      <c r="F57" s="409">
        <v>6985</v>
      </c>
      <c r="G57" s="409">
        <v>7049</v>
      </c>
      <c r="H57" s="409">
        <v>7879</v>
      </c>
      <c r="I57" s="409">
        <v>8353</v>
      </c>
      <c r="J57" s="409">
        <v>8801</v>
      </c>
      <c r="K57" s="409">
        <v>9180</v>
      </c>
      <c r="L57" s="409">
        <v>9741</v>
      </c>
      <c r="M57" s="409">
        <v>33993</v>
      </c>
      <c r="N57" s="409">
        <v>38508</v>
      </c>
      <c r="O57" s="409">
        <v>40117</v>
      </c>
      <c r="P57" s="409">
        <v>42476</v>
      </c>
      <c r="Q57" s="409">
        <v>43929</v>
      </c>
      <c r="R57" s="409">
        <v>46681</v>
      </c>
      <c r="S57" s="409">
        <v>52408</v>
      </c>
      <c r="T57" s="409">
        <v>51623</v>
      </c>
      <c r="U57" s="409">
        <v>52678</v>
      </c>
      <c r="V57" s="409">
        <v>56134</v>
      </c>
    </row>
    <row r="58" spans="1:22" s="1" customFormat="1" ht="12.95" customHeight="1">
      <c r="A58" s="197">
        <v>51</v>
      </c>
      <c r="B58" s="202" t="s">
        <v>49</v>
      </c>
      <c r="C58" s="408">
        <v>5648</v>
      </c>
      <c r="D58" s="408">
        <v>6285</v>
      </c>
      <c r="E58" s="408">
        <v>6120</v>
      </c>
      <c r="F58" s="408">
        <v>6235</v>
      </c>
      <c r="G58" s="408">
        <v>6521</v>
      </c>
      <c r="H58" s="408">
        <v>7011</v>
      </c>
      <c r="I58" s="408">
        <v>7301</v>
      </c>
      <c r="J58" s="408">
        <v>7528</v>
      </c>
      <c r="K58" s="408">
        <v>7668</v>
      </c>
      <c r="L58" s="408">
        <v>8068</v>
      </c>
      <c r="M58" s="408">
        <v>35434</v>
      </c>
      <c r="N58" s="408">
        <v>37657</v>
      </c>
      <c r="O58" s="408">
        <v>37351</v>
      </c>
      <c r="P58" s="408">
        <v>36324</v>
      </c>
      <c r="Q58" s="408">
        <v>38842</v>
      </c>
      <c r="R58" s="408">
        <v>41958</v>
      </c>
      <c r="S58" s="408">
        <v>44611</v>
      </c>
      <c r="T58" s="408">
        <v>43363</v>
      </c>
      <c r="U58" s="408">
        <v>45631</v>
      </c>
      <c r="V58" s="408">
        <v>49725</v>
      </c>
    </row>
    <row r="59" spans="1:22" s="1" customFormat="1" ht="12.95" customHeight="1">
      <c r="A59" s="203">
        <v>52</v>
      </c>
      <c r="B59" s="204" t="s">
        <v>50</v>
      </c>
      <c r="C59" s="409">
        <v>11962</v>
      </c>
      <c r="D59" s="409">
        <v>13236</v>
      </c>
      <c r="E59" s="409">
        <v>13534</v>
      </c>
      <c r="F59" s="409">
        <v>13494</v>
      </c>
      <c r="G59" s="409">
        <v>14054</v>
      </c>
      <c r="H59" s="409">
        <v>15303</v>
      </c>
      <c r="I59" s="409">
        <v>15562</v>
      </c>
      <c r="J59" s="409">
        <v>15866</v>
      </c>
      <c r="K59" s="409">
        <v>16241</v>
      </c>
      <c r="L59" s="409">
        <v>16910</v>
      </c>
      <c r="M59" s="409">
        <v>77091</v>
      </c>
      <c r="N59" s="409">
        <v>88049</v>
      </c>
      <c r="O59" s="409">
        <v>84792</v>
      </c>
      <c r="P59" s="409">
        <v>83907</v>
      </c>
      <c r="Q59" s="409">
        <v>91519</v>
      </c>
      <c r="R59" s="409">
        <v>96347</v>
      </c>
      <c r="S59" s="409">
        <v>101734</v>
      </c>
      <c r="T59" s="409">
        <v>100059</v>
      </c>
      <c r="U59" s="409">
        <v>100336</v>
      </c>
      <c r="V59" s="409">
        <v>105374</v>
      </c>
    </row>
    <row r="60" spans="1:22" s="1" customFormat="1" ht="12.95" customHeight="1">
      <c r="A60" s="197">
        <v>53</v>
      </c>
      <c r="B60" s="202" t="s">
        <v>51</v>
      </c>
      <c r="C60" s="408">
        <v>6448</v>
      </c>
      <c r="D60" s="408">
        <v>7207</v>
      </c>
      <c r="E60" s="408">
        <v>7442</v>
      </c>
      <c r="F60" s="408">
        <v>7683</v>
      </c>
      <c r="G60" s="408">
        <v>7828</v>
      </c>
      <c r="H60" s="408">
        <v>8407</v>
      </c>
      <c r="I60" s="408">
        <v>8592</v>
      </c>
      <c r="J60" s="408">
        <v>8407</v>
      </c>
      <c r="K60" s="408">
        <v>8571</v>
      </c>
      <c r="L60" s="408">
        <v>8625</v>
      </c>
      <c r="M60" s="408">
        <v>46158</v>
      </c>
      <c r="N60" s="408">
        <v>47046</v>
      </c>
      <c r="O60" s="408">
        <v>46546</v>
      </c>
      <c r="P60" s="408">
        <v>45608</v>
      </c>
      <c r="Q60" s="408">
        <v>48772</v>
      </c>
      <c r="R60" s="408">
        <v>50653</v>
      </c>
      <c r="S60" s="408">
        <v>52850</v>
      </c>
      <c r="T60" s="408">
        <v>48268</v>
      </c>
      <c r="U60" s="408">
        <v>49283</v>
      </c>
      <c r="V60" s="408">
        <v>52473</v>
      </c>
    </row>
    <row r="61" spans="1:22" s="1" customFormat="1" ht="12.95" customHeight="1">
      <c r="A61" s="203">
        <v>54</v>
      </c>
      <c r="B61" s="204" t="s">
        <v>52</v>
      </c>
      <c r="C61" s="409">
        <v>22055</v>
      </c>
      <c r="D61" s="409">
        <v>23237</v>
      </c>
      <c r="E61" s="409">
        <v>22777</v>
      </c>
      <c r="F61" s="409">
        <v>23059</v>
      </c>
      <c r="G61" s="409">
        <v>24034</v>
      </c>
      <c r="H61" s="409">
        <v>26250</v>
      </c>
      <c r="I61" s="409">
        <v>27767</v>
      </c>
      <c r="J61" s="409">
        <v>28975</v>
      </c>
      <c r="K61" s="409">
        <v>29993</v>
      </c>
      <c r="L61" s="409">
        <v>31020</v>
      </c>
      <c r="M61" s="409">
        <v>176238</v>
      </c>
      <c r="N61" s="409">
        <v>185522</v>
      </c>
      <c r="O61" s="409">
        <v>176996</v>
      </c>
      <c r="P61" s="409">
        <v>179564</v>
      </c>
      <c r="Q61" s="409">
        <v>194600</v>
      </c>
      <c r="R61" s="409">
        <v>208733</v>
      </c>
      <c r="S61" s="409">
        <v>224623</v>
      </c>
      <c r="T61" s="409">
        <v>218204</v>
      </c>
      <c r="U61" s="409">
        <v>218679</v>
      </c>
      <c r="V61" s="409">
        <v>224410</v>
      </c>
    </row>
    <row r="62" spans="1:22" s="1" customFormat="1" ht="12.95" customHeight="1">
      <c r="A62" s="197">
        <v>55</v>
      </c>
      <c r="B62" s="202" t="s">
        <v>53</v>
      </c>
      <c r="C62" s="408">
        <v>24136</v>
      </c>
      <c r="D62" s="408">
        <v>26302</v>
      </c>
      <c r="E62" s="408">
        <v>26362</v>
      </c>
      <c r="F62" s="408">
        <v>26118</v>
      </c>
      <c r="G62" s="408">
        <v>27146</v>
      </c>
      <c r="H62" s="408">
        <v>29662</v>
      </c>
      <c r="I62" s="408">
        <v>30902</v>
      </c>
      <c r="J62" s="408">
        <v>31889</v>
      </c>
      <c r="K62" s="408">
        <v>32535</v>
      </c>
      <c r="L62" s="408">
        <v>33635</v>
      </c>
      <c r="M62" s="408">
        <v>157821</v>
      </c>
      <c r="N62" s="408">
        <v>173996</v>
      </c>
      <c r="O62" s="408">
        <v>169565</v>
      </c>
      <c r="P62" s="408">
        <v>166688</v>
      </c>
      <c r="Q62" s="408">
        <v>180766</v>
      </c>
      <c r="R62" s="408">
        <v>193924</v>
      </c>
      <c r="S62" s="408">
        <v>212918</v>
      </c>
      <c r="T62" s="408">
        <v>208240</v>
      </c>
      <c r="U62" s="408">
        <v>211840</v>
      </c>
      <c r="V62" s="408">
        <v>216761</v>
      </c>
    </row>
    <row r="63" spans="1:22" s="1" customFormat="1" ht="12.95" customHeight="1">
      <c r="A63" s="203">
        <v>56</v>
      </c>
      <c r="B63" s="204" t="s">
        <v>54</v>
      </c>
      <c r="C63" s="409">
        <v>2155</v>
      </c>
      <c r="D63" s="409">
        <v>2460</v>
      </c>
      <c r="E63" s="409">
        <v>2493</v>
      </c>
      <c r="F63" s="409">
        <v>2493</v>
      </c>
      <c r="G63" s="409">
        <v>2485</v>
      </c>
      <c r="H63" s="409">
        <v>2743</v>
      </c>
      <c r="I63" s="409">
        <v>2938</v>
      </c>
      <c r="J63" s="409">
        <v>2793</v>
      </c>
      <c r="K63" s="409">
        <v>2797</v>
      </c>
      <c r="L63" s="409">
        <v>2939</v>
      </c>
      <c r="M63" s="409">
        <v>19921</v>
      </c>
      <c r="N63" s="409">
        <v>29281</v>
      </c>
      <c r="O63" s="409">
        <v>32865</v>
      </c>
      <c r="P63" s="409">
        <v>30671</v>
      </c>
      <c r="Q63" s="409">
        <v>31612</v>
      </c>
      <c r="R63" s="409">
        <v>32857</v>
      </c>
      <c r="S63" s="409">
        <v>33906</v>
      </c>
      <c r="T63" s="409">
        <v>30393</v>
      </c>
      <c r="U63" s="409">
        <v>31009</v>
      </c>
      <c r="V63" s="409">
        <v>34244</v>
      </c>
    </row>
    <row r="64" spans="1:22" s="1" customFormat="1" ht="12.95" customHeight="1">
      <c r="A64" s="197">
        <v>57</v>
      </c>
      <c r="B64" s="202" t="s">
        <v>55</v>
      </c>
      <c r="C64" s="408">
        <v>3929</v>
      </c>
      <c r="D64" s="408">
        <v>4272</v>
      </c>
      <c r="E64" s="408">
        <v>4257</v>
      </c>
      <c r="F64" s="408">
        <v>4113</v>
      </c>
      <c r="G64" s="408">
        <v>4258</v>
      </c>
      <c r="H64" s="408">
        <v>4632</v>
      </c>
      <c r="I64" s="408">
        <v>4851</v>
      </c>
      <c r="J64" s="408">
        <v>4961</v>
      </c>
      <c r="K64" s="408">
        <v>5131</v>
      </c>
      <c r="L64" s="408">
        <v>5294</v>
      </c>
      <c r="M64" s="408">
        <v>22566</v>
      </c>
      <c r="N64" s="408">
        <v>25190</v>
      </c>
      <c r="O64" s="408">
        <v>25367</v>
      </c>
      <c r="P64" s="408">
        <v>23919</v>
      </c>
      <c r="Q64" s="408">
        <v>26746</v>
      </c>
      <c r="R64" s="408">
        <v>29151</v>
      </c>
      <c r="S64" s="408">
        <v>31996</v>
      </c>
      <c r="T64" s="408">
        <v>29861</v>
      </c>
      <c r="U64" s="408">
        <v>29452</v>
      </c>
      <c r="V64" s="408">
        <v>30902</v>
      </c>
    </row>
    <row r="65" spans="1:22" s="1" customFormat="1" ht="12.95" customHeight="1">
      <c r="A65" s="203">
        <v>58</v>
      </c>
      <c r="B65" s="204" t="s">
        <v>56</v>
      </c>
      <c r="C65" s="409">
        <v>9493</v>
      </c>
      <c r="D65" s="409">
        <v>10220</v>
      </c>
      <c r="E65" s="409">
        <v>10107</v>
      </c>
      <c r="F65" s="409">
        <v>10015</v>
      </c>
      <c r="G65" s="409">
        <v>10261</v>
      </c>
      <c r="H65" s="409">
        <v>10941</v>
      </c>
      <c r="I65" s="409">
        <v>11298</v>
      </c>
      <c r="J65" s="409">
        <v>11388</v>
      </c>
      <c r="K65" s="409">
        <v>11630</v>
      </c>
      <c r="L65" s="409">
        <v>12273</v>
      </c>
      <c r="M65" s="409">
        <v>72104</v>
      </c>
      <c r="N65" s="409">
        <v>75174</v>
      </c>
      <c r="O65" s="409">
        <v>75818</v>
      </c>
      <c r="P65" s="409">
        <v>72591</v>
      </c>
      <c r="Q65" s="409">
        <v>78695</v>
      </c>
      <c r="R65" s="409">
        <v>81989</v>
      </c>
      <c r="S65" s="409">
        <v>87136</v>
      </c>
      <c r="T65" s="409">
        <v>79710</v>
      </c>
      <c r="U65" s="409">
        <v>79588</v>
      </c>
      <c r="V65" s="409">
        <v>86442</v>
      </c>
    </row>
    <row r="66" spans="1:22" s="1" customFormat="1" ht="12.95" customHeight="1">
      <c r="A66" s="197">
        <v>59</v>
      </c>
      <c r="B66" s="202" t="s">
        <v>57</v>
      </c>
      <c r="C66" s="408">
        <v>23000</v>
      </c>
      <c r="D66" s="408">
        <v>24865</v>
      </c>
      <c r="E66" s="408">
        <v>24497</v>
      </c>
      <c r="F66" s="408">
        <v>24019</v>
      </c>
      <c r="G66" s="408">
        <v>25321</v>
      </c>
      <c r="H66" s="408">
        <v>27411</v>
      </c>
      <c r="I66" s="408">
        <v>29591</v>
      </c>
      <c r="J66" s="408">
        <v>30698</v>
      </c>
      <c r="K66" s="408">
        <v>31640</v>
      </c>
      <c r="L66" s="408">
        <v>32436</v>
      </c>
      <c r="M66" s="408">
        <v>252538</v>
      </c>
      <c r="N66" s="408">
        <v>272420</v>
      </c>
      <c r="O66" s="408">
        <v>264248</v>
      </c>
      <c r="P66" s="408">
        <v>268967</v>
      </c>
      <c r="Q66" s="408">
        <v>296119</v>
      </c>
      <c r="R66" s="408">
        <v>316797</v>
      </c>
      <c r="S66" s="408">
        <v>336307</v>
      </c>
      <c r="T66" s="408">
        <v>309380</v>
      </c>
      <c r="U66" s="408">
        <v>303236</v>
      </c>
      <c r="V66" s="408">
        <v>300868</v>
      </c>
    </row>
    <row r="67" spans="1:22" s="1" customFormat="1" ht="12.95" customHeight="1">
      <c r="A67" s="203">
        <v>60</v>
      </c>
      <c r="B67" s="204" t="s">
        <v>58</v>
      </c>
      <c r="C67" s="409">
        <v>8116</v>
      </c>
      <c r="D67" s="409">
        <v>9039</v>
      </c>
      <c r="E67" s="409">
        <v>8934</v>
      </c>
      <c r="F67" s="409">
        <v>8873</v>
      </c>
      <c r="G67" s="409">
        <v>9161</v>
      </c>
      <c r="H67" s="409">
        <v>9774</v>
      </c>
      <c r="I67" s="409">
        <v>9965</v>
      </c>
      <c r="J67" s="409">
        <v>10060</v>
      </c>
      <c r="K67" s="409">
        <v>10258</v>
      </c>
      <c r="L67" s="409">
        <v>10796</v>
      </c>
      <c r="M67" s="409">
        <v>52294</v>
      </c>
      <c r="N67" s="409">
        <v>60603</v>
      </c>
      <c r="O67" s="409">
        <v>60837</v>
      </c>
      <c r="P67" s="409">
        <v>58316</v>
      </c>
      <c r="Q67" s="409">
        <v>64175</v>
      </c>
      <c r="R67" s="409">
        <v>68529</v>
      </c>
      <c r="S67" s="409">
        <v>73453</v>
      </c>
      <c r="T67" s="409">
        <v>69672</v>
      </c>
      <c r="U67" s="409">
        <v>69023</v>
      </c>
      <c r="V67" s="409">
        <v>71178</v>
      </c>
    </row>
    <row r="68" spans="1:22" s="1" customFormat="1" ht="12.95" customHeight="1">
      <c r="A68" s="197">
        <v>61</v>
      </c>
      <c r="B68" s="202" t="s">
        <v>59</v>
      </c>
      <c r="C68" s="408">
        <v>17160</v>
      </c>
      <c r="D68" s="408">
        <v>18538</v>
      </c>
      <c r="E68" s="408">
        <v>19605</v>
      </c>
      <c r="F68" s="408">
        <v>19753</v>
      </c>
      <c r="G68" s="408">
        <v>19548</v>
      </c>
      <c r="H68" s="408">
        <v>20611</v>
      </c>
      <c r="I68" s="408">
        <v>21265</v>
      </c>
      <c r="J68" s="408">
        <v>21249</v>
      </c>
      <c r="K68" s="408">
        <v>21737</v>
      </c>
      <c r="L68" s="408">
        <v>22283</v>
      </c>
      <c r="M68" s="408">
        <v>116756</v>
      </c>
      <c r="N68" s="408">
        <v>123926</v>
      </c>
      <c r="O68" s="408">
        <v>119135</v>
      </c>
      <c r="P68" s="408">
        <v>116044</v>
      </c>
      <c r="Q68" s="408">
        <v>119910</v>
      </c>
      <c r="R68" s="408">
        <v>125348</v>
      </c>
      <c r="S68" s="408">
        <v>130354</v>
      </c>
      <c r="T68" s="408">
        <v>122750</v>
      </c>
      <c r="U68" s="408">
        <v>123890</v>
      </c>
      <c r="V68" s="408">
        <v>127309</v>
      </c>
    </row>
    <row r="69" spans="1:22" s="1" customFormat="1" ht="12.95" customHeight="1">
      <c r="A69" s="203">
        <v>62</v>
      </c>
      <c r="B69" s="204" t="s">
        <v>60</v>
      </c>
      <c r="C69" s="409">
        <v>1161</v>
      </c>
      <c r="D69" s="409">
        <v>1267</v>
      </c>
      <c r="E69" s="409">
        <v>1268</v>
      </c>
      <c r="F69" s="409">
        <v>1348</v>
      </c>
      <c r="G69" s="409">
        <v>1326</v>
      </c>
      <c r="H69" s="409">
        <v>1528</v>
      </c>
      <c r="I69" s="409">
        <v>1513</v>
      </c>
      <c r="J69" s="409">
        <v>1498</v>
      </c>
      <c r="K69" s="409">
        <v>1553</v>
      </c>
      <c r="L69" s="409">
        <v>1565</v>
      </c>
      <c r="M69" s="409">
        <v>5797</v>
      </c>
      <c r="N69" s="409">
        <v>7986</v>
      </c>
      <c r="O69" s="409">
        <v>8949</v>
      </c>
      <c r="P69" s="409">
        <v>8681</v>
      </c>
      <c r="Q69" s="409">
        <v>9313</v>
      </c>
      <c r="R69" s="409">
        <v>9199</v>
      </c>
      <c r="S69" s="409">
        <v>9710</v>
      </c>
      <c r="T69" s="409">
        <v>9509</v>
      </c>
      <c r="U69" s="409">
        <v>9993</v>
      </c>
      <c r="V69" s="409">
        <v>10679</v>
      </c>
    </row>
    <row r="70" spans="1:22" s="1" customFormat="1" ht="12.95" customHeight="1">
      <c r="A70" s="197">
        <v>63</v>
      </c>
      <c r="B70" s="202" t="s">
        <v>61</v>
      </c>
      <c r="C70" s="408">
        <v>12130</v>
      </c>
      <c r="D70" s="408">
        <v>13363</v>
      </c>
      <c r="E70" s="408">
        <v>13761</v>
      </c>
      <c r="F70" s="408">
        <v>13801</v>
      </c>
      <c r="G70" s="408">
        <v>14928</v>
      </c>
      <c r="H70" s="408">
        <v>17302</v>
      </c>
      <c r="I70" s="408">
        <v>20876</v>
      </c>
      <c r="J70" s="408">
        <v>20660</v>
      </c>
      <c r="K70" s="408">
        <v>21734</v>
      </c>
      <c r="L70" s="408">
        <v>22891</v>
      </c>
      <c r="M70" s="408">
        <v>117530</v>
      </c>
      <c r="N70" s="408">
        <v>139728</v>
      </c>
      <c r="O70" s="408">
        <v>145245</v>
      </c>
      <c r="P70" s="408">
        <v>147417</v>
      </c>
      <c r="Q70" s="408">
        <v>156533</v>
      </c>
      <c r="R70" s="408">
        <v>170498</v>
      </c>
      <c r="S70" s="408">
        <v>188177</v>
      </c>
      <c r="T70" s="408">
        <v>180708</v>
      </c>
      <c r="U70" s="408">
        <v>189490</v>
      </c>
      <c r="V70" s="408">
        <v>193852</v>
      </c>
    </row>
    <row r="71" spans="1:22" s="1" customFormat="1" ht="12.95" customHeight="1">
      <c r="A71" s="203">
        <v>64</v>
      </c>
      <c r="B71" s="204" t="s">
        <v>62</v>
      </c>
      <c r="C71" s="409">
        <v>8352</v>
      </c>
      <c r="D71" s="409">
        <v>9363</v>
      </c>
      <c r="E71" s="409">
        <v>9215</v>
      </c>
      <c r="F71" s="409">
        <v>9430</v>
      </c>
      <c r="G71" s="409">
        <v>9939</v>
      </c>
      <c r="H71" s="409">
        <v>10280</v>
      </c>
      <c r="I71" s="409">
        <v>10630</v>
      </c>
      <c r="J71" s="409">
        <v>10650</v>
      </c>
      <c r="K71" s="409">
        <v>10699</v>
      </c>
      <c r="L71" s="409">
        <v>10890</v>
      </c>
      <c r="M71" s="409">
        <v>60067</v>
      </c>
      <c r="N71" s="409">
        <v>65021</v>
      </c>
      <c r="O71" s="409">
        <v>61686</v>
      </c>
      <c r="P71" s="409">
        <v>63307</v>
      </c>
      <c r="Q71" s="409">
        <v>70979</v>
      </c>
      <c r="R71" s="409">
        <v>74975</v>
      </c>
      <c r="S71" s="409">
        <v>74182</v>
      </c>
      <c r="T71" s="409">
        <v>68623</v>
      </c>
      <c r="U71" s="409">
        <v>68142</v>
      </c>
      <c r="V71" s="409">
        <v>69127</v>
      </c>
    </row>
    <row r="72" spans="1:22" s="1" customFormat="1" ht="12.95" customHeight="1">
      <c r="A72" s="197">
        <v>65</v>
      </c>
      <c r="B72" s="202" t="s">
        <v>63</v>
      </c>
      <c r="C72" s="408">
        <v>7990</v>
      </c>
      <c r="D72" s="408">
        <v>8889</v>
      </c>
      <c r="E72" s="408">
        <v>9258</v>
      </c>
      <c r="F72" s="408">
        <v>9440</v>
      </c>
      <c r="G72" s="408">
        <v>9888</v>
      </c>
      <c r="H72" s="408">
        <v>11115</v>
      </c>
      <c r="I72" s="408">
        <v>11670</v>
      </c>
      <c r="J72" s="408">
        <v>11609</v>
      </c>
      <c r="K72" s="408">
        <v>11960</v>
      </c>
      <c r="L72" s="408">
        <v>12803</v>
      </c>
      <c r="M72" s="408">
        <v>64845</v>
      </c>
      <c r="N72" s="408">
        <v>83806</v>
      </c>
      <c r="O72" s="408">
        <v>89877</v>
      </c>
      <c r="P72" s="408">
        <v>94043</v>
      </c>
      <c r="Q72" s="408">
        <v>98044</v>
      </c>
      <c r="R72" s="408">
        <v>106536</v>
      </c>
      <c r="S72" s="408">
        <v>116047</v>
      </c>
      <c r="T72" s="408">
        <v>109816</v>
      </c>
      <c r="U72" s="408">
        <v>108315</v>
      </c>
      <c r="V72" s="408">
        <v>116146</v>
      </c>
    </row>
    <row r="73" spans="1:22" s="1" customFormat="1" ht="12.95" customHeight="1">
      <c r="A73" s="203">
        <v>66</v>
      </c>
      <c r="B73" s="204" t="s">
        <v>64</v>
      </c>
      <c r="C73" s="409">
        <v>5671</v>
      </c>
      <c r="D73" s="409">
        <v>6062</v>
      </c>
      <c r="E73" s="409">
        <v>5932</v>
      </c>
      <c r="F73" s="409">
        <v>6017</v>
      </c>
      <c r="G73" s="409">
        <v>6157</v>
      </c>
      <c r="H73" s="409">
        <v>6577</v>
      </c>
      <c r="I73" s="409">
        <v>6619</v>
      </c>
      <c r="J73" s="409">
        <v>6783</v>
      </c>
      <c r="K73" s="409">
        <v>6896</v>
      </c>
      <c r="L73" s="409">
        <v>7369</v>
      </c>
      <c r="M73" s="409">
        <v>34995</v>
      </c>
      <c r="N73" s="409">
        <v>39717</v>
      </c>
      <c r="O73" s="409">
        <v>40222</v>
      </c>
      <c r="P73" s="409">
        <v>40207</v>
      </c>
      <c r="Q73" s="409">
        <v>43802</v>
      </c>
      <c r="R73" s="409">
        <v>44091</v>
      </c>
      <c r="S73" s="409">
        <v>45714</v>
      </c>
      <c r="T73" s="409">
        <v>42245</v>
      </c>
      <c r="U73" s="409">
        <v>43418</v>
      </c>
      <c r="V73" s="409">
        <v>48034</v>
      </c>
    </row>
    <row r="74" spans="1:22" s="1" customFormat="1" ht="12.95" customHeight="1">
      <c r="A74" s="197">
        <v>67</v>
      </c>
      <c r="B74" s="202" t="s">
        <v>65</v>
      </c>
      <c r="C74" s="408">
        <v>10920</v>
      </c>
      <c r="D74" s="408">
        <v>11319</v>
      </c>
      <c r="E74" s="408">
        <v>11213</v>
      </c>
      <c r="F74" s="408">
        <v>11269</v>
      </c>
      <c r="G74" s="408">
        <v>11263</v>
      </c>
      <c r="H74" s="408">
        <v>12011</v>
      </c>
      <c r="I74" s="408">
        <v>12315</v>
      </c>
      <c r="J74" s="408">
        <v>12071</v>
      </c>
      <c r="K74" s="408">
        <v>12246</v>
      </c>
      <c r="L74" s="408">
        <v>12507</v>
      </c>
      <c r="M74" s="408">
        <v>82896</v>
      </c>
      <c r="N74" s="408">
        <v>88115</v>
      </c>
      <c r="O74" s="408">
        <v>88120</v>
      </c>
      <c r="P74" s="408">
        <v>86844</v>
      </c>
      <c r="Q74" s="408">
        <v>91071</v>
      </c>
      <c r="R74" s="408">
        <v>95243</v>
      </c>
      <c r="S74" s="408">
        <v>108667</v>
      </c>
      <c r="T74" s="408">
        <v>96550</v>
      </c>
      <c r="U74" s="408">
        <v>98311</v>
      </c>
      <c r="V74" s="408">
        <v>98790</v>
      </c>
    </row>
    <row r="75" spans="1:22" s="1" customFormat="1" ht="12.95" customHeight="1">
      <c r="A75" s="203">
        <v>68</v>
      </c>
      <c r="B75" s="204" t="s">
        <v>66</v>
      </c>
      <c r="C75" s="409">
        <v>6725</v>
      </c>
      <c r="D75" s="409">
        <v>7411</v>
      </c>
      <c r="E75" s="409">
        <v>7349</v>
      </c>
      <c r="F75" s="409">
        <v>7497</v>
      </c>
      <c r="G75" s="409">
        <v>7900</v>
      </c>
      <c r="H75" s="409">
        <v>8576</v>
      </c>
      <c r="I75" s="409">
        <v>8850</v>
      </c>
      <c r="J75" s="409">
        <v>9090</v>
      </c>
      <c r="K75" s="409">
        <v>9453</v>
      </c>
      <c r="L75" s="409">
        <v>9931</v>
      </c>
      <c r="M75" s="409">
        <v>43755</v>
      </c>
      <c r="N75" s="409">
        <v>49825</v>
      </c>
      <c r="O75" s="409">
        <v>51300</v>
      </c>
      <c r="P75" s="409">
        <v>50341</v>
      </c>
      <c r="Q75" s="409">
        <v>55982</v>
      </c>
      <c r="R75" s="409">
        <v>59584</v>
      </c>
      <c r="S75" s="409">
        <v>62560</v>
      </c>
      <c r="T75" s="409">
        <v>59753</v>
      </c>
      <c r="U75" s="409">
        <v>63653</v>
      </c>
      <c r="V75" s="409">
        <v>66373</v>
      </c>
    </row>
    <row r="76" spans="1:22" s="1" customFormat="1" ht="12.95" customHeight="1">
      <c r="A76" s="197">
        <v>69</v>
      </c>
      <c r="B76" s="202" t="s">
        <v>67</v>
      </c>
      <c r="C76" s="408">
        <v>1090</v>
      </c>
      <c r="D76" s="408">
        <v>1236</v>
      </c>
      <c r="E76" s="408">
        <v>1230</v>
      </c>
      <c r="F76" s="408">
        <v>1232</v>
      </c>
      <c r="G76" s="408">
        <v>1236</v>
      </c>
      <c r="H76" s="408">
        <v>1439</v>
      </c>
      <c r="I76" s="408">
        <v>1469</v>
      </c>
      <c r="J76" s="408">
        <v>1513</v>
      </c>
      <c r="K76" s="408">
        <v>1561</v>
      </c>
      <c r="L76" s="408">
        <v>1650</v>
      </c>
      <c r="M76" s="408">
        <v>6661</v>
      </c>
      <c r="N76" s="408">
        <v>9032</v>
      </c>
      <c r="O76" s="408">
        <v>8319</v>
      </c>
      <c r="P76" s="408">
        <v>8106</v>
      </c>
      <c r="Q76" s="408">
        <v>8894</v>
      </c>
      <c r="R76" s="408">
        <v>9243</v>
      </c>
      <c r="S76" s="408">
        <v>9591</v>
      </c>
      <c r="T76" s="408">
        <v>8907</v>
      </c>
      <c r="U76" s="408">
        <v>8384</v>
      </c>
      <c r="V76" s="408">
        <v>9449</v>
      </c>
    </row>
    <row r="77" spans="1:22" s="1" customFormat="1" ht="12.95" customHeight="1">
      <c r="A77" s="203">
        <v>70</v>
      </c>
      <c r="B77" s="204" t="s">
        <v>68</v>
      </c>
      <c r="C77" s="409">
        <v>4301</v>
      </c>
      <c r="D77" s="409">
        <v>4739</v>
      </c>
      <c r="E77" s="409">
        <v>4658</v>
      </c>
      <c r="F77" s="409">
        <v>4688</v>
      </c>
      <c r="G77" s="409">
        <v>4833</v>
      </c>
      <c r="H77" s="409">
        <v>5280</v>
      </c>
      <c r="I77" s="409">
        <v>5515</v>
      </c>
      <c r="J77" s="409">
        <v>5553</v>
      </c>
      <c r="K77" s="409">
        <v>5706</v>
      </c>
      <c r="L77" s="409">
        <v>5971</v>
      </c>
      <c r="M77" s="409">
        <v>40052</v>
      </c>
      <c r="N77" s="409">
        <v>44786</v>
      </c>
      <c r="O77" s="409">
        <v>39291</v>
      </c>
      <c r="P77" s="409">
        <v>39319</v>
      </c>
      <c r="Q77" s="409">
        <v>43641</v>
      </c>
      <c r="R77" s="409">
        <v>44057</v>
      </c>
      <c r="S77" s="409">
        <v>44507</v>
      </c>
      <c r="T77" s="409">
        <v>41467</v>
      </c>
      <c r="U77" s="409">
        <v>40691</v>
      </c>
      <c r="V77" s="409">
        <v>41870</v>
      </c>
    </row>
    <row r="78" spans="1:22" s="1" customFormat="1" ht="12.95" customHeight="1">
      <c r="A78" s="197">
        <v>71</v>
      </c>
      <c r="B78" s="202" t="s">
        <v>69</v>
      </c>
      <c r="C78" s="408">
        <v>4744</v>
      </c>
      <c r="D78" s="408">
        <v>5052</v>
      </c>
      <c r="E78" s="408">
        <v>4759</v>
      </c>
      <c r="F78" s="408">
        <v>4742</v>
      </c>
      <c r="G78" s="408">
        <v>4842</v>
      </c>
      <c r="H78" s="408">
        <v>5028</v>
      </c>
      <c r="I78" s="408">
        <v>5086</v>
      </c>
      <c r="J78" s="408">
        <v>5076</v>
      </c>
      <c r="K78" s="408">
        <v>5125</v>
      </c>
      <c r="L78" s="408">
        <v>5265</v>
      </c>
      <c r="M78" s="408">
        <v>36632</v>
      </c>
      <c r="N78" s="408">
        <v>36784</v>
      </c>
      <c r="O78" s="408">
        <v>34139</v>
      </c>
      <c r="P78" s="408">
        <v>33565</v>
      </c>
      <c r="Q78" s="408">
        <v>38771</v>
      </c>
      <c r="R78" s="408">
        <v>39978</v>
      </c>
      <c r="S78" s="408">
        <v>40438</v>
      </c>
      <c r="T78" s="408">
        <v>39930</v>
      </c>
      <c r="U78" s="408">
        <v>39107</v>
      </c>
      <c r="V78" s="408">
        <v>42903</v>
      </c>
    </row>
    <row r="79" spans="1:22" s="1" customFormat="1" ht="12.95" customHeight="1">
      <c r="A79" s="203">
        <v>72</v>
      </c>
      <c r="B79" s="204" t="s">
        <v>70</v>
      </c>
      <c r="C79" s="409">
        <v>3789</v>
      </c>
      <c r="D79" s="409">
        <v>4381</v>
      </c>
      <c r="E79" s="409">
        <v>4710</v>
      </c>
      <c r="F79" s="409">
        <v>5173</v>
      </c>
      <c r="G79" s="409">
        <v>5614</v>
      </c>
      <c r="H79" s="409">
        <v>6463</v>
      </c>
      <c r="I79" s="409">
        <v>6768</v>
      </c>
      <c r="J79" s="409">
        <v>6212</v>
      </c>
      <c r="K79" s="409">
        <v>6474</v>
      </c>
      <c r="L79" s="409">
        <v>6817</v>
      </c>
      <c r="M79" s="409">
        <v>46726</v>
      </c>
      <c r="N79" s="409">
        <v>58754</v>
      </c>
      <c r="O79" s="409">
        <v>64816</v>
      </c>
      <c r="P79" s="409">
        <v>69620</v>
      </c>
      <c r="Q79" s="409">
        <v>79583</v>
      </c>
      <c r="R79" s="409">
        <v>89531</v>
      </c>
      <c r="S79" s="409">
        <v>96537</v>
      </c>
      <c r="T79" s="409">
        <v>89110</v>
      </c>
      <c r="U79" s="409">
        <v>89396</v>
      </c>
      <c r="V79" s="409">
        <v>94233</v>
      </c>
    </row>
    <row r="80" spans="1:22" s="1" customFormat="1" ht="12.95" customHeight="1">
      <c r="A80" s="197">
        <v>73</v>
      </c>
      <c r="B80" s="202" t="s">
        <v>71</v>
      </c>
      <c r="C80" s="408">
        <v>2152</v>
      </c>
      <c r="D80" s="408">
        <v>2680</v>
      </c>
      <c r="E80" s="408">
        <v>2818</v>
      </c>
      <c r="F80" s="408">
        <v>2981</v>
      </c>
      <c r="G80" s="408">
        <v>3262</v>
      </c>
      <c r="H80" s="408">
        <v>3592</v>
      </c>
      <c r="I80" s="408">
        <v>3766</v>
      </c>
      <c r="J80" s="408">
        <v>3717</v>
      </c>
      <c r="K80" s="408">
        <v>3868</v>
      </c>
      <c r="L80" s="408">
        <v>4067</v>
      </c>
      <c r="M80" s="408">
        <v>32349</v>
      </c>
      <c r="N80" s="408">
        <v>48240</v>
      </c>
      <c r="O80" s="408">
        <v>47894</v>
      </c>
      <c r="P80" s="408">
        <v>49645</v>
      </c>
      <c r="Q80" s="408">
        <v>51389</v>
      </c>
      <c r="R80" s="408">
        <v>54577</v>
      </c>
      <c r="S80" s="408">
        <v>56379</v>
      </c>
      <c r="T80" s="408">
        <v>55815</v>
      </c>
      <c r="U80" s="408">
        <v>62754</v>
      </c>
      <c r="V80" s="408">
        <v>66820</v>
      </c>
    </row>
    <row r="81" spans="1:22" s="1" customFormat="1" ht="12.95" customHeight="1">
      <c r="A81" s="203">
        <v>74</v>
      </c>
      <c r="B81" s="204" t="s">
        <v>72</v>
      </c>
      <c r="C81" s="409">
        <v>4077</v>
      </c>
      <c r="D81" s="409">
        <v>4368</v>
      </c>
      <c r="E81" s="409">
        <v>4211</v>
      </c>
      <c r="F81" s="409">
        <v>4236</v>
      </c>
      <c r="G81" s="409">
        <v>4345</v>
      </c>
      <c r="H81" s="409">
        <v>4599</v>
      </c>
      <c r="I81" s="409">
        <v>4776</v>
      </c>
      <c r="J81" s="409">
        <v>4723</v>
      </c>
      <c r="K81" s="409">
        <v>4874</v>
      </c>
      <c r="L81" s="409">
        <v>4991</v>
      </c>
      <c r="M81" s="409">
        <v>26973</v>
      </c>
      <c r="N81" s="409">
        <v>30835</v>
      </c>
      <c r="O81" s="409">
        <v>27536</v>
      </c>
      <c r="P81" s="409">
        <v>27170</v>
      </c>
      <c r="Q81" s="409">
        <v>29306</v>
      </c>
      <c r="R81" s="409">
        <v>30983</v>
      </c>
      <c r="S81" s="409">
        <v>33640</v>
      </c>
      <c r="T81" s="409">
        <v>32602</v>
      </c>
      <c r="U81" s="409">
        <v>32011</v>
      </c>
      <c r="V81" s="409">
        <v>32905</v>
      </c>
    </row>
    <row r="82" spans="1:22" s="1" customFormat="1" ht="12.95" customHeight="1">
      <c r="A82" s="197">
        <v>75</v>
      </c>
      <c r="B82" s="202" t="s">
        <v>73</v>
      </c>
      <c r="C82" s="408">
        <v>1201</v>
      </c>
      <c r="D82" s="408">
        <v>1310</v>
      </c>
      <c r="E82" s="408">
        <v>1292</v>
      </c>
      <c r="F82" s="408">
        <v>1262</v>
      </c>
      <c r="G82" s="408">
        <v>1224</v>
      </c>
      <c r="H82" s="408">
        <v>1294</v>
      </c>
      <c r="I82" s="408">
        <v>1317</v>
      </c>
      <c r="J82" s="408">
        <v>1343</v>
      </c>
      <c r="K82" s="408">
        <v>1337</v>
      </c>
      <c r="L82" s="408">
        <v>1417</v>
      </c>
      <c r="M82" s="408">
        <v>7626</v>
      </c>
      <c r="N82" s="408">
        <v>12901</v>
      </c>
      <c r="O82" s="408">
        <v>12675</v>
      </c>
      <c r="P82" s="408">
        <v>8891</v>
      </c>
      <c r="Q82" s="408">
        <v>8646</v>
      </c>
      <c r="R82" s="408">
        <v>8900</v>
      </c>
      <c r="S82" s="408">
        <v>9754</v>
      </c>
      <c r="T82" s="408">
        <v>8583</v>
      </c>
      <c r="U82" s="408">
        <v>8859</v>
      </c>
      <c r="V82" s="408">
        <v>9922</v>
      </c>
    </row>
    <row r="83" spans="1:22" s="1" customFormat="1" ht="12.95" customHeight="1">
      <c r="A83" s="203">
        <v>76</v>
      </c>
      <c r="B83" s="204" t="s">
        <v>74</v>
      </c>
      <c r="C83" s="409">
        <v>1774</v>
      </c>
      <c r="D83" s="409">
        <v>2015</v>
      </c>
      <c r="E83" s="409">
        <v>2038</v>
      </c>
      <c r="F83" s="409">
        <v>2165</v>
      </c>
      <c r="G83" s="409">
        <v>2181</v>
      </c>
      <c r="H83" s="409">
        <v>2361</v>
      </c>
      <c r="I83" s="409">
        <v>2497</v>
      </c>
      <c r="J83" s="409">
        <v>2462</v>
      </c>
      <c r="K83" s="409">
        <v>2557</v>
      </c>
      <c r="L83" s="409">
        <v>2760</v>
      </c>
      <c r="M83" s="409">
        <v>13215</v>
      </c>
      <c r="N83" s="409">
        <v>17374</v>
      </c>
      <c r="O83" s="409">
        <v>17096</v>
      </c>
      <c r="P83" s="409">
        <v>16254</v>
      </c>
      <c r="Q83" s="409">
        <v>17683</v>
      </c>
      <c r="R83" s="409">
        <v>19029</v>
      </c>
      <c r="S83" s="409">
        <v>20470</v>
      </c>
      <c r="T83" s="409">
        <v>20600</v>
      </c>
      <c r="U83" s="409">
        <v>20309</v>
      </c>
      <c r="V83" s="409">
        <v>22686</v>
      </c>
    </row>
    <row r="84" spans="1:22" s="1" customFormat="1" ht="12.95" customHeight="1">
      <c r="A84" s="197">
        <v>77</v>
      </c>
      <c r="B84" s="202" t="s">
        <v>75</v>
      </c>
      <c r="C84" s="408">
        <v>6728</v>
      </c>
      <c r="D84" s="408">
        <v>7142</v>
      </c>
      <c r="E84" s="408">
        <v>7117</v>
      </c>
      <c r="F84" s="408">
        <v>7097</v>
      </c>
      <c r="G84" s="408">
        <v>7634</v>
      </c>
      <c r="H84" s="408">
        <v>8282</v>
      </c>
      <c r="I84" s="408">
        <v>8893</v>
      </c>
      <c r="J84" s="408">
        <v>9049</v>
      </c>
      <c r="K84" s="408">
        <v>9287</v>
      </c>
      <c r="L84" s="408">
        <v>9691</v>
      </c>
      <c r="M84" s="408">
        <v>51266</v>
      </c>
      <c r="N84" s="408">
        <v>54544</v>
      </c>
      <c r="O84" s="408">
        <v>55806</v>
      </c>
      <c r="P84" s="408">
        <v>61229</v>
      </c>
      <c r="Q84" s="408">
        <v>67981</v>
      </c>
      <c r="R84" s="408">
        <v>73734</v>
      </c>
      <c r="S84" s="408">
        <v>85757</v>
      </c>
      <c r="T84" s="408">
        <v>85926</v>
      </c>
      <c r="U84" s="408">
        <v>85571</v>
      </c>
      <c r="V84" s="408">
        <v>85856</v>
      </c>
    </row>
    <row r="85" spans="1:22" s="1" customFormat="1" ht="12.95" customHeight="1">
      <c r="A85" s="203">
        <v>78</v>
      </c>
      <c r="B85" s="204" t="s">
        <v>76</v>
      </c>
      <c r="C85" s="409">
        <v>5154</v>
      </c>
      <c r="D85" s="409">
        <v>5279</v>
      </c>
      <c r="E85" s="409">
        <v>5131</v>
      </c>
      <c r="F85" s="409">
        <v>5127</v>
      </c>
      <c r="G85" s="409">
        <v>5074</v>
      </c>
      <c r="H85" s="409">
        <v>5195</v>
      </c>
      <c r="I85" s="409">
        <v>5416</v>
      </c>
      <c r="J85" s="409">
        <v>5376</v>
      </c>
      <c r="K85" s="409">
        <v>5462</v>
      </c>
      <c r="L85" s="409">
        <v>5687</v>
      </c>
      <c r="M85" s="409">
        <v>34810</v>
      </c>
      <c r="N85" s="409">
        <v>38457</v>
      </c>
      <c r="O85" s="409">
        <v>37251</v>
      </c>
      <c r="P85" s="409">
        <v>36459</v>
      </c>
      <c r="Q85" s="409">
        <v>36960</v>
      </c>
      <c r="R85" s="409">
        <v>37951</v>
      </c>
      <c r="S85" s="409">
        <v>41001</v>
      </c>
      <c r="T85" s="409">
        <v>38042</v>
      </c>
      <c r="U85" s="409">
        <v>37680</v>
      </c>
      <c r="V85" s="409">
        <v>39742</v>
      </c>
    </row>
    <row r="86" spans="1:22" s="1" customFormat="1" ht="12.95" customHeight="1">
      <c r="A86" s="197">
        <v>79</v>
      </c>
      <c r="B86" s="202" t="s">
        <v>77</v>
      </c>
      <c r="C86" s="408">
        <v>1507</v>
      </c>
      <c r="D86" s="408">
        <v>1678</v>
      </c>
      <c r="E86" s="408">
        <v>1664</v>
      </c>
      <c r="F86" s="408">
        <v>1704</v>
      </c>
      <c r="G86" s="408">
        <v>1730</v>
      </c>
      <c r="H86" s="408">
        <v>1868</v>
      </c>
      <c r="I86" s="408">
        <v>1884</v>
      </c>
      <c r="J86" s="408">
        <v>1896</v>
      </c>
      <c r="K86" s="408">
        <v>2017</v>
      </c>
      <c r="L86" s="408">
        <v>2050</v>
      </c>
      <c r="M86" s="408">
        <v>13968</v>
      </c>
      <c r="N86" s="408">
        <v>15605</v>
      </c>
      <c r="O86" s="408">
        <v>16589</v>
      </c>
      <c r="P86" s="408">
        <v>16458</v>
      </c>
      <c r="Q86" s="408">
        <v>17052</v>
      </c>
      <c r="R86" s="408">
        <v>19549</v>
      </c>
      <c r="S86" s="408">
        <v>20887</v>
      </c>
      <c r="T86" s="408">
        <v>22229</v>
      </c>
      <c r="U86" s="408">
        <v>21471</v>
      </c>
      <c r="V86" s="408">
        <v>22152</v>
      </c>
    </row>
    <row r="87" spans="1:22" s="1" customFormat="1" ht="12.95" customHeight="1">
      <c r="A87" s="203">
        <v>80</v>
      </c>
      <c r="B87" s="204" t="s">
        <v>78</v>
      </c>
      <c r="C87" s="409">
        <v>6450</v>
      </c>
      <c r="D87" s="409">
        <v>7116</v>
      </c>
      <c r="E87" s="409">
        <v>7034</v>
      </c>
      <c r="F87" s="409">
        <v>6967</v>
      </c>
      <c r="G87" s="409">
        <v>7263</v>
      </c>
      <c r="H87" s="409">
        <v>7908</v>
      </c>
      <c r="I87" s="409">
        <v>8155</v>
      </c>
      <c r="J87" s="409">
        <v>8290</v>
      </c>
      <c r="K87" s="409">
        <v>8883</v>
      </c>
      <c r="L87" s="409">
        <v>9142</v>
      </c>
      <c r="M87" s="409">
        <v>49744</v>
      </c>
      <c r="N87" s="409">
        <v>54160</v>
      </c>
      <c r="O87" s="409">
        <v>54004</v>
      </c>
      <c r="P87" s="409">
        <v>50950</v>
      </c>
      <c r="Q87" s="409">
        <v>56201</v>
      </c>
      <c r="R87" s="409">
        <v>62484</v>
      </c>
      <c r="S87" s="409">
        <v>64784</v>
      </c>
      <c r="T87" s="409">
        <v>69106</v>
      </c>
      <c r="U87" s="409">
        <v>67622</v>
      </c>
      <c r="V87" s="409">
        <v>68343</v>
      </c>
    </row>
    <row r="88" spans="1:22" s="1" customFormat="1" ht="12.95" customHeight="1">
      <c r="A88" s="197">
        <v>81</v>
      </c>
      <c r="B88" s="202" t="s">
        <v>79</v>
      </c>
      <c r="C88" s="408">
        <v>7608</v>
      </c>
      <c r="D88" s="408">
        <v>8274</v>
      </c>
      <c r="E88" s="408">
        <v>8205</v>
      </c>
      <c r="F88" s="408">
        <v>8127</v>
      </c>
      <c r="G88" s="408">
        <v>8582</v>
      </c>
      <c r="H88" s="408">
        <v>9256</v>
      </c>
      <c r="I88" s="408">
        <v>9815</v>
      </c>
      <c r="J88" s="408">
        <v>10136</v>
      </c>
      <c r="K88" s="408">
        <v>10578</v>
      </c>
      <c r="L88" s="408">
        <v>11009</v>
      </c>
      <c r="M88" s="408">
        <v>66784</v>
      </c>
      <c r="N88" s="408">
        <v>70879</v>
      </c>
      <c r="O88" s="408">
        <v>70351</v>
      </c>
      <c r="P88" s="408">
        <v>70727</v>
      </c>
      <c r="Q88" s="408">
        <v>77539</v>
      </c>
      <c r="R88" s="408">
        <v>82818</v>
      </c>
      <c r="S88" s="408">
        <v>88076</v>
      </c>
      <c r="T88" s="408">
        <v>84793</v>
      </c>
      <c r="U88" s="408">
        <v>82718</v>
      </c>
      <c r="V88" s="408">
        <v>84126</v>
      </c>
    </row>
    <row r="89" spans="1:22" s="1" customFormat="1" ht="25.5" customHeight="1">
      <c r="A89" s="203"/>
      <c r="B89" s="153" t="s">
        <v>574</v>
      </c>
      <c r="C89" s="409">
        <v>0</v>
      </c>
      <c r="D89" s="409">
        <v>0</v>
      </c>
      <c r="E89" s="409">
        <v>0</v>
      </c>
      <c r="F89" s="409">
        <v>0</v>
      </c>
      <c r="G89" s="409">
        <v>0</v>
      </c>
      <c r="H89" s="409">
        <v>0</v>
      </c>
      <c r="I89" s="409">
        <v>0</v>
      </c>
      <c r="J89" s="409">
        <v>0</v>
      </c>
      <c r="K89" s="409">
        <v>0</v>
      </c>
      <c r="L89" s="409">
        <v>0</v>
      </c>
      <c r="M89" s="409">
        <v>0</v>
      </c>
      <c r="N89" s="409">
        <v>0</v>
      </c>
      <c r="O89" s="409">
        <v>0</v>
      </c>
      <c r="P89" s="409">
        <v>0</v>
      </c>
      <c r="Q89" s="409">
        <v>0</v>
      </c>
      <c r="R89" s="409">
        <v>0</v>
      </c>
      <c r="S89" s="409">
        <v>0</v>
      </c>
      <c r="T89" s="409">
        <v>0</v>
      </c>
      <c r="U89" s="409">
        <v>0</v>
      </c>
      <c r="V89" s="409">
        <v>0</v>
      </c>
    </row>
    <row r="90" spans="1:22" s="1" customFormat="1" ht="19.899999999999999" customHeight="1">
      <c r="A90" s="805" t="s">
        <v>470</v>
      </c>
      <c r="B90" s="806"/>
      <c r="C90" s="410">
        <f t="shared" ref="C90:R90" si="0">SUM(C8:C89)</f>
        <v>1749240</v>
      </c>
      <c r="D90" s="410">
        <f t="shared" si="0"/>
        <v>1874682</v>
      </c>
      <c r="E90" s="410">
        <f t="shared" si="0"/>
        <v>1879771</v>
      </c>
      <c r="F90" s="410">
        <f t="shared" si="0"/>
        <v>1891512</v>
      </c>
      <c r="G90" s="410">
        <v>1960911</v>
      </c>
      <c r="H90" s="410">
        <f t="shared" si="0"/>
        <v>2087692</v>
      </c>
      <c r="I90" s="410">
        <f t="shared" si="0"/>
        <v>2189841</v>
      </c>
      <c r="J90" s="410">
        <f t="shared" ref="J90" si="1">SUM(J8:J89)</f>
        <v>2179123</v>
      </c>
      <c r="K90" s="410">
        <f t="shared" si="0"/>
        <v>2241896</v>
      </c>
      <c r="L90" s="410">
        <f t="shared" si="0"/>
        <v>2303874</v>
      </c>
      <c r="M90" s="410">
        <f t="shared" si="0"/>
        <v>13415843</v>
      </c>
      <c r="N90" s="410">
        <f t="shared" si="0"/>
        <v>14477817</v>
      </c>
      <c r="O90" s="410">
        <f t="shared" si="0"/>
        <v>14229170</v>
      </c>
      <c r="P90" s="410">
        <f t="shared" si="0"/>
        <v>14314313</v>
      </c>
      <c r="Q90" s="410">
        <v>15203423</v>
      </c>
      <c r="R90" s="410">
        <f t="shared" si="0"/>
        <v>16169679</v>
      </c>
      <c r="S90" s="410">
        <f t="shared" ref="S90" si="2">SUM(S8:S89)</f>
        <v>17332991</v>
      </c>
      <c r="T90" s="410">
        <f t="shared" ref="T90:V90" si="3">SUM(T8:T89)</f>
        <v>16406420</v>
      </c>
      <c r="U90" s="410">
        <f t="shared" si="3"/>
        <v>16602868</v>
      </c>
      <c r="V90" s="410">
        <f t="shared" si="3"/>
        <v>16943851</v>
      </c>
    </row>
    <row r="91" spans="1:22" s="1" customFormat="1" ht="27" customHeight="1">
      <c r="A91" s="803"/>
      <c r="B91" s="803"/>
      <c r="C91" s="803"/>
      <c r="D91" s="803"/>
      <c r="E91" s="803"/>
      <c r="F91" s="803"/>
      <c r="G91" s="803"/>
      <c r="H91" s="803"/>
      <c r="I91" s="803"/>
      <c r="J91" s="803"/>
      <c r="K91" s="803"/>
      <c r="L91" s="803"/>
      <c r="M91" s="803"/>
      <c r="N91" s="803"/>
      <c r="O91" s="803"/>
      <c r="P91" s="803"/>
      <c r="Q91" s="443"/>
    </row>
    <row r="92" spans="1:22" s="1" customFormat="1" ht="22.5" customHeight="1">
      <c r="A92" s="804"/>
      <c r="B92" s="804"/>
      <c r="C92" s="804"/>
      <c r="D92" s="804"/>
      <c r="E92" s="804"/>
      <c r="F92" s="804"/>
      <c r="G92" s="804"/>
      <c r="H92" s="804"/>
      <c r="I92" s="804"/>
      <c r="J92" s="804"/>
      <c r="K92" s="804"/>
      <c r="L92" s="804"/>
      <c r="M92" s="804"/>
      <c r="N92" s="804"/>
      <c r="O92" s="804"/>
      <c r="P92" s="804"/>
      <c r="Q92" s="444"/>
    </row>
    <row r="93" spans="1:22" s="1" customFormat="1" ht="12">
      <c r="A93" s="3"/>
      <c r="E93" s="23"/>
      <c r="F93" s="23"/>
      <c r="G93" s="23"/>
      <c r="H93" s="23"/>
      <c r="I93" s="23"/>
      <c r="J93" s="23"/>
      <c r="K93" s="23"/>
      <c r="L93" s="23"/>
    </row>
  </sheetData>
  <mergeCells count="9">
    <mergeCell ref="A4:P4"/>
    <mergeCell ref="A91:P91"/>
    <mergeCell ref="A92:P92"/>
    <mergeCell ref="A5:P5"/>
    <mergeCell ref="A90:B90"/>
    <mergeCell ref="A6:A7"/>
    <mergeCell ref="B6:B7"/>
    <mergeCell ref="M6:V6"/>
    <mergeCell ref="C6:L6"/>
  </mergeCells>
  <phoneticPr fontId="9" type="noConversion"/>
  <printOptions horizontalCentered="1" verticalCentered="1" gridLinesSet="0"/>
  <pageMargins left="0.43307086614173229" right="0.23622047244094491" top="0.15748031496062992" bottom="0.15748031496062992" header="0.31496062992125984" footer="0.31496062992125984"/>
  <pageSetup paperSize="9" scale="54" orientation="portrait" useFirstPageNumber="1" r:id="rId1"/>
  <headerFooter alignWithMargins="0"/>
  <ignoredErrors>
    <ignoredError sqref="A8:A16" numberStoredAsText="1"/>
    <ignoredError sqref="M91:P91 A90:I90 A91:I91 J90:K90 M90:U90 K9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229D-7B8D-4694-AF76-37CD57945073}">
  <sheetPr>
    <tabColor theme="6" tint="0.39997558519241921"/>
    <pageSetUpPr fitToPage="1"/>
  </sheetPr>
  <dimension ref="A1:IJ105"/>
  <sheetViews>
    <sheetView showGridLines="0" zoomScale="85" zoomScaleNormal="85" workbookViewId="0"/>
  </sheetViews>
  <sheetFormatPr defaultColWidth="9.140625" defaultRowHeight="12"/>
  <cols>
    <col min="1" max="1" width="4.7109375" style="78" customWidth="1"/>
    <col min="2" max="2" width="54.42578125" style="78" customWidth="1"/>
    <col min="3" max="3" width="6.7109375" style="78" customWidth="1"/>
    <col min="4" max="4" width="7.7109375" style="78" customWidth="1"/>
    <col min="5" max="5" width="6.7109375" style="78" customWidth="1"/>
    <col min="6" max="6" width="7.7109375" style="78" customWidth="1"/>
    <col min="7" max="7" width="6.7109375" style="78" customWidth="1"/>
    <col min="8" max="8" width="10.28515625" style="78" customWidth="1"/>
    <col min="9" max="9" width="8.42578125" style="78" customWidth="1"/>
    <col min="10" max="10" width="7.7109375" style="78" customWidth="1"/>
    <col min="11" max="11" width="10.140625" style="78" customWidth="1"/>
    <col min="12" max="12" width="7.7109375" style="78" customWidth="1"/>
    <col min="13" max="13" width="8.7109375" style="78" customWidth="1"/>
    <col min="14" max="14" width="11.85546875" style="78" customWidth="1"/>
    <col min="15" max="15" width="6.7109375" style="78" customWidth="1"/>
    <col min="16" max="16" width="7.7109375" style="78" customWidth="1"/>
    <col min="17" max="17" width="6.7109375" style="78" customWidth="1"/>
    <col min="18" max="18" width="7.7109375" style="78" customWidth="1"/>
    <col min="19" max="19" width="13.42578125" style="78" customWidth="1"/>
    <col min="20" max="20" width="7.7109375" style="78" customWidth="1"/>
    <col min="21" max="21" width="6.7109375" style="78" customWidth="1"/>
    <col min="22" max="22" width="7.7109375" style="78" customWidth="1"/>
    <col min="23" max="23" width="12.28515625" style="78" customWidth="1"/>
    <col min="24" max="24" width="7.7109375" style="78" customWidth="1"/>
    <col min="25" max="25" width="6.7109375" style="78" customWidth="1"/>
    <col min="26" max="26" width="7.7109375" style="78" customWidth="1"/>
    <col min="27" max="27" width="6.7109375" style="78" customWidth="1"/>
    <col min="28" max="28" width="7.7109375" style="78" customWidth="1"/>
    <col min="29" max="29" width="11.140625" style="78" customWidth="1"/>
    <col min="30" max="30" width="7.7109375" style="78" customWidth="1"/>
    <col min="31" max="31" width="6.7109375" style="78" customWidth="1"/>
    <col min="32" max="32" width="7.7109375" style="78" customWidth="1"/>
    <col min="33" max="33" width="9.7109375" style="78" customWidth="1"/>
    <col min="34" max="34" width="8.7109375" style="78" customWidth="1"/>
    <col min="35" max="35" width="8.85546875" style="78" customWidth="1"/>
    <col min="36" max="36" width="11.5703125" style="78" customWidth="1"/>
    <col min="37" max="37" width="10.85546875" style="78" customWidth="1"/>
    <col min="38" max="38" width="7.7109375" style="78" customWidth="1"/>
    <col min="39" max="39" width="6.7109375" style="78" customWidth="1"/>
    <col min="40" max="40" width="7.7109375" style="78" customWidth="1"/>
    <col min="41" max="41" width="6.7109375" style="78" customWidth="1"/>
    <col min="42" max="42" width="7.7109375" style="78" customWidth="1"/>
    <col min="43" max="43" width="11.42578125" style="78" customWidth="1"/>
    <col min="44" max="44" width="7.7109375" style="78" customWidth="1"/>
    <col min="45" max="45" width="6.7109375" style="78" customWidth="1"/>
    <col min="46" max="46" width="7.7109375" style="78" customWidth="1"/>
    <col min="47" max="47" width="9.7109375" style="78" customWidth="1"/>
    <col min="48" max="48" width="7.7109375" style="78" customWidth="1"/>
    <col min="49" max="49" width="10.42578125" style="78" customWidth="1"/>
    <col min="50" max="50" width="7.7109375" style="78" customWidth="1"/>
    <col min="51" max="51" width="6.7109375" style="78" customWidth="1"/>
    <col min="52" max="52" width="7.7109375" style="78" customWidth="1"/>
    <col min="53" max="53" width="6.7109375" style="78" customWidth="1"/>
    <col min="54" max="54" width="7.7109375" style="78" customWidth="1"/>
    <col min="55" max="55" width="6.7109375" style="78" customWidth="1"/>
    <col min="56" max="56" width="8.7109375" style="78" customWidth="1"/>
    <col min="57" max="57" width="6.7109375" style="78" customWidth="1"/>
    <col min="58" max="58" width="7.7109375" style="78" customWidth="1"/>
    <col min="59" max="59" width="6.7109375" style="78" customWidth="1"/>
    <col min="60" max="60" width="7.7109375" style="78" customWidth="1"/>
    <col min="61" max="61" width="6.7109375" style="78" customWidth="1"/>
    <col min="62" max="62" width="7.7109375" style="78" customWidth="1"/>
    <col min="63" max="63" width="6.7109375" style="78" customWidth="1"/>
    <col min="64" max="64" width="7.7109375" style="78" customWidth="1"/>
    <col min="65" max="65" width="6.7109375" style="78" customWidth="1"/>
    <col min="66" max="66" width="7.7109375" style="78" customWidth="1"/>
    <col min="67" max="67" width="6.7109375" style="78" customWidth="1"/>
    <col min="68" max="68" width="7.7109375" style="78" customWidth="1"/>
    <col min="69" max="69" width="8.7109375" style="78" customWidth="1"/>
    <col min="70" max="70" width="11.85546875" style="78" customWidth="1"/>
    <col min="71" max="72" width="7.7109375" style="78" customWidth="1"/>
    <col min="73" max="73" width="6.7109375" style="78" customWidth="1"/>
    <col min="74" max="74" width="7.7109375" style="78" customWidth="1"/>
    <col min="75" max="75" width="6.7109375" style="78" customWidth="1"/>
    <col min="76" max="76" width="7.7109375" style="78" customWidth="1"/>
    <col min="77" max="77" width="6.7109375" style="78" customWidth="1"/>
    <col min="78" max="78" width="7.7109375" style="78" customWidth="1"/>
    <col min="79" max="79" width="6.7109375" style="78" customWidth="1"/>
    <col min="80" max="80" width="7.7109375" style="78" customWidth="1"/>
    <col min="81" max="81" width="6.7109375" style="78" customWidth="1"/>
    <col min="82" max="82" width="7.7109375" style="78" customWidth="1"/>
    <col min="83" max="83" width="6.7109375" style="78" customWidth="1"/>
    <col min="84" max="84" width="7.7109375" style="78" customWidth="1"/>
    <col min="85" max="85" width="6.7109375" style="78" customWidth="1"/>
    <col min="86" max="86" width="7.7109375" style="78" customWidth="1"/>
    <col min="87" max="87" width="6.7109375" style="78" customWidth="1"/>
    <col min="88" max="88" width="7.7109375" style="78" customWidth="1"/>
    <col min="89" max="89" width="6.7109375" style="78" customWidth="1"/>
    <col min="90" max="90" width="7.7109375" style="78" customWidth="1"/>
    <col min="91" max="91" width="6.7109375" style="78" customWidth="1"/>
    <col min="92" max="92" width="7.7109375" style="78" customWidth="1"/>
    <col min="93" max="93" width="6.7109375" style="78" customWidth="1"/>
    <col min="94" max="94" width="7.7109375" style="78" customWidth="1"/>
    <col min="95" max="95" width="6.7109375" style="78" customWidth="1"/>
    <col min="96" max="96" width="7.7109375" style="78" customWidth="1"/>
    <col min="97" max="97" width="6.7109375" style="78" customWidth="1"/>
    <col min="98" max="98" width="7.7109375" style="78" customWidth="1"/>
    <col min="99" max="99" width="6.7109375" style="78" customWidth="1"/>
    <col min="100" max="100" width="7.7109375" style="78" customWidth="1"/>
    <col min="101" max="101" width="6.7109375" style="78" customWidth="1"/>
    <col min="102" max="102" width="7.7109375" style="78" customWidth="1"/>
    <col min="103" max="103" width="6.7109375" style="78" customWidth="1"/>
    <col min="104" max="104" width="7.7109375" style="78" customWidth="1"/>
    <col min="105" max="105" width="6.7109375" style="78" customWidth="1"/>
    <col min="106" max="106" width="7.7109375" style="78" customWidth="1"/>
    <col min="107" max="107" width="6.7109375" style="78" customWidth="1"/>
    <col min="108" max="108" width="7.7109375" style="78" customWidth="1"/>
    <col min="109" max="109" width="6.7109375" style="78" customWidth="1"/>
    <col min="110" max="110" width="7.7109375" style="78" customWidth="1"/>
    <col min="111" max="111" width="6.7109375" style="78" customWidth="1"/>
    <col min="112" max="112" width="7.7109375" style="78" customWidth="1"/>
    <col min="113" max="113" width="6.7109375" style="78" customWidth="1"/>
    <col min="114" max="114" width="7.7109375" style="78" customWidth="1"/>
    <col min="115" max="115" width="6.7109375" style="78" customWidth="1"/>
    <col min="116" max="116" width="7.7109375" style="78" customWidth="1"/>
    <col min="117" max="117" width="6.7109375" style="78" customWidth="1"/>
    <col min="118" max="118" width="7.7109375" style="78" customWidth="1"/>
    <col min="119" max="119" width="6.7109375" style="78" customWidth="1"/>
    <col min="120" max="120" width="7.7109375" style="78" customWidth="1"/>
    <col min="121" max="121" width="6.7109375" style="78" customWidth="1"/>
    <col min="122" max="122" width="7.7109375" style="78" customWidth="1"/>
    <col min="123" max="123" width="6.7109375" style="78" customWidth="1"/>
    <col min="124" max="124" width="7.7109375" style="78" customWidth="1"/>
    <col min="125" max="125" width="6.7109375" style="78" customWidth="1"/>
    <col min="126" max="126" width="7.7109375" style="78" customWidth="1"/>
    <col min="127" max="127" width="6.7109375" style="78" customWidth="1"/>
    <col min="128" max="128" width="7.7109375" style="78" customWidth="1"/>
    <col min="129" max="129" width="6.7109375" style="78" customWidth="1"/>
    <col min="130" max="130" width="7.7109375" style="78" customWidth="1"/>
    <col min="131" max="131" width="6.7109375" style="78" customWidth="1"/>
    <col min="132" max="132" width="7.7109375" style="78" customWidth="1"/>
    <col min="133" max="133" width="6.7109375" style="78" customWidth="1"/>
    <col min="134" max="134" width="7.7109375" style="78" customWidth="1"/>
    <col min="135" max="135" width="6.7109375" style="78" customWidth="1"/>
    <col min="136" max="136" width="7.7109375" style="78" customWidth="1"/>
    <col min="137" max="137" width="6.7109375" style="78" customWidth="1"/>
    <col min="138" max="138" width="7.7109375" style="78" customWidth="1"/>
    <col min="139" max="139" width="6.7109375" style="78" customWidth="1"/>
    <col min="140" max="140" width="7.7109375" style="78" customWidth="1"/>
    <col min="141" max="141" width="6.7109375" style="78" customWidth="1"/>
    <col min="142" max="142" width="7.7109375" style="78" customWidth="1"/>
    <col min="143" max="143" width="6.7109375" style="78" customWidth="1"/>
    <col min="144" max="144" width="7.7109375" style="78" customWidth="1"/>
    <col min="145" max="145" width="6.7109375" style="78" customWidth="1"/>
    <col min="146" max="146" width="7.7109375" style="78" customWidth="1"/>
    <col min="147" max="147" width="6.7109375" style="78" customWidth="1"/>
    <col min="148" max="148" width="7.7109375" style="78" customWidth="1"/>
    <col min="149" max="149" width="6.7109375" style="78" customWidth="1"/>
    <col min="150" max="150" width="7.7109375" style="78" customWidth="1"/>
    <col min="151" max="151" width="6.7109375" style="78" customWidth="1"/>
    <col min="152" max="152" width="7.7109375" style="78" customWidth="1"/>
    <col min="153" max="153" width="6.7109375" style="78" customWidth="1"/>
    <col min="154" max="154" width="7.7109375" style="78" customWidth="1"/>
    <col min="155" max="155" width="6.7109375" style="78" customWidth="1"/>
    <col min="156" max="156" width="7.7109375" style="78" customWidth="1"/>
    <col min="157" max="157" width="6.7109375" style="78" customWidth="1"/>
    <col min="158" max="158" width="7.7109375" style="78" customWidth="1"/>
    <col min="159" max="159" width="6.7109375" style="78" customWidth="1"/>
    <col min="160" max="160" width="7.7109375" style="78" customWidth="1"/>
    <col min="161" max="161" width="6.7109375" style="78" customWidth="1"/>
    <col min="162" max="162" width="7.7109375" style="78" customWidth="1"/>
    <col min="163" max="163" width="6.7109375" style="78" customWidth="1"/>
    <col min="164" max="164" width="7.7109375" style="78" customWidth="1"/>
    <col min="165" max="165" width="9.7109375" style="78" customWidth="1"/>
    <col min="166" max="166" width="10.7109375" style="78" customWidth="1"/>
    <col min="167" max="167" width="3" style="78" customWidth="1"/>
    <col min="168" max="168" width="14.7109375" style="78" customWidth="1"/>
    <col min="169" max="200" width="9.140625" style="78" customWidth="1"/>
    <col min="201" max="16384" width="9.140625" style="78"/>
  </cols>
  <sheetData>
    <row r="1" spans="1:200" ht="15" customHeight="1"/>
    <row r="2" spans="1:200" ht="15" customHeight="1"/>
    <row r="3" spans="1:200" ht="15" customHeight="1"/>
    <row r="4" spans="1:200" ht="19.899999999999999" customHeight="1">
      <c r="A4" s="412" t="s">
        <v>1058</v>
      </c>
      <c r="B4" s="412"/>
      <c r="C4" s="412"/>
      <c r="D4" s="412"/>
      <c r="E4" s="412"/>
      <c r="F4" s="412"/>
      <c r="G4" s="412"/>
      <c r="H4" s="412"/>
      <c r="I4" s="412"/>
      <c r="J4" s="412"/>
      <c r="K4" s="412"/>
      <c r="L4" s="412"/>
      <c r="M4" s="412"/>
      <c r="N4" s="412"/>
      <c r="O4" s="412"/>
      <c r="P4" s="412"/>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row>
    <row r="5" spans="1:200" ht="19.899999999999999" customHeight="1">
      <c r="A5" s="413" t="s">
        <v>1059</v>
      </c>
      <c r="B5" s="413"/>
      <c r="C5" s="413"/>
      <c r="D5" s="413"/>
      <c r="E5" s="413"/>
      <c r="F5" s="413"/>
      <c r="G5" s="413"/>
      <c r="H5" s="413"/>
      <c r="I5" s="413"/>
      <c r="J5" s="413"/>
      <c r="K5" s="413"/>
      <c r="L5" s="413"/>
      <c r="M5" s="413"/>
      <c r="N5" s="413"/>
      <c r="O5" s="413"/>
      <c r="P5" s="413"/>
      <c r="Q5" s="413"/>
      <c r="R5" s="413"/>
      <c r="S5" s="413"/>
      <c r="T5" s="413"/>
      <c r="U5" s="79"/>
      <c r="V5" s="79"/>
      <c r="W5" s="79"/>
      <c r="X5" s="79"/>
      <c r="Y5" s="79"/>
      <c r="Z5" s="79"/>
      <c r="AA5" s="79"/>
      <c r="AB5" s="79"/>
      <c r="AC5" s="79"/>
      <c r="AD5" s="79"/>
      <c r="AE5" s="79"/>
      <c r="AF5" s="79"/>
      <c r="AG5" s="79"/>
      <c r="AH5" s="79"/>
      <c r="AI5" s="79"/>
      <c r="AJ5" s="79"/>
      <c r="AK5" s="79"/>
      <c r="AL5" s="79"/>
      <c r="AM5" s="79"/>
      <c r="AN5" s="79"/>
      <c r="AO5" s="79"/>
      <c r="AP5" s="79" t="s">
        <v>90</v>
      </c>
      <c r="AQ5" s="79"/>
      <c r="AR5" s="79"/>
      <c r="AS5" s="79"/>
      <c r="AT5" s="79"/>
      <c r="AU5" s="79"/>
      <c r="AV5" s="79"/>
      <c r="AW5" s="79"/>
      <c r="AX5" s="79"/>
      <c r="AY5" s="79"/>
      <c r="AZ5" s="79"/>
      <c r="BA5" s="79"/>
      <c r="BB5" s="79" t="s">
        <v>90</v>
      </c>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79"/>
      <c r="FE5" s="79"/>
      <c r="FF5" s="79"/>
      <c r="FG5" s="79"/>
      <c r="FH5" s="79"/>
      <c r="FI5" s="79"/>
      <c r="FJ5" s="79"/>
      <c r="FK5" s="79"/>
      <c r="FL5" s="79"/>
      <c r="FM5" s="79"/>
      <c r="FN5" s="79"/>
      <c r="FO5" s="79"/>
      <c r="FP5" s="79"/>
      <c r="FQ5" s="79"/>
      <c r="FR5" s="79"/>
      <c r="FS5" s="79"/>
      <c r="FT5" s="79"/>
      <c r="FU5" s="79"/>
      <c r="FV5" s="79"/>
      <c r="FW5" s="79"/>
      <c r="FX5" s="79"/>
      <c r="FY5" s="79"/>
      <c r="FZ5" s="79"/>
      <c r="GA5" s="79"/>
      <c r="GB5" s="79"/>
      <c r="GC5" s="79"/>
      <c r="GD5" s="79"/>
      <c r="GE5" s="79"/>
      <c r="GF5" s="79"/>
      <c r="GG5" s="79"/>
      <c r="GH5" s="79"/>
      <c r="GI5" s="79"/>
      <c r="GJ5" s="79"/>
      <c r="GK5" s="79"/>
      <c r="GL5" s="79"/>
      <c r="GM5" s="79"/>
      <c r="GN5" s="79"/>
      <c r="GO5" s="79"/>
      <c r="GP5" s="79"/>
      <c r="GQ5" s="79"/>
      <c r="GR5" s="79"/>
    </row>
    <row r="6" spans="1:200" ht="24.95" customHeight="1">
      <c r="A6" s="822" t="s">
        <v>421</v>
      </c>
      <c r="B6" s="821" t="s">
        <v>1061</v>
      </c>
      <c r="C6" s="819" t="s">
        <v>185</v>
      </c>
      <c r="D6" s="819"/>
      <c r="E6" s="819" t="s">
        <v>1</v>
      </c>
      <c r="F6" s="819"/>
      <c r="G6" s="819" t="s">
        <v>2</v>
      </c>
      <c r="H6" s="819"/>
      <c r="I6" s="819" t="s">
        <v>3</v>
      </c>
      <c r="J6" s="819"/>
      <c r="K6" s="819" t="s">
        <v>4</v>
      </c>
      <c r="L6" s="819"/>
      <c r="M6" s="819" t="s">
        <v>5</v>
      </c>
      <c r="N6" s="819"/>
      <c r="O6" s="819" t="s">
        <v>6</v>
      </c>
      <c r="P6" s="819"/>
      <c r="Q6" s="819" t="s">
        <v>7</v>
      </c>
      <c r="R6" s="819"/>
      <c r="S6" s="819" t="s">
        <v>8</v>
      </c>
      <c r="T6" s="819"/>
      <c r="U6" s="821" t="s">
        <v>9</v>
      </c>
      <c r="V6" s="821"/>
      <c r="W6" s="819" t="s">
        <v>10</v>
      </c>
      <c r="X6" s="819"/>
      <c r="Y6" s="819" t="s">
        <v>11</v>
      </c>
      <c r="Z6" s="819"/>
      <c r="AA6" s="819" t="s">
        <v>12</v>
      </c>
      <c r="AB6" s="819"/>
      <c r="AC6" s="819" t="s">
        <v>13</v>
      </c>
      <c r="AD6" s="819"/>
      <c r="AE6" s="819" t="s">
        <v>14</v>
      </c>
      <c r="AF6" s="819"/>
      <c r="AG6" s="819" t="s">
        <v>15</v>
      </c>
      <c r="AH6" s="819"/>
      <c r="AI6" s="819" t="s">
        <v>16</v>
      </c>
      <c r="AJ6" s="819"/>
      <c r="AK6" s="819" t="s">
        <v>17</v>
      </c>
      <c r="AL6" s="819"/>
      <c r="AM6" s="819" t="s">
        <v>18</v>
      </c>
      <c r="AN6" s="819"/>
      <c r="AO6" s="819" t="s">
        <v>19</v>
      </c>
      <c r="AP6" s="819"/>
      <c r="AQ6" s="819" t="s">
        <v>20</v>
      </c>
      <c r="AR6" s="819"/>
      <c r="AS6" s="819" t="s">
        <v>21</v>
      </c>
      <c r="AT6" s="819"/>
      <c r="AU6" s="819" t="s">
        <v>22</v>
      </c>
      <c r="AV6" s="819"/>
      <c r="AW6" s="819" t="s">
        <v>23</v>
      </c>
      <c r="AX6" s="819"/>
      <c r="AY6" s="819" t="s">
        <v>24</v>
      </c>
      <c r="AZ6" s="819"/>
      <c r="BA6" s="819" t="s">
        <v>25</v>
      </c>
      <c r="BB6" s="819"/>
      <c r="BC6" s="819" t="s">
        <v>26</v>
      </c>
      <c r="BD6" s="819"/>
      <c r="BE6" s="819" t="s">
        <v>27</v>
      </c>
      <c r="BF6" s="819"/>
      <c r="BG6" s="819" t="s">
        <v>28</v>
      </c>
      <c r="BH6" s="819"/>
      <c r="BI6" s="819" t="s">
        <v>29</v>
      </c>
      <c r="BJ6" s="819"/>
      <c r="BK6" s="819" t="s">
        <v>30</v>
      </c>
      <c r="BL6" s="819"/>
      <c r="BM6" s="819" t="s">
        <v>31</v>
      </c>
      <c r="BN6" s="819"/>
      <c r="BO6" s="819" t="s">
        <v>32</v>
      </c>
      <c r="BP6" s="819"/>
      <c r="BQ6" s="819" t="s">
        <v>33</v>
      </c>
      <c r="BR6" s="819"/>
      <c r="BS6" s="819" t="s">
        <v>34</v>
      </c>
      <c r="BT6" s="819"/>
      <c r="BU6" s="819" t="s">
        <v>35</v>
      </c>
      <c r="BV6" s="819"/>
      <c r="BW6" s="819" t="s">
        <v>36</v>
      </c>
      <c r="BX6" s="819"/>
      <c r="BY6" s="819" t="s">
        <v>37</v>
      </c>
      <c r="BZ6" s="819"/>
      <c r="CA6" s="819" t="s">
        <v>38</v>
      </c>
      <c r="CB6" s="819"/>
      <c r="CC6" s="819" t="s">
        <v>39</v>
      </c>
      <c r="CD6" s="819"/>
      <c r="CE6" s="819" t="s">
        <v>40</v>
      </c>
      <c r="CF6" s="819"/>
      <c r="CG6" s="819" t="s">
        <v>41</v>
      </c>
      <c r="CH6" s="819"/>
      <c r="CI6" s="819" t="s">
        <v>42</v>
      </c>
      <c r="CJ6" s="819"/>
      <c r="CK6" s="819" t="s">
        <v>43</v>
      </c>
      <c r="CL6" s="819"/>
      <c r="CM6" s="819" t="s">
        <v>44</v>
      </c>
      <c r="CN6" s="819"/>
      <c r="CO6" s="819" t="s">
        <v>175</v>
      </c>
      <c r="CP6" s="819"/>
      <c r="CQ6" s="819" t="s">
        <v>45</v>
      </c>
      <c r="CR6" s="819"/>
      <c r="CS6" s="819" t="s">
        <v>46</v>
      </c>
      <c r="CT6" s="819"/>
      <c r="CU6" s="819" t="s">
        <v>47</v>
      </c>
      <c r="CV6" s="819"/>
      <c r="CW6" s="819" t="s">
        <v>48</v>
      </c>
      <c r="CX6" s="819"/>
      <c r="CY6" s="819" t="s">
        <v>49</v>
      </c>
      <c r="CZ6" s="819"/>
      <c r="DA6" s="819" t="s">
        <v>50</v>
      </c>
      <c r="DB6" s="819"/>
      <c r="DC6" s="819" t="s">
        <v>51</v>
      </c>
      <c r="DD6" s="819"/>
      <c r="DE6" s="819" t="s">
        <v>52</v>
      </c>
      <c r="DF6" s="819"/>
      <c r="DG6" s="819" t="s">
        <v>53</v>
      </c>
      <c r="DH6" s="819"/>
      <c r="DI6" s="819" t="s">
        <v>54</v>
      </c>
      <c r="DJ6" s="819"/>
      <c r="DK6" s="819" t="s">
        <v>55</v>
      </c>
      <c r="DL6" s="819"/>
      <c r="DM6" s="819" t="s">
        <v>56</v>
      </c>
      <c r="DN6" s="819"/>
      <c r="DO6" s="819" t="s">
        <v>57</v>
      </c>
      <c r="DP6" s="819"/>
      <c r="DQ6" s="819" t="s">
        <v>58</v>
      </c>
      <c r="DR6" s="819"/>
      <c r="DS6" s="819" t="s">
        <v>59</v>
      </c>
      <c r="DT6" s="819"/>
      <c r="DU6" s="819" t="s">
        <v>60</v>
      </c>
      <c r="DV6" s="819"/>
      <c r="DW6" s="819" t="s">
        <v>61</v>
      </c>
      <c r="DX6" s="819"/>
      <c r="DY6" s="819" t="s">
        <v>62</v>
      </c>
      <c r="DZ6" s="819"/>
      <c r="EA6" s="819" t="s">
        <v>63</v>
      </c>
      <c r="EB6" s="819"/>
      <c r="EC6" s="819" t="s">
        <v>64</v>
      </c>
      <c r="ED6" s="819"/>
      <c r="EE6" s="819" t="s">
        <v>65</v>
      </c>
      <c r="EF6" s="819"/>
      <c r="EG6" s="819" t="s">
        <v>66</v>
      </c>
      <c r="EH6" s="819"/>
      <c r="EI6" s="819" t="s">
        <v>67</v>
      </c>
      <c r="EJ6" s="819"/>
      <c r="EK6" s="819" t="s">
        <v>68</v>
      </c>
      <c r="EL6" s="819"/>
      <c r="EM6" s="819" t="s">
        <v>69</v>
      </c>
      <c r="EN6" s="819"/>
      <c r="EO6" s="819" t="s">
        <v>70</v>
      </c>
      <c r="EP6" s="819"/>
      <c r="EQ6" s="819" t="s">
        <v>71</v>
      </c>
      <c r="ER6" s="819"/>
      <c r="ES6" s="819" t="s">
        <v>72</v>
      </c>
      <c r="ET6" s="819"/>
      <c r="EU6" s="819" t="s">
        <v>73</v>
      </c>
      <c r="EV6" s="819"/>
      <c r="EW6" s="819" t="s">
        <v>74</v>
      </c>
      <c r="EX6" s="819"/>
      <c r="EY6" s="819" t="s">
        <v>75</v>
      </c>
      <c r="EZ6" s="819"/>
      <c r="FA6" s="819" t="s">
        <v>76</v>
      </c>
      <c r="FB6" s="819"/>
      <c r="FC6" s="819" t="s">
        <v>77</v>
      </c>
      <c r="FD6" s="819"/>
      <c r="FE6" s="819" t="s">
        <v>78</v>
      </c>
      <c r="FF6" s="819"/>
      <c r="FG6" s="819" t="s">
        <v>79</v>
      </c>
      <c r="FH6" s="819"/>
      <c r="FI6" s="820" t="s">
        <v>328</v>
      </c>
      <c r="FJ6" s="820"/>
      <c r="FK6" s="88"/>
    </row>
    <row r="7" spans="1:200" ht="25.5" customHeight="1">
      <c r="A7" s="822"/>
      <c r="B7" s="821"/>
      <c r="C7" s="816" t="s">
        <v>420</v>
      </c>
      <c r="D7" s="816" t="s">
        <v>329</v>
      </c>
      <c r="E7" s="816" t="s">
        <v>420</v>
      </c>
      <c r="F7" s="816" t="s">
        <v>329</v>
      </c>
      <c r="G7" s="816" t="s">
        <v>420</v>
      </c>
      <c r="H7" s="816" t="s">
        <v>329</v>
      </c>
      <c r="I7" s="816" t="s">
        <v>420</v>
      </c>
      <c r="J7" s="816" t="s">
        <v>329</v>
      </c>
      <c r="K7" s="816" t="s">
        <v>420</v>
      </c>
      <c r="L7" s="816" t="s">
        <v>329</v>
      </c>
      <c r="M7" s="816" t="s">
        <v>420</v>
      </c>
      <c r="N7" s="816" t="s">
        <v>329</v>
      </c>
      <c r="O7" s="816" t="s">
        <v>420</v>
      </c>
      <c r="P7" s="816" t="s">
        <v>329</v>
      </c>
      <c r="Q7" s="816" t="s">
        <v>420</v>
      </c>
      <c r="R7" s="816" t="s">
        <v>329</v>
      </c>
      <c r="S7" s="816" t="s">
        <v>420</v>
      </c>
      <c r="T7" s="816" t="s">
        <v>329</v>
      </c>
      <c r="U7" s="816" t="s">
        <v>420</v>
      </c>
      <c r="V7" s="816" t="s">
        <v>329</v>
      </c>
      <c r="W7" s="816" t="s">
        <v>420</v>
      </c>
      <c r="X7" s="816" t="s">
        <v>329</v>
      </c>
      <c r="Y7" s="816" t="s">
        <v>420</v>
      </c>
      <c r="Z7" s="816" t="s">
        <v>329</v>
      </c>
      <c r="AA7" s="816" t="s">
        <v>420</v>
      </c>
      <c r="AB7" s="816" t="s">
        <v>329</v>
      </c>
      <c r="AC7" s="816" t="s">
        <v>420</v>
      </c>
      <c r="AD7" s="816" t="s">
        <v>329</v>
      </c>
      <c r="AE7" s="816" t="s">
        <v>420</v>
      </c>
      <c r="AF7" s="816" t="s">
        <v>329</v>
      </c>
      <c r="AG7" s="816" t="s">
        <v>420</v>
      </c>
      <c r="AH7" s="816" t="s">
        <v>329</v>
      </c>
      <c r="AI7" s="816" t="s">
        <v>420</v>
      </c>
      <c r="AJ7" s="816" t="s">
        <v>329</v>
      </c>
      <c r="AK7" s="816" t="s">
        <v>420</v>
      </c>
      <c r="AL7" s="816" t="s">
        <v>329</v>
      </c>
      <c r="AM7" s="816" t="s">
        <v>420</v>
      </c>
      <c r="AN7" s="816" t="s">
        <v>329</v>
      </c>
      <c r="AO7" s="816" t="s">
        <v>420</v>
      </c>
      <c r="AP7" s="816" t="s">
        <v>329</v>
      </c>
      <c r="AQ7" s="816" t="s">
        <v>420</v>
      </c>
      <c r="AR7" s="816" t="s">
        <v>329</v>
      </c>
      <c r="AS7" s="816" t="s">
        <v>420</v>
      </c>
      <c r="AT7" s="816" t="s">
        <v>329</v>
      </c>
      <c r="AU7" s="816" t="s">
        <v>420</v>
      </c>
      <c r="AV7" s="816" t="s">
        <v>329</v>
      </c>
      <c r="AW7" s="816" t="s">
        <v>420</v>
      </c>
      <c r="AX7" s="816" t="s">
        <v>329</v>
      </c>
      <c r="AY7" s="816" t="s">
        <v>420</v>
      </c>
      <c r="AZ7" s="816" t="s">
        <v>329</v>
      </c>
      <c r="BA7" s="816" t="s">
        <v>420</v>
      </c>
      <c r="BB7" s="816" t="s">
        <v>329</v>
      </c>
      <c r="BC7" s="816" t="s">
        <v>420</v>
      </c>
      <c r="BD7" s="816" t="s">
        <v>329</v>
      </c>
      <c r="BE7" s="816" t="s">
        <v>420</v>
      </c>
      <c r="BF7" s="816" t="s">
        <v>329</v>
      </c>
      <c r="BG7" s="816" t="s">
        <v>420</v>
      </c>
      <c r="BH7" s="816" t="s">
        <v>329</v>
      </c>
      <c r="BI7" s="816" t="s">
        <v>420</v>
      </c>
      <c r="BJ7" s="816" t="s">
        <v>329</v>
      </c>
      <c r="BK7" s="816" t="s">
        <v>420</v>
      </c>
      <c r="BL7" s="816" t="s">
        <v>329</v>
      </c>
      <c r="BM7" s="816" t="s">
        <v>420</v>
      </c>
      <c r="BN7" s="816" t="s">
        <v>329</v>
      </c>
      <c r="BO7" s="816" t="s">
        <v>420</v>
      </c>
      <c r="BP7" s="816" t="s">
        <v>329</v>
      </c>
      <c r="BQ7" s="816" t="s">
        <v>420</v>
      </c>
      <c r="BR7" s="816" t="s">
        <v>329</v>
      </c>
      <c r="BS7" s="816" t="s">
        <v>420</v>
      </c>
      <c r="BT7" s="816" t="s">
        <v>329</v>
      </c>
      <c r="BU7" s="816" t="s">
        <v>420</v>
      </c>
      <c r="BV7" s="816" t="s">
        <v>329</v>
      </c>
      <c r="BW7" s="816" t="s">
        <v>420</v>
      </c>
      <c r="BX7" s="816" t="s">
        <v>329</v>
      </c>
      <c r="BY7" s="816" t="s">
        <v>420</v>
      </c>
      <c r="BZ7" s="816" t="s">
        <v>329</v>
      </c>
      <c r="CA7" s="816" t="s">
        <v>420</v>
      </c>
      <c r="CB7" s="816" t="s">
        <v>329</v>
      </c>
      <c r="CC7" s="816" t="s">
        <v>420</v>
      </c>
      <c r="CD7" s="816" t="s">
        <v>329</v>
      </c>
      <c r="CE7" s="816" t="s">
        <v>420</v>
      </c>
      <c r="CF7" s="816" t="s">
        <v>329</v>
      </c>
      <c r="CG7" s="816" t="s">
        <v>420</v>
      </c>
      <c r="CH7" s="816" t="s">
        <v>329</v>
      </c>
      <c r="CI7" s="816" t="s">
        <v>420</v>
      </c>
      <c r="CJ7" s="816" t="s">
        <v>329</v>
      </c>
      <c r="CK7" s="816" t="s">
        <v>420</v>
      </c>
      <c r="CL7" s="816" t="s">
        <v>329</v>
      </c>
      <c r="CM7" s="816" t="s">
        <v>420</v>
      </c>
      <c r="CN7" s="816" t="s">
        <v>329</v>
      </c>
      <c r="CO7" s="816" t="s">
        <v>420</v>
      </c>
      <c r="CP7" s="816" t="s">
        <v>329</v>
      </c>
      <c r="CQ7" s="816" t="s">
        <v>420</v>
      </c>
      <c r="CR7" s="816" t="s">
        <v>329</v>
      </c>
      <c r="CS7" s="816" t="s">
        <v>420</v>
      </c>
      <c r="CT7" s="816" t="s">
        <v>329</v>
      </c>
      <c r="CU7" s="816" t="s">
        <v>420</v>
      </c>
      <c r="CV7" s="816" t="s">
        <v>329</v>
      </c>
      <c r="CW7" s="816" t="s">
        <v>420</v>
      </c>
      <c r="CX7" s="816" t="s">
        <v>329</v>
      </c>
      <c r="CY7" s="816" t="s">
        <v>420</v>
      </c>
      <c r="CZ7" s="816" t="s">
        <v>329</v>
      </c>
      <c r="DA7" s="816" t="s">
        <v>420</v>
      </c>
      <c r="DB7" s="816" t="s">
        <v>329</v>
      </c>
      <c r="DC7" s="816" t="s">
        <v>420</v>
      </c>
      <c r="DD7" s="816" t="s">
        <v>329</v>
      </c>
      <c r="DE7" s="816" t="s">
        <v>420</v>
      </c>
      <c r="DF7" s="816" t="s">
        <v>329</v>
      </c>
      <c r="DG7" s="816" t="s">
        <v>420</v>
      </c>
      <c r="DH7" s="816" t="s">
        <v>329</v>
      </c>
      <c r="DI7" s="816" t="s">
        <v>420</v>
      </c>
      <c r="DJ7" s="816" t="s">
        <v>329</v>
      </c>
      <c r="DK7" s="816" t="s">
        <v>420</v>
      </c>
      <c r="DL7" s="816" t="s">
        <v>329</v>
      </c>
      <c r="DM7" s="816" t="s">
        <v>420</v>
      </c>
      <c r="DN7" s="816" t="s">
        <v>329</v>
      </c>
      <c r="DO7" s="816" t="s">
        <v>420</v>
      </c>
      <c r="DP7" s="816" t="s">
        <v>329</v>
      </c>
      <c r="DQ7" s="816" t="s">
        <v>420</v>
      </c>
      <c r="DR7" s="816" t="s">
        <v>329</v>
      </c>
      <c r="DS7" s="816" t="s">
        <v>420</v>
      </c>
      <c r="DT7" s="816" t="s">
        <v>329</v>
      </c>
      <c r="DU7" s="816" t="s">
        <v>420</v>
      </c>
      <c r="DV7" s="816" t="s">
        <v>329</v>
      </c>
      <c r="DW7" s="816" t="s">
        <v>420</v>
      </c>
      <c r="DX7" s="816" t="s">
        <v>329</v>
      </c>
      <c r="DY7" s="816" t="s">
        <v>420</v>
      </c>
      <c r="DZ7" s="816" t="s">
        <v>329</v>
      </c>
      <c r="EA7" s="816" t="s">
        <v>420</v>
      </c>
      <c r="EB7" s="816" t="s">
        <v>329</v>
      </c>
      <c r="EC7" s="816" t="s">
        <v>420</v>
      </c>
      <c r="ED7" s="816" t="s">
        <v>329</v>
      </c>
      <c r="EE7" s="816" t="s">
        <v>420</v>
      </c>
      <c r="EF7" s="816" t="s">
        <v>329</v>
      </c>
      <c r="EG7" s="816" t="s">
        <v>420</v>
      </c>
      <c r="EH7" s="816" t="s">
        <v>329</v>
      </c>
      <c r="EI7" s="816" t="s">
        <v>420</v>
      </c>
      <c r="EJ7" s="816" t="s">
        <v>329</v>
      </c>
      <c r="EK7" s="816" t="s">
        <v>420</v>
      </c>
      <c r="EL7" s="816" t="s">
        <v>329</v>
      </c>
      <c r="EM7" s="816" t="s">
        <v>420</v>
      </c>
      <c r="EN7" s="816" t="s">
        <v>329</v>
      </c>
      <c r="EO7" s="816" t="s">
        <v>420</v>
      </c>
      <c r="EP7" s="816" t="s">
        <v>329</v>
      </c>
      <c r="EQ7" s="816" t="s">
        <v>420</v>
      </c>
      <c r="ER7" s="816" t="s">
        <v>329</v>
      </c>
      <c r="ES7" s="816" t="s">
        <v>420</v>
      </c>
      <c r="ET7" s="816" t="s">
        <v>329</v>
      </c>
      <c r="EU7" s="816" t="s">
        <v>420</v>
      </c>
      <c r="EV7" s="816" t="s">
        <v>329</v>
      </c>
      <c r="EW7" s="816" t="s">
        <v>420</v>
      </c>
      <c r="EX7" s="816" t="s">
        <v>329</v>
      </c>
      <c r="EY7" s="816" t="s">
        <v>420</v>
      </c>
      <c r="EZ7" s="816" t="s">
        <v>329</v>
      </c>
      <c r="FA7" s="816" t="s">
        <v>420</v>
      </c>
      <c r="FB7" s="816" t="s">
        <v>329</v>
      </c>
      <c r="FC7" s="816" t="s">
        <v>420</v>
      </c>
      <c r="FD7" s="816" t="s">
        <v>329</v>
      </c>
      <c r="FE7" s="816" t="s">
        <v>420</v>
      </c>
      <c r="FF7" s="816" t="s">
        <v>329</v>
      </c>
      <c r="FG7" s="816" t="s">
        <v>420</v>
      </c>
      <c r="FH7" s="816" t="s">
        <v>329</v>
      </c>
      <c r="FI7" s="816" t="s">
        <v>420</v>
      </c>
      <c r="FJ7" s="816" t="s">
        <v>329</v>
      </c>
      <c r="FK7" s="534"/>
    </row>
    <row r="8" spans="1:200" ht="30" customHeight="1">
      <c r="A8" s="823"/>
      <c r="B8" s="816"/>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817"/>
      <c r="AC8" s="817"/>
      <c r="AD8" s="817"/>
      <c r="AE8" s="817"/>
      <c r="AF8" s="817"/>
      <c r="AG8" s="817"/>
      <c r="AH8" s="817"/>
      <c r="AI8" s="817"/>
      <c r="AJ8" s="817"/>
      <c r="AK8" s="817"/>
      <c r="AL8" s="817"/>
      <c r="AM8" s="817"/>
      <c r="AN8" s="817"/>
      <c r="AO8" s="817"/>
      <c r="AP8" s="817"/>
      <c r="AQ8" s="817"/>
      <c r="AR8" s="817"/>
      <c r="AS8" s="817"/>
      <c r="AT8" s="817"/>
      <c r="AU8" s="817"/>
      <c r="AV8" s="817"/>
      <c r="AW8" s="817"/>
      <c r="AX8" s="817"/>
      <c r="AY8" s="817"/>
      <c r="AZ8" s="817"/>
      <c r="BA8" s="817"/>
      <c r="BB8" s="817"/>
      <c r="BC8" s="817"/>
      <c r="BD8" s="817"/>
      <c r="BE8" s="817"/>
      <c r="BF8" s="817"/>
      <c r="BG8" s="817"/>
      <c r="BH8" s="817"/>
      <c r="BI8" s="817"/>
      <c r="BJ8" s="817"/>
      <c r="BK8" s="817"/>
      <c r="BL8" s="817"/>
      <c r="BM8" s="817"/>
      <c r="BN8" s="817"/>
      <c r="BO8" s="817"/>
      <c r="BP8" s="817"/>
      <c r="BQ8" s="817"/>
      <c r="BR8" s="817"/>
      <c r="BS8" s="817"/>
      <c r="BT8" s="817"/>
      <c r="BU8" s="817"/>
      <c r="BV8" s="817"/>
      <c r="BW8" s="817"/>
      <c r="BX8" s="817"/>
      <c r="BY8" s="817"/>
      <c r="BZ8" s="817"/>
      <c r="CA8" s="817"/>
      <c r="CB8" s="817"/>
      <c r="CC8" s="817"/>
      <c r="CD8" s="817"/>
      <c r="CE8" s="817"/>
      <c r="CF8" s="817"/>
      <c r="CG8" s="817"/>
      <c r="CH8" s="817"/>
      <c r="CI8" s="817"/>
      <c r="CJ8" s="817"/>
      <c r="CK8" s="817"/>
      <c r="CL8" s="817"/>
      <c r="CM8" s="817"/>
      <c r="CN8" s="817"/>
      <c r="CO8" s="817"/>
      <c r="CP8" s="817"/>
      <c r="CQ8" s="817"/>
      <c r="CR8" s="817"/>
      <c r="CS8" s="817"/>
      <c r="CT8" s="817"/>
      <c r="CU8" s="817"/>
      <c r="CV8" s="817"/>
      <c r="CW8" s="817"/>
      <c r="CX8" s="817"/>
      <c r="CY8" s="817"/>
      <c r="CZ8" s="817"/>
      <c r="DA8" s="817"/>
      <c r="DB8" s="817"/>
      <c r="DC8" s="817"/>
      <c r="DD8" s="817"/>
      <c r="DE8" s="817"/>
      <c r="DF8" s="817"/>
      <c r="DG8" s="817"/>
      <c r="DH8" s="817"/>
      <c r="DI8" s="817"/>
      <c r="DJ8" s="817"/>
      <c r="DK8" s="817"/>
      <c r="DL8" s="817"/>
      <c r="DM8" s="817"/>
      <c r="DN8" s="817"/>
      <c r="DO8" s="817"/>
      <c r="DP8" s="817"/>
      <c r="DQ8" s="817"/>
      <c r="DR8" s="817"/>
      <c r="DS8" s="817"/>
      <c r="DT8" s="817"/>
      <c r="DU8" s="817"/>
      <c r="DV8" s="817"/>
      <c r="DW8" s="817"/>
      <c r="DX8" s="817"/>
      <c r="DY8" s="817"/>
      <c r="DZ8" s="817"/>
      <c r="EA8" s="817"/>
      <c r="EB8" s="817"/>
      <c r="EC8" s="817"/>
      <c r="ED8" s="817"/>
      <c r="EE8" s="817"/>
      <c r="EF8" s="817"/>
      <c r="EG8" s="817"/>
      <c r="EH8" s="817"/>
      <c r="EI8" s="817"/>
      <c r="EJ8" s="817"/>
      <c r="EK8" s="817"/>
      <c r="EL8" s="817"/>
      <c r="EM8" s="817"/>
      <c r="EN8" s="817"/>
      <c r="EO8" s="817"/>
      <c r="EP8" s="817"/>
      <c r="EQ8" s="817"/>
      <c r="ER8" s="817"/>
      <c r="ES8" s="817"/>
      <c r="ET8" s="817"/>
      <c r="EU8" s="817"/>
      <c r="EV8" s="817"/>
      <c r="EW8" s="817"/>
      <c r="EX8" s="817"/>
      <c r="EY8" s="817"/>
      <c r="EZ8" s="817"/>
      <c r="FA8" s="817"/>
      <c r="FB8" s="817"/>
      <c r="FC8" s="817"/>
      <c r="FD8" s="817"/>
      <c r="FE8" s="817"/>
      <c r="FF8" s="817"/>
      <c r="FG8" s="817"/>
      <c r="FH8" s="817"/>
      <c r="FI8" s="817"/>
      <c r="FJ8" s="817"/>
      <c r="FK8" s="534"/>
    </row>
    <row r="9" spans="1:200" ht="12.95" customHeight="1">
      <c r="A9" s="535" t="s">
        <v>81</v>
      </c>
      <c r="B9" s="536" t="s">
        <v>876</v>
      </c>
      <c r="C9" s="537">
        <v>1325</v>
      </c>
      <c r="D9" s="537">
        <v>5876</v>
      </c>
      <c r="E9" s="537">
        <v>100</v>
      </c>
      <c r="F9" s="537">
        <v>567</v>
      </c>
      <c r="G9" s="537">
        <v>355</v>
      </c>
      <c r="H9" s="537">
        <v>4608</v>
      </c>
      <c r="I9" s="537">
        <v>20</v>
      </c>
      <c r="J9" s="537">
        <v>130</v>
      </c>
      <c r="K9" s="537">
        <v>183</v>
      </c>
      <c r="L9" s="537">
        <v>1132</v>
      </c>
      <c r="M9" s="537">
        <v>1012</v>
      </c>
      <c r="N9" s="537">
        <v>5759</v>
      </c>
      <c r="O9" s="537">
        <v>1293</v>
      </c>
      <c r="P9" s="537">
        <v>13504</v>
      </c>
      <c r="Q9" s="537">
        <v>22</v>
      </c>
      <c r="R9" s="537">
        <v>51</v>
      </c>
      <c r="S9" s="537">
        <v>939</v>
      </c>
      <c r="T9" s="537">
        <v>2769</v>
      </c>
      <c r="U9" s="537">
        <v>1012</v>
      </c>
      <c r="V9" s="537">
        <v>4534</v>
      </c>
      <c r="W9" s="537">
        <v>94</v>
      </c>
      <c r="X9" s="537">
        <v>410</v>
      </c>
      <c r="Y9" s="537">
        <v>58</v>
      </c>
      <c r="Z9" s="537">
        <v>148</v>
      </c>
      <c r="AA9" s="537">
        <v>31</v>
      </c>
      <c r="AB9" s="537">
        <v>107</v>
      </c>
      <c r="AC9" s="537">
        <v>381</v>
      </c>
      <c r="AD9" s="537">
        <v>2270</v>
      </c>
      <c r="AE9" s="537">
        <v>168</v>
      </c>
      <c r="AF9" s="537">
        <v>542</v>
      </c>
      <c r="AG9" s="537">
        <v>614</v>
      </c>
      <c r="AH9" s="537">
        <v>4581</v>
      </c>
      <c r="AI9" s="537">
        <v>363</v>
      </c>
      <c r="AJ9" s="537">
        <v>1373</v>
      </c>
      <c r="AK9" s="537">
        <v>223</v>
      </c>
      <c r="AL9" s="537">
        <v>438</v>
      </c>
      <c r="AM9" s="537">
        <v>139</v>
      </c>
      <c r="AN9" s="537">
        <v>491</v>
      </c>
      <c r="AO9" s="537">
        <v>375</v>
      </c>
      <c r="AP9" s="537">
        <v>1895</v>
      </c>
      <c r="AQ9" s="537">
        <v>213</v>
      </c>
      <c r="AR9" s="537">
        <v>1314</v>
      </c>
      <c r="AS9" s="537">
        <v>240</v>
      </c>
      <c r="AT9" s="537">
        <v>843</v>
      </c>
      <c r="AU9" s="537">
        <v>178</v>
      </c>
      <c r="AV9" s="537">
        <v>631</v>
      </c>
      <c r="AW9" s="537">
        <v>166</v>
      </c>
      <c r="AX9" s="537">
        <v>488</v>
      </c>
      <c r="AY9" s="537">
        <v>172</v>
      </c>
      <c r="AZ9" s="537">
        <v>346</v>
      </c>
      <c r="BA9" s="537">
        <v>263</v>
      </c>
      <c r="BB9" s="537">
        <v>1683</v>
      </c>
      <c r="BC9" s="537">
        <v>241</v>
      </c>
      <c r="BD9" s="537">
        <v>1586</v>
      </c>
      <c r="BE9" s="537">
        <v>72</v>
      </c>
      <c r="BF9" s="537">
        <v>665</v>
      </c>
      <c r="BG9" s="537">
        <v>26</v>
      </c>
      <c r="BH9" s="537">
        <v>183</v>
      </c>
      <c r="BI9" s="537">
        <v>9</v>
      </c>
      <c r="BJ9" s="537">
        <v>87</v>
      </c>
      <c r="BK9" s="537">
        <v>244</v>
      </c>
      <c r="BL9" s="537">
        <v>1092</v>
      </c>
      <c r="BM9" s="537">
        <v>177</v>
      </c>
      <c r="BN9" s="537">
        <v>584</v>
      </c>
      <c r="BO9" s="537">
        <v>1005</v>
      </c>
      <c r="BP9" s="537">
        <v>4602</v>
      </c>
      <c r="BQ9" s="537">
        <v>609</v>
      </c>
      <c r="BR9" s="537">
        <v>2372</v>
      </c>
      <c r="BS9" s="537">
        <v>1504</v>
      </c>
      <c r="BT9" s="537">
        <v>8731</v>
      </c>
      <c r="BU9" s="537">
        <v>101</v>
      </c>
      <c r="BV9" s="537">
        <v>186</v>
      </c>
      <c r="BW9" s="537">
        <v>79</v>
      </c>
      <c r="BX9" s="537">
        <v>341</v>
      </c>
      <c r="BY9" s="537">
        <v>307</v>
      </c>
      <c r="BZ9" s="537">
        <v>1217</v>
      </c>
      <c r="CA9" s="537">
        <v>341</v>
      </c>
      <c r="CB9" s="537">
        <v>1681</v>
      </c>
      <c r="CC9" s="537">
        <v>186</v>
      </c>
      <c r="CD9" s="537">
        <v>914</v>
      </c>
      <c r="CE9" s="537">
        <v>192</v>
      </c>
      <c r="CF9" s="537">
        <v>1158</v>
      </c>
      <c r="CG9" s="537">
        <v>1225</v>
      </c>
      <c r="CH9" s="537">
        <v>5012</v>
      </c>
      <c r="CI9" s="537">
        <v>72</v>
      </c>
      <c r="CJ9" s="537">
        <v>402</v>
      </c>
      <c r="CK9" s="537">
        <v>201</v>
      </c>
      <c r="CL9" s="537">
        <v>871</v>
      </c>
      <c r="CM9" s="537">
        <v>864</v>
      </c>
      <c r="CN9" s="537">
        <v>4386</v>
      </c>
      <c r="CO9" s="537">
        <v>196</v>
      </c>
      <c r="CP9" s="537">
        <v>1059</v>
      </c>
      <c r="CQ9" s="538">
        <v>60</v>
      </c>
      <c r="CR9" s="537">
        <v>379</v>
      </c>
      <c r="CS9" s="537">
        <v>240</v>
      </c>
      <c r="CT9" s="537">
        <v>1109</v>
      </c>
      <c r="CU9" s="537">
        <v>45</v>
      </c>
      <c r="CV9" s="537">
        <v>179</v>
      </c>
      <c r="CW9" s="537">
        <v>195</v>
      </c>
      <c r="CX9" s="537">
        <v>777</v>
      </c>
      <c r="CY9" s="537">
        <v>240</v>
      </c>
      <c r="CZ9" s="537">
        <v>1280</v>
      </c>
      <c r="DA9" s="537">
        <v>80</v>
      </c>
      <c r="DB9" s="537">
        <v>1060</v>
      </c>
      <c r="DC9" s="537">
        <v>18</v>
      </c>
      <c r="DD9" s="537">
        <v>57</v>
      </c>
      <c r="DE9" s="537">
        <v>416</v>
      </c>
      <c r="DF9" s="537">
        <v>2386</v>
      </c>
      <c r="DG9" s="537">
        <v>213</v>
      </c>
      <c r="DH9" s="537">
        <v>1326</v>
      </c>
      <c r="DI9" s="537">
        <v>19</v>
      </c>
      <c r="DJ9" s="537">
        <v>140</v>
      </c>
      <c r="DK9" s="537">
        <v>25</v>
      </c>
      <c r="DL9" s="537">
        <v>108</v>
      </c>
      <c r="DM9" s="537">
        <v>201</v>
      </c>
      <c r="DN9" s="537">
        <v>890</v>
      </c>
      <c r="DO9" s="537">
        <v>315</v>
      </c>
      <c r="DP9" s="537">
        <v>994</v>
      </c>
      <c r="DQ9" s="537">
        <v>102</v>
      </c>
      <c r="DR9" s="537">
        <v>387</v>
      </c>
      <c r="DS9" s="537">
        <v>52</v>
      </c>
      <c r="DT9" s="537">
        <v>354</v>
      </c>
      <c r="DU9" s="537">
        <v>17</v>
      </c>
      <c r="DV9" s="537">
        <v>23</v>
      </c>
      <c r="DW9" s="537">
        <v>479</v>
      </c>
      <c r="DX9" s="537">
        <v>3788</v>
      </c>
      <c r="DY9" s="537">
        <v>284</v>
      </c>
      <c r="DZ9" s="537">
        <v>789</v>
      </c>
      <c r="EA9" s="538">
        <v>41</v>
      </c>
      <c r="EB9" s="537">
        <v>453</v>
      </c>
      <c r="EC9" s="537">
        <v>147</v>
      </c>
      <c r="ED9" s="537">
        <v>496</v>
      </c>
      <c r="EE9" s="537">
        <v>79</v>
      </c>
      <c r="EF9" s="537">
        <v>507</v>
      </c>
      <c r="EG9" s="537">
        <v>395</v>
      </c>
      <c r="EH9" s="537">
        <v>1267</v>
      </c>
      <c r="EI9" s="537">
        <v>9</v>
      </c>
      <c r="EJ9" s="537">
        <v>32</v>
      </c>
      <c r="EK9" s="537">
        <v>215</v>
      </c>
      <c r="EL9" s="537">
        <v>729</v>
      </c>
      <c r="EM9" s="537">
        <v>71</v>
      </c>
      <c r="EN9" s="537">
        <v>279</v>
      </c>
      <c r="EO9" s="537">
        <v>30</v>
      </c>
      <c r="EP9" s="537">
        <v>203</v>
      </c>
      <c r="EQ9" s="537">
        <v>12</v>
      </c>
      <c r="ER9" s="537">
        <v>77</v>
      </c>
      <c r="ES9" s="537">
        <v>21</v>
      </c>
      <c r="ET9" s="537">
        <v>54</v>
      </c>
      <c r="EU9" s="537">
        <v>20</v>
      </c>
      <c r="EV9" s="537">
        <v>97</v>
      </c>
      <c r="EW9" s="537">
        <v>13</v>
      </c>
      <c r="EX9" s="537">
        <v>79</v>
      </c>
      <c r="EY9" s="538">
        <v>149</v>
      </c>
      <c r="EZ9" s="537">
        <v>777</v>
      </c>
      <c r="FA9" s="537">
        <v>49</v>
      </c>
      <c r="FB9" s="537">
        <v>240</v>
      </c>
      <c r="FC9" s="537">
        <v>28</v>
      </c>
      <c r="FD9" s="537">
        <v>155</v>
      </c>
      <c r="FE9" s="537">
        <v>51</v>
      </c>
      <c r="FF9" s="537">
        <v>546</v>
      </c>
      <c r="FG9" s="537">
        <v>116</v>
      </c>
      <c r="FH9" s="537">
        <v>656</v>
      </c>
      <c r="FI9" s="536">
        <f>+C9+E9+G9+I9+K9+M9+O9+Q9+S9+U9+W9+Y9+AA9+AC9+AE9+AI9+AG9+AK9+AM9+AO9+AQ9+AS9+AU9+AW9+AY9+BA9+BE9+BC9+BG9+BI9+BK9+BM9+BO9+BQ9+BS9+BW9+BU9+BY9+CA9+CC9+CE9+CG9+CI9+CK9+CM9+CO9+CQ9+CS9+CU9+CW9+CY9+DA9+DC9+DE9+DG9+DI9+DK9+DM9+DO9+DQ9+DS9+DU9+DW9+DY9+EA9+EC9+EE9+EG9+EI9+EK9+EM9+EO9+EQ9+ES9+EU9+EW9+EY9+FA9+FC9+FE9+FG9</f>
        <v>22037</v>
      </c>
      <c r="FJ9" s="536">
        <f>+D9+F9+H9+J9+L9+N9+P9+R9+T9+V9+X9+Z9+AB9+AD9+AF9+AJ9+AH9+AL9+AN9+AP9+AR9+AT9+AV9+AX9+AZ9+BB9+BF9+BD9+BH9+BJ9+BL9+BN9+BP9+BR9+BT9+BX9+BV9+BZ9+CB9+CD9+CF9+CH9+CJ9+CL9+CN9+CP9+CR9+CT9+CV9+CX9+CZ9+DB9+DD9+DF9+DH9+DJ9+DL9+DN9+DP9+DR9+DT9+DV9+DX9+DZ9+EB9+ED9+EF9+EH9+EJ9+EL9+EN9+EP9+ER9+ET9+EV9+EX9+EZ9+FB9+FD9+FF9+FH9</f>
        <v>116292</v>
      </c>
      <c r="FK9" s="82"/>
      <c r="FL9" s="539"/>
      <c r="FM9" s="426"/>
    </row>
    <row r="10" spans="1:200" ht="12.95" customHeight="1">
      <c r="A10" s="540" t="s">
        <v>82</v>
      </c>
      <c r="B10" s="541" t="s">
        <v>877</v>
      </c>
      <c r="C10" s="542">
        <v>100</v>
      </c>
      <c r="D10" s="542">
        <v>1389</v>
      </c>
      <c r="E10" s="542">
        <v>9</v>
      </c>
      <c r="F10" s="542">
        <v>111</v>
      </c>
      <c r="G10" s="542">
        <v>18</v>
      </c>
      <c r="H10" s="542">
        <v>351</v>
      </c>
      <c r="I10" s="542">
        <v>1</v>
      </c>
      <c r="J10" s="542">
        <v>24</v>
      </c>
      <c r="K10" s="542">
        <v>11</v>
      </c>
      <c r="L10" s="542">
        <v>255</v>
      </c>
      <c r="M10" s="542">
        <v>45</v>
      </c>
      <c r="N10" s="542">
        <v>1097</v>
      </c>
      <c r="O10" s="542">
        <v>233</v>
      </c>
      <c r="P10" s="542">
        <v>3012</v>
      </c>
      <c r="Q10" s="542">
        <v>77</v>
      </c>
      <c r="R10" s="542">
        <v>640</v>
      </c>
      <c r="S10" s="542">
        <v>32</v>
      </c>
      <c r="T10" s="542">
        <v>542</v>
      </c>
      <c r="U10" s="542">
        <v>89</v>
      </c>
      <c r="V10" s="542">
        <v>1354</v>
      </c>
      <c r="W10" s="542">
        <v>77</v>
      </c>
      <c r="X10" s="542">
        <v>666</v>
      </c>
      <c r="Y10" s="542">
        <v>10</v>
      </c>
      <c r="Z10" s="542">
        <v>89</v>
      </c>
      <c r="AA10" s="542">
        <v>16</v>
      </c>
      <c r="AB10" s="542">
        <v>139</v>
      </c>
      <c r="AC10" s="542">
        <v>69</v>
      </c>
      <c r="AD10" s="542">
        <v>819</v>
      </c>
      <c r="AE10" s="542">
        <v>22</v>
      </c>
      <c r="AF10" s="542">
        <v>446</v>
      </c>
      <c r="AG10" s="542">
        <v>145</v>
      </c>
      <c r="AH10" s="542">
        <v>1408</v>
      </c>
      <c r="AI10" s="542">
        <v>163</v>
      </c>
      <c r="AJ10" s="542">
        <v>1573</v>
      </c>
      <c r="AK10" s="542">
        <v>11</v>
      </c>
      <c r="AL10" s="542">
        <v>269</v>
      </c>
      <c r="AM10" s="542">
        <v>57</v>
      </c>
      <c r="AN10" s="542">
        <v>454</v>
      </c>
      <c r="AO10" s="542">
        <v>67</v>
      </c>
      <c r="AP10" s="542">
        <v>958</v>
      </c>
      <c r="AQ10" s="542">
        <v>17</v>
      </c>
      <c r="AR10" s="542">
        <v>117</v>
      </c>
      <c r="AS10" s="542">
        <v>20</v>
      </c>
      <c r="AT10" s="542">
        <v>320</v>
      </c>
      <c r="AU10" s="542">
        <v>10</v>
      </c>
      <c r="AV10" s="542">
        <v>230</v>
      </c>
      <c r="AW10" s="542">
        <v>5</v>
      </c>
      <c r="AX10" s="542">
        <v>99</v>
      </c>
      <c r="AY10" s="542">
        <v>19</v>
      </c>
      <c r="AZ10" s="542">
        <v>484</v>
      </c>
      <c r="BA10" s="542">
        <v>33</v>
      </c>
      <c r="BB10" s="542">
        <v>505</v>
      </c>
      <c r="BC10" s="542">
        <v>11</v>
      </c>
      <c r="BD10" s="542">
        <v>114</v>
      </c>
      <c r="BE10" s="542">
        <v>46</v>
      </c>
      <c r="BF10" s="542">
        <v>507</v>
      </c>
      <c r="BG10" s="542">
        <v>30</v>
      </c>
      <c r="BH10" s="542">
        <v>219</v>
      </c>
      <c r="BI10" s="542">
        <v>2</v>
      </c>
      <c r="BJ10" s="542">
        <v>38</v>
      </c>
      <c r="BK10" s="542">
        <v>38</v>
      </c>
      <c r="BL10" s="542">
        <v>705</v>
      </c>
      <c r="BM10" s="542">
        <v>39</v>
      </c>
      <c r="BN10" s="542">
        <v>575</v>
      </c>
      <c r="BO10" s="542">
        <v>127</v>
      </c>
      <c r="BP10" s="542">
        <v>1759</v>
      </c>
      <c r="BQ10" s="542">
        <v>55</v>
      </c>
      <c r="BR10" s="542">
        <v>728</v>
      </c>
      <c r="BS10" s="542">
        <v>109</v>
      </c>
      <c r="BT10" s="542">
        <v>1639</v>
      </c>
      <c r="BU10" s="542">
        <v>7</v>
      </c>
      <c r="BV10" s="542">
        <v>85</v>
      </c>
      <c r="BW10" s="542">
        <v>163</v>
      </c>
      <c r="BX10" s="542">
        <v>1587</v>
      </c>
      <c r="BY10" s="542">
        <v>17</v>
      </c>
      <c r="BZ10" s="542">
        <v>217</v>
      </c>
      <c r="CA10" s="542">
        <v>30</v>
      </c>
      <c r="CB10" s="542">
        <v>424</v>
      </c>
      <c r="CC10" s="542">
        <v>2</v>
      </c>
      <c r="CD10" s="542">
        <v>39</v>
      </c>
      <c r="CE10" s="542">
        <v>23</v>
      </c>
      <c r="CF10" s="542">
        <v>355</v>
      </c>
      <c r="CG10" s="542">
        <v>42</v>
      </c>
      <c r="CH10" s="542">
        <v>968</v>
      </c>
      <c r="CI10" s="542">
        <v>51</v>
      </c>
      <c r="CJ10" s="542">
        <v>928</v>
      </c>
      <c r="CK10" s="542">
        <v>7</v>
      </c>
      <c r="CL10" s="542">
        <v>124</v>
      </c>
      <c r="CM10" s="542">
        <v>107</v>
      </c>
      <c r="CN10" s="542">
        <v>1230</v>
      </c>
      <c r="CO10" s="542">
        <v>64</v>
      </c>
      <c r="CP10" s="542">
        <v>765</v>
      </c>
      <c r="CQ10" s="543">
        <v>9</v>
      </c>
      <c r="CR10" s="542">
        <v>87</v>
      </c>
      <c r="CS10" s="542">
        <v>121</v>
      </c>
      <c r="CT10" s="542">
        <v>1798</v>
      </c>
      <c r="CU10" s="542">
        <v>4</v>
      </c>
      <c r="CV10" s="542">
        <v>49</v>
      </c>
      <c r="CW10" s="542">
        <v>1</v>
      </c>
      <c r="CX10" s="542">
        <v>19</v>
      </c>
      <c r="CY10" s="542">
        <v>5</v>
      </c>
      <c r="CZ10" s="542">
        <v>51</v>
      </c>
      <c r="DA10" s="542">
        <v>34</v>
      </c>
      <c r="DB10" s="542">
        <v>359</v>
      </c>
      <c r="DC10" s="542">
        <v>15</v>
      </c>
      <c r="DD10" s="542">
        <v>162</v>
      </c>
      <c r="DE10" s="542">
        <v>42</v>
      </c>
      <c r="DF10" s="542">
        <v>687</v>
      </c>
      <c r="DG10" s="542">
        <v>53</v>
      </c>
      <c r="DH10" s="542">
        <v>536</v>
      </c>
      <c r="DI10" s="542">
        <v>3</v>
      </c>
      <c r="DJ10" s="542">
        <v>61</v>
      </c>
      <c r="DK10" s="542">
        <v>38</v>
      </c>
      <c r="DL10" s="542">
        <v>583</v>
      </c>
      <c r="DM10" s="542">
        <v>18</v>
      </c>
      <c r="DN10" s="542">
        <v>330</v>
      </c>
      <c r="DO10" s="542">
        <v>11</v>
      </c>
      <c r="DP10" s="542">
        <v>181</v>
      </c>
      <c r="DQ10" s="542">
        <v>29</v>
      </c>
      <c r="DR10" s="542">
        <v>378</v>
      </c>
      <c r="DS10" s="542">
        <v>44</v>
      </c>
      <c r="DT10" s="542">
        <v>522</v>
      </c>
      <c r="DU10" s="542">
        <v>3</v>
      </c>
      <c r="DV10" s="542">
        <v>32</v>
      </c>
      <c r="DW10" s="542">
        <v>13</v>
      </c>
      <c r="DX10" s="542">
        <v>117</v>
      </c>
      <c r="DY10" s="542">
        <v>38</v>
      </c>
      <c r="DZ10" s="542">
        <v>396</v>
      </c>
      <c r="EA10" s="543">
        <v>4</v>
      </c>
      <c r="EB10" s="542">
        <v>41</v>
      </c>
      <c r="EC10" s="542">
        <v>38</v>
      </c>
      <c r="ED10" s="542">
        <v>363</v>
      </c>
      <c r="EE10" s="542">
        <v>39</v>
      </c>
      <c r="EF10" s="542">
        <v>542</v>
      </c>
      <c r="EG10" s="542">
        <v>3</v>
      </c>
      <c r="EH10" s="542">
        <v>38</v>
      </c>
      <c r="EI10" s="542">
        <v>4</v>
      </c>
      <c r="EJ10" s="542">
        <v>40</v>
      </c>
      <c r="EK10" s="542">
        <v>12</v>
      </c>
      <c r="EL10" s="542">
        <v>200</v>
      </c>
      <c r="EM10" s="542">
        <v>3</v>
      </c>
      <c r="EN10" s="542">
        <v>43</v>
      </c>
      <c r="EO10" s="542">
        <v>3</v>
      </c>
      <c r="EP10" s="542">
        <v>51</v>
      </c>
      <c r="EQ10" s="542">
        <v>4</v>
      </c>
      <c r="ER10" s="542">
        <v>51</v>
      </c>
      <c r="ES10" s="542">
        <v>27</v>
      </c>
      <c r="ET10" s="542">
        <v>235</v>
      </c>
      <c r="EU10" s="542">
        <v>2</v>
      </c>
      <c r="EV10" s="542">
        <v>69</v>
      </c>
      <c r="EW10" s="542">
        <v>4</v>
      </c>
      <c r="EX10" s="542">
        <v>26</v>
      </c>
      <c r="EY10" s="543">
        <v>16</v>
      </c>
      <c r="EZ10" s="542">
        <v>119</v>
      </c>
      <c r="FA10" s="542">
        <v>112</v>
      </c>
      <c r="FB10" s="542">
        <v>937</v>
      </c>
      <c r="FC10" s="542">
        <v>3</v>
      </c>
      <c r="FD10" s="542">
        <v>53</v>
      </c>
      <c r="FE10" s="542">
        <v>21</v>
      </c>
      <c r="FF10" s="542">
        <v>336</v>
      </c>
      <c r="FG10" s="542">
        <v>33</v>
      </c>
      <c r="FH10" s="542">
        <v>355</v>
      </c>
      <c r="FI10" s="541">
        <f t="shared" ref="FI10:FJ72" si="0">+C10+E10+G10+I10+K10+M10+O10+Q10+S10+U10+W10+Y10+AA10+AC10+AE10+AI10+AG10+AK10+AM10+AO10+AQ10+AS10+AU10+AW10+AY10+BA10+BE10+BC10+BG10+BI10+BK10+BM10+BO10+BQ10+BS10+BW10+BU10+BY10+CA10+CC10+CE10+CG10+CI10+CK10+CM10+CO10+CQ10+CS10+CU10+CW10+CY10+DA10+DC10+DE10+DG10+DI10+DK10+DM10+DO10+DQ10+DS10+DU10+DW10+DY10+EA10+EC10+EE10+EG10+EI10+EK10+EM10+EO10+EQ10+ES10+EU10+EW10+EY10+FA10+FC10+FE10+FG10</f>
        <v>3135</v>
      </c>
      <c r="FJ10" s="541">
        <f t="shared" si="0"/>
        <v>40204</v>
      </c>
      <c r="FK10" s="82"/>
      <c r="FL10" s="539"/>
      <c r="FM10" s="426"/>
    </row>
    <row r="11" spans="1:200" ht="12.95" customHeight="1">
      <c r="A11" s="535" t="s">
        <v>83</v>
      </c>
      <c r="B11" s="536" t="s">
        <v>878</v>
      </c>
      <c r="C11" s="537">
        <v>37</v>
      </c>
      <c r="D11" s="537">
        <v>230</v>
      </c>
      <c r="E11" s="537">
        <v>6</v>
      </c>
      <c r="F11" s="537">
        <v>18</v>
      </c>
      <c r="G11" s="537">
        <v>4</v>
      </c>
      <c r="H11" s="537">
        <v>21</v>
      </c>
      <c r="I11" s="537">
        <v>0</v>
      </c>
      <c r="J11" s="537">
        <v>0</v>
      </c>
      <c r="K11" s="537">
        <v>2</v>
      </c>
      <c r="L11" s="537">
        <v>11</v>
      </c>
      <c r="M11" s="537">
        <v>9</v>
      </c>
      <c r="N11" s="537">
        <v>24</v>
      </c>
      <c r="O11" s="537">
        <v>39</v>
      </c>
      <c r="P11" s="537">
        <v>303</v>
      </c>
      <c r="Q11" s="537">
        <v>23</v>
      </c>
      <c r="R11" s="537">
        <v>146</v>
      </c>
      <c r="S11" s="537">
        <v>34</v>
      </c>
      <c r="T11" s="537">
        <v>703</v>
      </c>
      <c r="U11" s="537">
        <v>228</v>
      </c>
      <c r="V11" s="537">
        <v>1192</v>
      </c>
      <c r="W11" s="537">
        <v>3</v>
      </c>
      <c r="X11" s="537">
        <v>37</v>
      </c>
      <c r="Y11" s="537">
        <v>3</v>
      </c>
      <c r="Z11" s="537">
        <v>22</v>
      </c>
      <c r="AA11" s="537">
        <v>1</v>
      </c>
      <c r="AB11" s="537">
        <v>7</v>
      </c>
      <c r="AC11" s="537">
        <v>2</v>
      </c>
      <c r="AD11" s="537">
        <v>2</v>
      </c>
      <c r="AE11" s="537">
        <v>15</v>
      </c>
      <c r="AF11" s="537">
        <v>56</v>
      </c>
      <c r="AG11" s="537">
        <v>21</v>
      </c>
      <c r="AH11" s="537">
        <v>156</v>
      </c>
      <c r="AI11" s="537">
        <v>21</v>
      </c>
      <c r="AJ11" s="537">
        <v>200</v>
      </c>
      <c r="AK11" s="537">
        <v>0</v>
      </c>
      <c r="AL11" s="537">
        <v>0</v>
      </c>
      <c r="AM11" s="537">
        <v>1</v>
      </c>
      <c r="AN11" s="537">
        <v>2</v>
      </c>
      <c r="AO11" s="537">
        <v>15</v>
      </c>
      <c r="AP11" s="537">
        <v>105</v>
      </c>
      <c r="AQ11" s="537">
        <v>2</v>
      </c>
      <c r="AR11" s="537">
        <v>17</v>
      </c>
      <c r="AS11" s="537">
        <v>2</v>
      </c>
      <c r="AT11" s="537">
        <v>16</v>
      </c>
      <c r="AU11" s="537">
        <v>47</v>
      </c>
      <c r="AV11" s="537">
        <v>587</v>
      </c>
      <c r="AW11" s="537">
        <v>7</v>
      </c>
      <c r="AX11" s="537">
        <v>21</v>
      </c>
      <c r="AY11" s="537">
        <v>15</v>
      </c>
      <c r="AZ11" s="537">
        <v>38</v>
      </c>
      <c r="BA11" s="537">
        <v>2</v>
      </c>
      <c r="BB11" s="537">
        <v>2</v>
      </c>
      <c r="BC11" s="537">
        <v>14</v>
      </c>
      <c r="BD11" s="537">
        <v>272</v>
      </c>
      <c r="BE11" s="537">
        <v>20</v>
      </c>
      <c r="BF11" s="537">
        <v>303</v>
      </c>
      <c r="BG11" s="537">
        <v>11</v>
      </c>
      <c r="BH11" s="537">
        <v>43</v>
      </c>
      <c r="BI11" s="537">
        <v>0</v>
      </c>
      <c r="BJ11" s="537">
        <v>0</v>
      </c>
      <c r="BK11" s="537">
        <v>41</v>
      </c>
      <c r="BL11" s="537">
        <v>226</v>
      </c>
      <c r="BM11" s="537">
        <v>25</v>
      </c>
      <c r="BN11" s="537">
        <v>110</v>
      </c>
      <c r="BO11" s="537">
        <v>34</v>
      </c>
      <c r="BP11" s="537">
        <v>352</v>
      </c>
      <c r="BQ11" s="537">
        <v>151</v>
      </c>
      <c r="BR11" s="537">
        <v>1461</v>
      </c>
      <c r="BS11" s="537">
        <v>116</v>
      </c>
      <c r="BT11" s="537">
        <v>1836</v>
      </c>
      <c r="BU11" s="537">
        <v>1</v>
      </c>
      <c r="BV11" s="537">
        <v>1</v>
      </c>
      <c r="BW11" s="537">
        <v>8</v>
      </c>
      <c r="BX11" s="537">
        <v>36</v>
      </c>
      <c r="BY11" s="537">
        <v>25</v>
      </c>
      <c r="BZ11" s="537">
        <v>258</v>
      </c>
      <c r="CA11" s="537">
        <v>16</v>
      </c>
      <c r="CB11" s="537">
        <v>56</v>
      </c>
      <c r="CC11" s="537">
        <v>5</v>
      </c>
      <c r="CD11" s="537">
        <v>33</v>
      </c>
      <c r="CE11" s="537">
        <v>20</v>
      </c>
      <c r="CF11" s="537">
        <v>121</v>
      </c>
      <c r="CG11" s="537">
        <v>4</v>
      </c>
      <c r="CH11" s="537">
        <v>7</v>
      </c>
      <c r="CI11" s="537">
        <v>7</v>
      </c>
      <c r="CJ11" s="537">
        <v>31</v>
      </c>
      <c r="CK11" s="537">
        <v>17</v>
      </c>
      <c r="CL11" s="537">
        <v>74</v>
      </c>
      <c r="CM11" s="537">
        <v>3</v>
      </c>
      <c r="CN11" s="537">
        <v>14</v>
      </c>
      <c r="CO11" s="537">
        <v>37</v>
      </c>
      <c r="CP11" s="537">
        <v>177</v>
      </c>
      <c r="CQ11" s="538">
        <v>2</v>
      </c>
      <c r="CR11" s="537">
        <v>3</v>
      </c>
      <c r="CS11" s="537">
        <v>172</v>
      </c>
      <c r="CT11" s="537">
        <v>2466</v>
      </c>
      <c r="CU11" s="537">
        <v>1</v>
      </c>
      <c r="CV11" s="537">
        <v>2</v>
      </c>
      <c r="CW11" s="537">
        <v>0</v>
      </c>
      <c r="CX11" s="537">
        <v>0</v>
      </c>
      <c r="CY11" s="537">
        <v>5</v>
      </c>
      <c r="CZ11" s="537">
        <v>29</v>
      </c>
      <c r="DA11" s="537">
        <v>21</v>
      </c>
      <c r="DB11" s="537">
        <v>326</v>
      </c>
      <c r="DC11" s="537">
        <v>36</v>
      </c>
      <c r="DD11" s="537">
        <v>387</v>
      </c>
      <c r="DE11" s="537">
        <v>13</v>
      </c>
      <c r="DF11" s="537">
        <v>35</v>
      </c>
      <c r="DG11" s="537">
        <v>136</v>
      </c>
      <c r="DH11" s="537">
        <v>1285</v>
      </c>
      <c r="DI11" s="537">
        <v>0</v>
      </c>
      <c r="DJ11" s="537">
        <v>0</v>
      </c>
      <c r="DK11" s="537">
        <v>40</v>
      </c>
      <c r="DL11" s="537">
        <v>689</v>
      </c>
      <c r="DM11" s="537">
        <v>10</v>
      </c>
      <c r="DN11" s="537">
        <v>52</v>
      </c>
      <c r="DO11" s="537">
        <v>9</v>
      </c>
      <c r="DP11" s="537">
        <v>97</v>
      </c>
      <c r="DQ11" s="537">
        <v>17</v>
      </c>
      <c r="DR11" s="537">
        <v>79</v>
      </c>
      <c r="DS11" s="537">
        <v>79</v>
      </c>
      <c r="DT11" s="537">
        <v>998</v>
      </c>
      <c r="DU11" s="537">
        <v>8</v>
      </c>
      <c r="DV11" s="537">
        <v>26</v>
      </c>
      <c r="DW11" s="537">
        <v>8</v>
      </c>
      <c r="DX11" s="537">
        <v>48</v>
      </c>
      <c r="DY11" s="537">
        <v>2</v>
      </c>
      <c r="DZ11" s="537">
        <v>9</v>
      </c>
      <c r="EA11" s="538">
        <v>8</v>
      </c>
      <c r="EB11" s="537">
        <v>31</v>
      </c>
      <c r="EC11" s="537">
        <v>2</v>
      </c>
      <c r="ED11" s="537">
        <v>13</v>
      </c>
      <c r="EE11" s="537">
        <v>8</v>
      </c>
      <c r="EF11" s="537">
        <v>29</v>
      </c>
      <c r="EG11" s="537">
        <v>0</v>
      </c>
      <c r="EH11" s="537">
        <v>0</v>
      </c>
      <c r="EI11" s="537">
        <v>0</v>
      </c>
      <c r="EJ11" s="537">
        <v>0</v>
      </c>
      <c r="EK11" s="537">
        <v>7</v>
      </c>
      <c r="EL11" s="537">
        <v>18</v>
      </c>
      <c r="EM11" s="537">
        <v>0</v>
      </c>
      <c r="EN11" s="537">
        <v>0</v>
      </c>
      <c r="EO11" s="537">
        <v>1</v>
      </c>
      <c r="EP11" s="537">
        <v>2</v>
      </c>
      <c r="EQ11" s="537">
        <v>0</v>
      </c>
      <c r="ER11" s="537">
        <v>0</v>
      </c>
      <c r="ES11" s="537">
        <v>5</v>
      </c>
      <c r="ET11" s="537">
        <v>15</v>
      </c>
      <c r="EU11" s="537">
        <v>0</v>
      </c>
      <c r="EV11" s="537">
        <v>0</v>
      </c>
      <c r="EW11" s="537">
        <v>0</v>
      </c>
      <c r="EX11" s="537">
        <v>0</v>
      </c>
      <c r="EY11" s="538">
        <v>35</v>
      </c>
      <c r="EZ11" s="537">
        <v>421</v>
      </c>
      <c r="FA11" s="537">
        <v>1</v>
      </c>
      <c r="FB11" s="537">
        <v>6</v>
      </c>
      <c r="FC11" s="537">
        <v>0</v>
      </c>
      <c r="FD11" s="537">
        <v>0</v>
      </c>
      <c r="FE11" s="537">
        <v>1</v>
      </c>
      <c r="FF11" s="537">
        <v>4</v>
      </c>
      <c r="FG11" s="537">
        <v>6</v>
      </c>
      <c r="FH11" s="537">
        <v>13</v>
      </c>
      <c r="FI11" s="536">
        <f t="shared" si="0"/>
        <v>1727</v>
      </c>
      <c r="FJ11" s="536">
        <f t="shared" si="0"/>
        <v>16410</v>
      </c>
      <c r="FK11" s="82"/>
      <c r="FL11" s="539"/>
      <c r="FM11" s="426"/>
    </row>
    <row r="12" spans="1:200" ht="12.95" customHeight="1">
      <c r="A12" s="540" t="s">
        <v>85</v>
      </c>
      <c r="B12" s="541" t="s">
        <v>879</v>
      </c>
      <c r="C12" s="542">
        <v>2</v>
      </c>
      <c r="D12" s="542">
        <v>234</v>
      </c>
      <c r="E12" s="542">
        <v>1</v>
      </c>
      <c r="F12" s="542">
        <v>2</v>
      </c>
      <c r="G12" s="542">
        <v>1</v>
      </c>
      <c r="H12" s="542">
        <v>39</v>
      </c>
      <c r="I12" s="542">
        <v>0</v>
      </c>
      <c r="J12" s="542">
        <v>0</v>
      </c>
      <c r="K12" s="542">
        <v>6</v>
      </c>
      <c r="L12" s="542">
        <v>674</v>
      </c>
      <c r="M12" s="542">
        <v>21</v>
      </c>
      <c r="N12" s="542">
        <v>1027</v>
      </c>
      <c r="O12" s="542">
        <v>1</v>
      </c>
      <c r="P12" s="542">
        <v>2</v>
      </c>
      <c r="Q12" s="542">
        <v>1</v>
      </c>
      <c r="R12" s="542">
        <v>8</v>
      </c>
      <c r="S12" s="542">
        <v>8</v>
      </c>
      <c r="T12" s="542">
        <v>242</v>
      </c>
      <c r="U12" s="542">
        <v>14</v>
      </c>
      <c r="V12" s="542">
        <v>152</v>
      </c>
      <c r="W12" s="542">
        <v>0</v>
      </c>
      <c r="X12" s="542">
        <v>0</v>
      </c>
      <c r="Y12" s="542">
        <v>0</v>
      </c>
      <c r="Z12" s="542">
        <v>0</v>
      </c>
      <c r="AA12" s="542">
        <v>0</v>
      </c>
      <c r="AB12" s="542">
        <v>0</v>
      </c>
      <c r="AC12" s="542">
        <v>6</v>
      </c>
      <c r="AD12" s="542">
        <v>540</v>
      </c>
      <c r="AE12" s="542">
        <v>2</v>
      </c>
      <c r="AF12" s="542">
        <v>7</v>
      </c>
      <c r="AG12" s="542">
        <v>3</v>
      </c>
      <c r="AH12" s="542">
        <v>336</v>
      </c>
      <c r="AI12" s="542">
        <v>7</v>
      </c>
      <c r="AJ12" s="542">
        <v>245</v>
      </c>
      <c r="AK12" s="542">
        <v>0</v>
      </c>
      <c r="AL12" s="542">
        <v>0</v>
      </c>
      <c r="AM12" s="542">
        <v>9</v>
      </c>
      <c r="AN12" s="542">
        <v>248</v>
      </c>
      <c r="AO12" s="542">
        <v>7</v>
      </c>
      <c r="AP12" s="542">
        <v>138</v>
      </c>
      <c r="AQ12" s="542">
        <v>0</v>
      </c>
      <c r="AR12" s="542">
        <v>0</v>
      </c>
      <c r="AS12" s="542">
        <v>26</v>
      </c>
      <c r="AT12" s="542">
        <v>1345</v>
      </c>
      <c r="AU12" s="542">
        <v>0</v>
      </c>
      <c r="AV12" s="542">
        <v>0</v>
      </c>
      <c r="AW12" s="542">
        <v>2</v>
      </c>
      <c r="AX12" s="542">
        <v>16</v>
      </c>
      <c r="AY12" s="542">
        <v>2</v>
      </c>
      <c r="AZ12" s="542">
        <v>30</v>
      </c>
      <c r="BA12" s="542">
        <v>2</v>
      </c>
      <c r="BB12" s="542">
        <v>279</v>
      </c>
      <c r="BC12" s="542">
        <v>0</v>
      </c>
      <c r="BD12" s="542">
        <v>0</v>
      </c>
      <c r="BE12" s="542">
        <v>0</v>
      </c>
      <c r="BF12" s="542">
        <v>0</v>
      </c>
      <c r="BG12" s="542">
        <v>2</v>
      </c>
      <c r="BH12" s="542">
        <v>19</v>
      </c>
      <c r="BI12" s="542">
        <v>0</v>
      </c>
      <c r="BJ12" s="542">
        <v>0</v>
      </c>
      <c r="BK12" s="542">
        <v>1</v>
      </c>
      <c r="BL12" s="542">
        <v>2</v>
      </c>
      <c r="BM12" s="542">
        <v>2</v>
      </c>
      <c r="BN12" s="542">
        <v>92</v>
      </c>
      <c r="BO12" s="542">
        <v>0</v>
      </c>
      <c r="BP12" s="542">
        <v>0</v>
      </c>
      <c r="BQ12" s="542">
        <v>20</v>
      </c>
      <c r="BR12" s="542">
        <v>117</v>
      </c>
      <c r="BS12" s="542">
        <v>4</v>
      </c>
      <c r="BT12" s="542">
        <v>1080</v>
      </c>
      <c r="BU12" s="542">
        <v>0</v>
      </c>
      <c r="BV12" s="542">
        <v>0</v>
      </c>
      <c r="BW12" s="542">
        <v>4</v>
      </c>
      <c r="BX12" s="542">
        <v>16</v>
      </c>
      <c r="BY12" s="542">
        <v>1</v>
      </c>
      <c r="BZ12" s="542">
        <v>1</v>
      </c>
      <c r="CA12" s="542">
        <v>4</v>
      </c>
      <c r="CB12" s="542">
        <v>8</v>
      </c>
      <c r="CC12" s="542">
        <v>1</v>
      </c>
      <c r="CD12" s="542">
        <v>4</v>
      </c>
      <c r="CE12" s="542">
        <v>0</v>
      </c>
      <c r="CF12" s="542">
        <v>0</v>
      </c>
      <c r="CG12" s="542">
        <v>6</v>
      </c>
      <c r="CH12" s="542">
        <v>52</v>
      </c>
      <c r="CI12" s="542">
        <v>26</v>
      </c>
      <c r="CJ12" s="542">
        <v>3023</v>
      </c>
      <c r="CK12" s="542">
        <v>0</v>
      </c>
      <c r="CL12" s="542">
        <v>0</v>
      </c>
      <c r="CM12" s="542">
        <v>28</v>
      </c>
      <c r="CN12" s="542">
        <v>7945</v>
      </c>
      <c r="CO12" s="542">
        <v>2</v>
      </c>
      <c r="CP12" s="542">
        <v>1428</v>
      </c>
      <c r="CQ12" s="543">
        <v>0</v>
      </c>
      <c r="CR12" s="542">
        <v>0</v>
      </c>
      <c r="CS12" s="542">
        <v>12</v>
      </c>
      <c r="CT12" s="542">
        <v>1681</v>
      </c>
      <c r="CU12" s="542">
        <v>0</v>
      </c>
      <c r="CV12" s="542">
        <v>0</v>
      </c>
      <c r="CW12" s="542">
        <v>1</v>
      </c>
      <c r="CX12" s="542">
        <v>1</v>
      </c>
      <c r="CY12" s="542">
        <v>0</v>
      </c>
      <c r="CZ12" s="542">
        <v>0</v>
      </c>
      <c r="DA12" s="542">
        <v>0</v>
      </c>
      <c r="DB12" s="542">
        <v>0</v>
      </c>
      <c r="DC12" s="542">
        <v>0</v>
      </c>
      <c r="DD12" s="542">
        <v>0</v>
      </c>
      <c r="DE12" s="542">
        <v>0</v>
      </c>
      <c r="DF12" s="542">
        <v>0</v>
      </c>
      <c r="DG12" s="542">
        <v>2</v>
      </c>
      <c r="DH12" s="542">
        <v>19</v>
      </c>
      <c r="DI12" s="542">
        <v>0</v>
      </c>
      <c r="DJ12" s="542">
        <v>0</v>
      </c>
      <c r="DK12" s="542">
        <v>0</v>
      </c>
      <c r="DL12" s="542">
        <v>0</v>
      </c>
      <c r="DM12" s="542">
        <v>3</v>
      </c>
      <c r="DN12" s="542">
        <v>32</v>
      </c>
      <c r="DO12" s="542">
        <v>44</v>
      </c>
      <c r="DP12" s="542">
        <v>999</v>
      </c>
      <c r="DQ12" s="542">
        <v>1</v>
      </c>
      <c r="DR12" s="542">
        <v>2</v>
      </c>
      <c r="DS12" s="542">
        <v>0</v>
      </c>
      <c r="DT12" s="542">
        <v>0</v>
      </c>
      <c r="DU12" s="542">
        <v>0</v>
      </c>
      <c r="DV12" s="542">
        <v>0</v>
      </c>
      <c r="DW12" s="542">
        <v>0</v>
      </c>
      <c r="DX12" s="542">
        <v>0</v>
      </c>
      <c r="DY12" s="542">
        <v>0</v>
      </c>
      <c r="DZ12" s="542">
        <v>0</v>
      </c>
      <c r="EA12" s="543">
        <v>2</v>
      </c>
      <c r="EB12" s="542">
        <v>46</v>
      </c>
      <c r="EC12" s="542">
        <v>2</v>
      </c>
      <c r="ED12" s="542">
        <v>146</v>
      </c>
      <c r="EE12" s="542">
        <v>55</v>
      </c>
      <c r="EF12" s="542">
        <v>8398</v>
      </c>
      <c r="EG12" s="542">
        <v>0</v>
      </c>
      <c r="EH12" s="542">
        <v>0</v>
      </c>
      <c r="EI12" s="542">
        <v>0</v>
      </c>
      <c r="EJ12" s="542">
        <v>0</v>
      </c>
      <c r="EK12" s="542">
        <v>8</v>
      </c>
      <c r="EL12" s="542">
        <v>317</v>
      </c>
      <c r="EM12" s="542">
        <v>0</v>
      </c>
      <c r="EN12" s="542">
        <v>0</v>
      </c>
      <c r="EO12" s="542">
        <v>0</v>
      </c>
      <c r="EP12" s="542">
        <v>0</v>
      </c>
      <c r="EQ12" s="542">
        <v>37</v>
      </c>
      <c r="ER12" s="542">
        <v>600</v>
      </c>
      <c r="ES12" s="542">
        <v>4</v>
      </c>
      <c r="ET12" s="542">
        <v>1035</v>
      </c>
      <c r="EU12" s="542">
        <v>0</v>
      </c>
      <c r="EV12" s="542">
        <v>0</v>
      </c>
      <c r="EW12" s="542">
        <v>0</v>
      </c>
      <c r="EX12" s="542">
        <v>0</v>
      </c>
      <c r="EY12" s="543">
        <v>0</v>
      </c>
      <c r="EZ12" s="542">
        <v>0</v>
      </c>
      <c r="FA12" s="542">
        <v>1</v>
      </c>
      <c r="FB12" s="542">
        <v>5</v>
      </c>
      <c r="FC12" s="542">
        <v>0</v>
      </c>
      <c r="FD12" s="542">
        <v>0</v>
      </c>
      <c r="FE12" s="542">
        <v>0</v>
      </c>
      <c r="FF12" s="542">
        <v>0</v>
      </c>
      <c r="FG12" s="542">
        <v>0</v>
      </c>
      <c r="FH12" s="542">
        <v>0</v>
      </c>
      <c r="FI12" s="541">
        <f t="shared" si="0"/>
        <v>394</v>
      </c>
      <c r="FJ12" s="541">
        <f t="shared" si="0"/>
        <v>32632</v>
      </c>
      <c r="FK12" s="82"/>
      <c r="FL12" s="539"/>
      <c r="FM12" s="426"/>
    </row>
    <row r="13" spans="1:200" ht="12.95" customHeight="1">
      <c r="A13" s="535" t="s">
        <v>86</v>
      </c>
      <c r="B13" s="536" t="s">
        <v>880</v>
      </c>
      <c r="C13" s="537">
        <v>0</v>
      </c>
      <c r="D13" s="537">
        <v>0</v>
      </c>
      <c r="E13" s="537">
        <v>2</v>
      </c>
      <c r="F13" s="537">
        <v>196</v>
      </c>
      <c r="G13" s="537">
        <v>0</v>
      </c>
      <c r="H13" s="537">
        <v>0</v>
      </c>
      <c r="I13" s="537">
        <v>0</v>
      </c>
      <c r="J13" s="537">
        <v>0</v>
      </c>
      <c r="K13" s="537">
        <v>0</v>
      </c>
      <c r="L13" s="537">
        <v>0</v>
      </c>
      <c r="M13" s="537">
        <v>6</v>
      </c>
      <c r="N13" s="537">
        <v>53</v>
      </c>
      <c r="O13" s="537">
        <v>0</v>
      </c>
      <c r="P13" s="537">
        <v>0</v>
      </c>
      <c r="Q13" s="537">
        <v>1</v>
      </c>
      <c r="R13" s="537">
        <v>2</v>
      </c>
      <c r="S13" s="537">
        <v>0</v>
      </c>
      <c r="T13" s="537">
        <v>0</v>
      </c>
      <c r="U13" s="537">
        <v>0</v>
      </c>
      <c r="V13" s="537">
        <v>0</v>
      </c>
      <c r="W13" s="537">
        <v>0</v>
      </c>
      <c r="X13" s="537">
        <v>0</v>
      </c>
      <c r="Y13" s="537">
        <v>0</v>
      </c>
      <c r="Z13" s="537">
        <v>0</v>
      </c>
      <c r="AA13" s="537">
        <v>0</v>
      </c>
      <c r="AB13" s="537">
        <v>0</v>
      </c>
      <c r="AC13" s="537">
        <v>0</v>
      </c>
      <c r="AD13" s="537">
        <v>0</v>
      </c>
      <c r="AE13" s="537">
        <v>0</v>
      </c>
      <c r="AF13" s="537">
        <v>0</v>
      </c>
      <c r="AG13" s="537">
        <v>0</v>
      </c>
      <c r="AH13" s="537">
        <v>0</v>
      </c>
      <c r="AI13" s="537">
        <v>1</v>
      </c>
      <c r="AJ13" s="537">
        <v>3</v>
      </c>
      <c r="AK13" s="537">
        <v>0</v>
      </c>
      <c r="AL13" s="537">
        <v>0</v>
      </c>
      <c r="AM13" s="537">
        <v>0</v>
      </c>
      <c r="AN13" s="537">
        <v>0</v>
      </c>
      <c r="AO13" s="537">
        <v>0</v>
      </c>
      <c r="AP13" s="537">
        <v>0</v>
      </c>
      <c r="AQ13" s="537">
        <v>4</v>
      </c>
      <c r="AR13" s="537">
        <v>652</v>
      </c>
      <c r="AS13" s="537">
        <v>0</v>
      </c>
      <c r="AT13" s="537">
        <v>0</v>
      </c>
      <c r="AU13" s="537">
        <v>0</v>
      </c>
      <c r="AV13" s="537">
        <v>0</v>
      </c>
      <c r="AW13" s="537">
        <v>0</v>
      </c>
      <c r="AX13" s="537">
        <v>0</v>
      </c>
      <c r="AY13" s="537">
        <v>0</v>
      </c>
      <c r="AZ13" s="537">
        <v>0</v>
      </c>
      <c r="BA13" s="537">
        <v>0</v>
      </c>
      <c r="BB13" s="537">
        <v>0</v>
      </c>
      <c r="BC13" s="537">
        <v>0</v>
      </c>
      <c r="BD13" s="537">
        <v>0</v>
      </c>
      <c r="BE13" s="537">
        <v>0</v>
      </c>
      <c r="BF13" s="537">
        <v>0</v>
      </c>
      <c r="BG13" s="537">
        <v>0</v>
      </c>
      <c r="BH13" s="537">
        <v>0</v>
      </c>
      <c r="BI13" s="537">
        <v>0</v>
      </c>
      <c r="BJ13" s="537">
        <v>0</v>
      </c>
      <c r="BK13" s="537">
        <v>1</v>
      </c>
      <c r="BL13" s="537">
        <v>14</v>
      </c>
      <c r="BM13" s="537">
        <v>0</v>
      </c>
      <c r="BN13" s="537">
        <v>0</v>
      </c>
      <c r="BO13" s="537">
        <v>1</v>
      </c>
      <c r="BP13" s="537">
        <v>9</v>
      </c>
      <c r="BQ13" s="537">
        <v>3</v>
      </c>
      <c r="BR13" s="537">
        <v>25</v>
      </c>
      <c r="BS13" s="537">
        <v>0</v>
      </c>
      <c r="BT13" s="537">
        <v>0</v>
      </c>
      <c r="BU13" s="537">
        <v>0</v>
      </c>
      <c r="BV13" s="537">
        <v>0</v>
      </c>
      <c r="BW13" s="537">
        <v>0</v>
      </c>
      <c r="BX13" s="537">
        <v>0</v>
      </c>
      <c r="BY13" s="537">
        <v>1</v>
      </c>
      <c r="BZ13" s="537">
        <v>9</v>
      </c>
      <c r="CA13" s="537">
        <v>1</v>
      </c>
      <c r="CB13" s="537">
        <v>257</v>
      </c>
      <c r="CC13" s="537">
        <v>0</v>
      </c>
      <c r="CD13" s="537">
        <v>0</v>
      </c>
      <c r="CE13" s="537">
        <v>0</v>
      </c>
      <c r="CF13" s="537">
        <v>0</v>
      </c>
      <c r="CG13" s="537">
        <v>1</v>
      </c>
      <c r="CH13" s="537">
        <v>99</v>
      </c>
      <c r="CI13" s="537">
        <v>0</v>
      </c>
      <c r="CJ13" s="537">
        <v>0</v>
      </c>
      <c r="CK13" s="537">
        <v>0</v>
      </c>
      <c r="CL13" s="537">
        <v>0</v>
      </c>
      <c r="CM13" s="537">
        <v>0</v>
      </c>
      <c r="CN13" s="537">
        <v>0</v>
      </c>
      <c r="CO13" s="537">
        <v>0</v>
      </c>
      <c r="CP13" s="537">
        <v>0</v>
      </c>
      <c r="CQ13" s="538">
        <v>1</v>
      </c>
      <c r="CR13" s="537">
        <v>41</v>
      </c>
      <c r="CS13" s="537">
        <v>0</v>
      </c>
      <c r="CT13" s="537">
        <v>0</v>
      </c>
      <c r="CU13" s="537">
        <v>0</v>
      </c>
      <c r="CV13" s="537">
        <v>0</v>
      </c>
      <c r="CW13" s="537">
        <v>0</v>
      </c>
      <c r="CX13" s="537">
        <v>0</v>
      </c>
      <c r="CY13" s="537">
        <v>0</v>
      </c>
      <c r="CZ13" s="537">
        <v>0</v>
      </c>
      <c r="DA13" s="537">
        <v>0</v>
      </c>
      <c r="DB13" s="537">
        <v>0</v>
      </c>
      <c r="DC13" s="537">
        <v>0</v>
      </c>
      <c r="DD13" s="537">
        <v>0</v>
      </c>
      <c r="DE13" s="537">
        <v>0</v>
      </c>
      <c r="DF13" s="537">
        <v>0</v>
      </c>
      <c r="DG13" s="537">
        <v>0</v>
      </c>
      <c r="DH13" s="537">
        <v>0</v>
      </c>
      <c r="DI13" s="537">
        <v>1</v>
      </c>
      <c r="DJ13" s="537">
        <v>80</v>
      </c>
      <c r="DK13" s="537">
        <v>0</v>
      </c>
      <c r="DL13" s="537">
        <v>0</v>
      </c>
      <c r="DM13" s="537">
        <v>0</v>
      </c>
      <c r="DN13" s="537">
        <v>0</v>
      </c>
      <c r="DO13" s="537">
        <v>3</v>
      </c>
      <c r="DP13" s="537">
        <v>79</v>
      </c>
      <c r="DQ13" s="537">
        <v>0</v>
      </c>
      <c r="DR13" s="537">
        <v>0</v>
      </c>
      <c r="DS13" s="537">
        <v>0</v>
      </c>
      <c r="DT13" s="537">
        <v>0</v>
      </c>
      <c r="DU13" s="537">
        <v>0</v>
      </c>
      <c r="DV13" s="537">
        <v>0</v>
      </c>
      <c r="DW13" s="537">
        <v>1</v>
      </c>
      <c r="DX13" s="537">
        <v>27</v>
      </c>
      <c r="DY13" s="537">
        <v>0</v>
      </c>
      <c r="DZ13" s="537">
        <v>0</v>
      </c>
      <c r="EA13" s="538">
        <v>0</v>
      </c>
      <c r="EB13" s="537">
        <v>0</v>
      </c>
      <c r="EC13" s="537">
        <v>0</v>
      </c>
      <c r="ED13" s="537">
        <v>0</v>
      </c>
      <c r="EE13" s="537">
        <v>0</v>
      </c>
      <c r="EF13" s="537">
        <v>0</v>
      </c>
      <c r="EG13" s="537">
        <v>0</v>
      </c>
      <c r="EH13" s="537">
        <v>0</v>
      </c>
      <c r="EI13" s="537">
        <v>0</v>
      </c>
      <c r="EJ13" s="537">
        <v>0</v>
      </c>
      <c r="EK13" s="537">
        <v>0</v>
      </c>
      <c r="EL13" s="537">
        <v>0</v>
      </c>
      <c r="EM13" s="537">
        <v>0</v>
      </c>
      <c r="EN13" s="537">
        <v>0</v>
      </c>
      <c r="EO13" s="537">
        <v>1</v>
      </c>
      <c r="EP13" s="537">
        <v>897</v>
      </c>
      <c r="EQ13" s="537">
        <v>2</v>
      </c>
      <c r="ER13" s="537">
        <v>379</v>
      </c>
      <c r="ES13" s="537">
        <v>0</v>
      </c>
      <c r="ET13" s="537">
        <v>0</v>
      </c>
      <c r="EU13" s="537">
        <v>0</v>
      </c>
      <c r="EV13" s="537">
        <v>0</v>
      </c>
      <c r="EW13" s="537">
        <v>0</v>
      </c>
      <c r="EX13" s="537">
        <v>0</v>
      </c>
      <c r="EY13" s="538">
        <v>0</v>
      </c>
      <c r="EZ13" s="537">
        <v>0</v>
      </c>
      <c r="FA13" s="537">
        <v>0</v>
      </c>
      <c r="FB13" s="537">
        <v>0</v>
      </c>
      <c r="FC13" s="537">
        <v>0</v>
      </c>
      <c r="FD13" s="537">
        <v>0</v>
      </c>
      <c r="FE13" s="537">
        <v>0</v>
      </c>
      <c r="FF13" s="537">
        <v>0</v>
      </c>
      <c r="FG13" s="537">
        <v>0</v>
      </c>
      <c r="FH13" s="537">
        <v>0</v>
      </c>
      <c r="FI13" s="536">
        <f t="shared" si="0"/>
        <v>31</v>
      </c>
      <c r="FJ13" s="536">
        <f t="shared" si="0"/>
        <v>2822</v>
      </c>
      <c r="FK13" s="82"/>
      <c r="FL13" s="539"/>
      <c r="FM13" s="426"/>
    </row>
    <row r="14" spans="1:200" ht="12.95" customHeight="1">
      <c r="A14" s="540" t="s">
        <v>87</v>
      </c>
      <c r="B14" s="541" t="s">
        <v>881</v>
      </c>
      <c r="C14" s="542">
        <v>45</v>
      </c>
      <c r="D14" s="542">
        <v>796</v>
      </c>
      <c r="E14" s="542">
        <v>10</v>
      </c>
      <c r="F14" s="542">
        <v>515</v>
      </c>
      <c r="G14" s="542">
        <v>0</v>
      </c>
      <c r="H14" s="542">
        <v>0</v>
      </c>
      <c r="I14" s="542">
        <v>3</v>
      </c>
      <c r="J14" s="542">
        <v>80</v>
      </c>
      <c r="K14" s="542">
        <v>0</v>
      </c>
      <c r="L14" s="542">
        <v>0</v>
      </c>
      <c r="M14" s="542">
        <v>44</v>
      </c>
      <c r="N14" s="542">
        <v>169</v>
      </c>
      <c r="O14" s="542">
        <v>9</v>
      </c>
      <c r="P14" s="542">
        <v>57</v>
      </c>
      <c r="Q14" s="542">
        <v>8</v>
      </c>
      <c r="R14" s="542">
        <v>1084</v>
      </c>
      <c r="S14" s="542">
        <v>1</v>
      </c>
      <c r="T14" s="542">
        <v>2</v>
      </c>
      <c r="U14" s="542">
        <v>32</v>
      </c>
      <c r="V14" s="542">
        <v>4177</v>
      </c>
      <c r="W14" s="542">
        <v>4</v>
      </c>
      <c r="X14" s="542">
        <v>647</v>
      </c>
      <c r="Y14" s="542">
        <v>6</v>
      </c>
      <c r="Z14" s="542">
        <v>370</v>
      </c>
      <c r="AA14" s="542">
        <v>6</v>
      </c>
      <c r="AB14" s="542">
        <v>21</v>
      </c>
      <c r="AC14" s="542">
        <v>1</v>
      </c>
      <c r="AD14" s="542">
        <v>1</v>
      </c>
      <c r="AE14" s="542">
        <v>11</v>
      </c>
      <c r="AF14" s="542">
        <v>96</v>
      </c>
      <c r="AG14" s="542">
        <v>24</v>
      </c>
      <c r="AH14" s="542">
        <v>1103</v>
      </c>
      <c r="AI14" s="542">
        <v>19</v>
      </c>
      <c r="AJ14" s="542">
        <v>1369</v>
      </c>
      <c r="AK14" s="542">
        <v>2</v>
      </c>
      <c r="AL14" s="542">
        <v>12</v>
      </c>
      <c r="AM14" s="542">
        <v>7</v>
      </c>
      <c r="AN14" s="542">
        <v>28</v>
      </c>
      <c r="AO14" s="542">
        <v>25</v>
      </c>
      <c r="AP14" s="542">
        <v>440</v>
      </c>
      <c r="AQ14" s="542">
        <v>4</v>
      </c>
      <c r="AR14" s="542">
        <v>42</v>
      </c>
      <c r="AS14" s="542">
        <v>0</v>
      </c>
      <c r="AT14" s="542">
        <v>0</v>
      </c>
      <c r="AU14" s="542">
        <v>23</v>
      </c>
      <c r="AV14" s="542">
        <v>1424</v>
      </c>
      <c r="AW14" s="542">
        <v>13</v>
      </c>
      <c r="AX14" s="542">
        <v>702</v>
      </c>
      <c r="AY14" s="542">
        <v>14</v>
      </c>
      <c r="AZ14" s="542">
        <v>122</v>
      </c>
      <c r="BA14" s="542">
        <v>14</v>
      </c>
      <c r="BB14" s="542">
        <v>370</v>
      </c>
      <c r="BC14" s="542">
        <v>13</v>
      </c>
      <c r="BD14" s="542">
        <v>871</v>
      </c>
      <c r="BE14" s="542">
        <v>12</v>
      </c>
      <c r="BF14" s="542">
        <v>520</v>
      </c>
      <c r="BG14" s="542">
        <v>10</v>
      </c>
      <c r="BH14" s="542">
        <v>669</v>
      </c>
      <c r="BI14" s="542">
        <v>22</v>
      </c>
      <c r="BJ14" s="542">
        <v>917</v>
      </c>
      <c r="BK14" s="542">
        <v>18</v>
      </c>
      <c r="BL14" s="542">
        <v>157</v>
      </c>
      <c r="BM14" s="542">
        <v>2</v>
      </c>
      <c r="BN14" s="542">
        <v>2</v>
      </c>
      <c r="BO14" s="542">
        <v>25</v>
      </c>
      <c r="BP14" s="542">
        <v>205</v>
      </c>
      <c r="BQ14" s="542">
        <v>87</v>
      </c>
      <c r="BR14" s="542">
        <v>296</v>
      </c>
      <c r="BS14" s="542">
        <v>11</v>
      </c>
      <c r="BT14" s="542">
        <v>1831</v>
      </c>
      <c r="BU14" s="542">
        <v>2</v>
      </c>
      <c r="BV14" s="542">
        <v>27</v>
      </c>
      <c r="BW14" s="542">
        <v>4</v>
      </c>
      <c r="BX14" s="542">
        <v>1052</v>
      </c>
      <c r="BY14" s="542">
        <v>69</v>
      </c>
      <c r="BZ14" s="542">
        <v>2585</v>
      </c>
      <c r="CA14" s="542">
        <v>0</v>
      </c>
      <c r="CB14" s="542">
        <v>0</v>
      </c>
      <c r="CC14" s="542">
        <v>2</v>
      </c>
      <c r="CD14" s="542">
        <v>7</v>
      </c>
      <c r="CE14" s="542">
        <v>2</v>
      </c>
      <c r="CF14" s="542">
        <v>6</v>
      </c>
      <c r="CG14" s="542">
        <v>8</v>
      </c>
      <c r="CH14" s="542">
        <v>198</v>
      </c>
      <c r="CI14" s="542">
        <v>15</v>
      </c>
      <c r="CJ14" s="542">
        <v>1110</v>
      </c>
      <c r="CK14" s="542">
        <v>26</v>
      </c>
      <c r="CL14" s="542">
        <v>771</v>
      </c>
      <c r="CM14" s="542">
        <v>11</v>
      </c>
      <c r="CN14" s="542">
        <v>275</v>
      </c>
      <c r="CO14" s="542">
        <v>11</v>
      </c>
      <c r="CP14" s="542">
        <v>193</v>
      </c>
      <c r="CQ14" s="543">
        <v>0</v>
      </c>
      <c r="CR14" s="542">
        <v>0</v>
      </c>
      <c r="CS14" s="542">
        <v>36</v>
      </c>
      <c r="CT14" s="542">
        <v>703</v>
      </c>
      <c r="CU14" s="542">
        <v>0</v>
      </c>
      <c r="CV14" s="542">
        <v>0</v>
      </c>
      <c r="CW14" s="542">
        <v>1</v>
      </c>
      <c r="CX14" s="542">
        <v>50</v>
      </c>
      <c r="CY14" s="542">
        <v>10</v>
      </c>
      <c r="CZ14" s="542">
        <v>609</v>
      </c>
      <c r="DA14" s="542">
        <v>4</v>
      </c>
      <c r="DB14" s="542">
        <v>148</v>
      </c>
      <c r="DC14" s="542">
        <v>1</v>
      </c>
      <c r="DD14" s="542">
        <v>393</v>
      </c>
      <c r="DE14" s="542">
        <v>1</v>
      </c>
      <c r="DF14" s="542">
        <v>3</v>
      </c>
      <c r="DG14" s="542">
        <v>1</v>
      </c>
      <c r="DH14" s="542">
        <v>802</v>
      </c>
      <c r="DI14" s="542">
        <v>2</v>
      </c>
      <c r="DJ14" s="542">
        <v>803</v>
      </c>
      <c r="DK14" s="542">
        <v>1</v>
      </c>
      <c r="DL14" s="542">
        <v>96</v>
      </c>
      <c r="DM14" s="542">
        <v>38</v>
      </c>
      <c r="DN14" s="542">
        <v>2056</v>
      </c>
      <c r="DO14" s="542">
        <v>0</v>
      </c>
      <c r="DP14" s="542">
        <v>0</v>
      </c>
      <c r="DQ14" s="542">
        <v>4</v>
      </c>
      <c r="DR14" s="542">
        <v>76</v>
      </c>
      <c r="DS14" s="542">
        <v>2</v>
      </c>
      <c r="DT14" s="542">
        <v>6</v>
      </c>
      <c r="DU14" s="542">
        <v>1</v>
      </c>
      <c r="DV14" s="542">
        <v>4</v>
      </c>
      <c r="DW14" s="542">
        <v>0</v>
      </c>
      <c r="DX14" s="542">
        <v>0</v>
      </c>
      <c r="DY14" s="542">
        <v>1</v>
      </c>
      <c r="DZ14" s="542">
        <v>674</v>
      </c>
      <c r="EA14" s="543">
        <v>3</v>
      </c>
      <c r="EB14" s="542">
        <v>42</v>
      </c>
      <c r="EC14" s="542">
        <v>9</v>
      </c>
      <c r="ED14" s="542">
        <v>191</v>
      </c>
      <c r="EE14" s="542">
        <v>0</v>
      </c>
      <c r="EF14" s="542">
        <v>0</v>
      </c>
      <c r="EG14" s="542">
        <v>2</v>
      </c>
      <c r="EH14" s="542">
        <v>4</v>
      </c>
      <c r="EI14" s="542">
        <v>1</v>
      </c>
      <c r="EJ14" s="542">
        <v>3</v>
      </c>
      <c r="EK14" s="542">
        <v>0</v>
      </c>
      <c r="EL14" s="542">
        <v>0</v>
      </c>
      <c r="EM14" s="542">
        <v>2</v>
      </c>
      <c r="EN14" s="542">
        <v>21</v>
      </c>
      <c r="EO14" s="542">
        <v>1</v>
      </c>
      <c r="EP14" s="542">
        <v>3</v>
      </c>
      <c r="EQ14" s="542">
        <v>3</v>
      </c>
      <c r="ER14" s="542">
        <v>57</v>
      </c>
      <c r="ES14" s="542">
        <v>0</v>
      </c>
      <c r="ET14" s="542">
        <v>0</v>
      </c>
      <c r="EU14" s="542">
        <v>0</v>
      </c>
      <c r="EV14" s="542">
        <v>0</v>
      </c>
      <c r="EW14" s="542">
        <v>0</v>
      </c>
      <c r="EX14" s="542">
        <v>0</v>
      </c>
      <c r="EY14" s="543">
        <v>2</v>
      </c>
      <c r="EZ14" s="542">
        <v>8</v>
      </c>
      <c r="FA14" s="542">
        <v>0</v>
      </c>
      <c r="FB14" s="542">
        <v>0</v>
      </c>
      <c r="FC14" s="542">
        <v>0</v>
      </c>
      <c r="FD14" s="542">
        <v>0</v>
      </c>
      <c r="FE14" s="542">
        <v>2</v>
      </c>
      <c r="FF14" s="542">
        <v>2</v>
      </c>
      <c r="FG14" s="542">
        <v>1</v>
      </c>
      <c r="FH14" s="542">
        <v>1</v>
      </c>
      <c r="FI14" s="541">
        <f t="shared" si="0"/>
        <v>804</v>
      </c>
      <c r="FJ14" s="541">
        <f t="shared" si="0"/>
        <v>32074</v>
      </c>
      <c r="FK14" s="82"/>
      <c r="FL14" s="539"/>
      <c r="FM14" s="426"/>
    </row>
    <row r="15" spans="1:200" ht="12.95" customHeight="1">
      <c r="A15" s="535" t="s">
        <v>88</v>
      </c>
      <c r="B15" s="536" t="s">
        <v>882</v>
      </c>
      <c r="C15" s="537">
        <v>71</v>
      </c>
      <c r="D15" s="537">
        <v>1009</v>
      </c>
      <c r="E15" s="537">
        <v>60</v>
      </c>
      <c r="F15" s="537">
        <v>669</v>
      </c>
      <c r="G15" s="537">
        <v>160</v>
      </c>
      <c r="H15" s="537">
        <v>1186</v>
      </c>
      <c r="I15" s="537">
        <v>11</v>
      </c>
      <c r="J15" s="537">
        <v>84</v>
      </c>
      <c r="K15" s="537">
        <v>21</v>
      </c>
      <c r="L15" s="537">
        <v>259</v>
      </c>
      <c r="M15" s="537">
        <v>258</v>
      </c>
      <c r="N15" s="537">
        <v>3329</v>
      </c>
      <c r="O15" s="537">
        <v>184</v>
      </c>
      <c r="P15" s="537">
        <v>2196</v>
      </c>
      <c r="Q15" s="537">
        <v>8</v>
      </c>
      <c r="R15" s="537">
        <v>78</v>
      </c>
      <c r="S15" s="537">
        <v>115</v>
      </c>
      <c r="T15" s="537">
        <v>1515</v>
      </c>
      <c r="U15" s="537">
        <v>169</v>
      </c>
      <c r="V15" s="537">
        <v>2066</v>
      </c>
      <c r="W15" s="537">
        <v>92</v>
      </c>
      <c r="X15" s="537">
        <v>809</v>
      </c>
      <c r="Y15" s="537">
        <v>17</v>
      </c>
      <c r="Z15" s="537">
        <v>230</v>
      </c>
      <c r="AA15" s="537">
        <v>24</v>
      </c>
      <c r="AB15" s="537">
        <v>294</v>
      </c>
      <c r="AC15" s="537">
        <v>30</v>
      </c>
      <c r="AD15" s="537">
        <v>149</v>
      </c>
      <c r="AE15" s="537">
        <v>120</v>
      </c>
      <c r="AF15" s="537">
        <v>1754</v>
      </c>
      <c r="AG15" s="537">
        <v>170</v>
      </c>
      <c r="AH15" s="537">
        <v>1352</v>
      </c>
      <c r="AI15" s="537">
        <v>62</v>
      </c>
      <c r="AJ15" s="537">
        <v>398</v>
      </c>
      <c r="AK15" s="537">
        <v>27</v>
      </c>
      <c r="AL15" s="537">
        <v>252</v>
      </c>
      <c r="AM15" s="537">
        <v>37</v>
      </c>
      <c r="AN15" s="537">
        <v>227</v>
      </c>
      <c r="AO15" s="537">
        <v>127</v>
      </c>
      <c r="AP15" s="537">
        <v>1358</v>
      </c>
      <c r="AQ15" s="537">
        <v>86</v>
      </c>
      <c r="AR15" s="537">
        <v>1118</v>
      </c>
      <c r="AS15" s="537">
        <v>34</v>
      </c>
      <c r="AT15" s="537">
        <v>269</v>
      </c>
      <c r="AU15" s="537">
        <v>66</v>
      </c>
      <c r="AV15" s="537">
        <v>571</v>
      </c>
      <c r="AW15" s="537">
        <v>20</v>
      </c>
      <c r="AX15" s="537">
        <v>231</v>
      </c>
      <c r="AY15" s="537">
        <v>51</v>
      </c>
      <c r="AZ15" s="537">
        <v>605</v>
      </c>
      <c r="BA15" s="537">
        <v>145</v>
      </c>
      <c r="BB15" s="537">
        <v>2512</v>
      </c>
      <c r="BC15" s="537">
        <v>39</v>
      </c>
      <c r="BD15" s="537">
        <v>558</v>
      </c>
      <c r="BE15" s="537">
        <v>40</v>
      </c>
      <c r="BF15" s="537">
        <v>271</v>
      </c>
      <c r="BG15" s="537">
        <v>22</v>
      </c>
      <c r="BH15" s="537">
        <v>172</v>
      </c>
      <c r="BI15" s="537">
        <v>12</v>
      </c>
      <c r="BJ15" s="537">
        <v>76</v>
      </c>
      <c r="BK15" s="537">
        <v>79</v>
      </c>
      <c r="BL15" s="537">
        <v>1709</v>
      </c>
      <c r="BM15" s="537">
        <v>113</v>
      </c>
      <c r="BN15" s="537">
        <v>1761</v>
      </c>
      <c r="BO15" s="537">
        <v>116</v>
      </c>
      <c r="BP15" s="537">
        <v>1286</v>
      </c>
      <c r="BQ15" s="537">
        <v>300</v>
      </c>
      <c r="BR15" s="537">
        <v>2760</v>
      </c>
      <c r="BS15" s="537">
        <v>171</v>
      </c>
      <c r="BT15" s="537">
        <v>1476</v>
      </c>
      <c r="BU15" s="537">
        <v>13</v>
      </c>
      <c r="BV15" s="537">
        <v>52</v>
      </c>
      <c r="BW15" s="537">
        <v>44</v>
      </c>
      <c r="BX15" s="537">
        <v>214</v>
      </c>
      <c r="BY15" s="537">
        <v>107</v>
      </c>
      <c r="BZ15" s="537">
        <v>767</v>
      </c>
      <c r="CA15" s="537">
        <v>36</v>
      </c>
      <c r="CB15" s="537">
        <v>312</v>
      </c>
      <c r="CC15" s="537">
        <v>31</v>
      </c>
      <c r="CD15" s="537">
        <v>168</v>
      </c>
      <c r="CE15" s="537">
        <v>53</v>
      </c>
      <c r="CF15" s="537">
        <v>661</v>
      </c>
      <c r="CG15" s="537">
        <v>190</v>
      </c>
      <c r="CH15" s="537">
        <v>1629</v>
      </c>
      <c r="CI15" s="537">
        <v>102</v>
      </c>
      <c r="CJ15" s="537">
        <v>1753</v>
      </c>
      <c r="CK15" s="537">
        <v>70</v>
      </c>
      <c r="CL15" s="537">
        <v>744</v>
      </c>
      <c r="CM15" s="537">
        <v>92</v>
      </c>
      <c r="CN15" s="537">
        <v>1067</v>
      </c>
      <c r="CO15" s="537">
        <v>77</v>
      </c>
      <c r="CP15" s="537">
        <v>1106</v>
      </c>
      <c r="CQ15" s="538">
        <v>22</v>
      </c>
      <c r="CR15" s="537">
        <v>1940</v>
      </c>
      <c r="CS15" s="537">
        <v>209</v>
      </c>
      <c r="CT15" s="537">
        <v>2643</v>
      </c>
      <c r="CU15" s="537">
        <v>24</v>
      </c>
      <c r="CV15" s="537">
        <v>111</v>
      </c>
      <c r="CW15" s="537">
        <v>58</v>
      </c>
      <c r="CX15" s="537">
        <v>427</v>
      </c>
      <c r="CY15" s="537">
        <v>61</v>
      </c>
      <c r="CZ15" s="537">
        <v>1022</v>
      </c>
      <c r="DA15" s="537">
        <v>59</v>
      </c>
      <c r="DB15" s="537">
        <v>592</v>
      </c>
      <c r="DC15" s="537">
        <v>20</v>
      </c>
      <c r="DD15" s="537">
        <v>270</v>
      </c>
      <c r="DE15" s="537">
        <v>65</v>
      </c>
      <c r="DF15" s="537">
        <v>479</v>
      </c>
      <c r="DG15" s="537">
        <v>57</v>
      </c>
      <c r="DH15" s="537">
        <v>482</v>
      </c>
      <c r="DI15" s="537">
        <v>16</v>
      </c>
      <c r="DJ15" s="537">
        <v>109</v>
      </c>
      <c r="DK15" s="537">
        <v>16</v>
      </c>
      <c r="DL15" s="537">
        <v>72</v>
      </c>
      <c r="DM15" s="537">
        <v>79</v>
      </c>
      <c r="DN15" s="537">
        <v>507</v>
      </c>
      <c r="DO15" s="537">
        <v>52</v>
      </c>
      <c r="DP15" s="537">
        <v>361</v>
      </c>
      <c r="DQ15" s="537">
        <v>46</v>
      </c>
      <c r="DR15" s="537">
        <v>380</v>
      </c>
      <c r="DS15" s="537">
        <v>41</v>
      </c>
      <c r="DT15" s="537">
        <v>202</v>
      </c>
      <c r="DU15" s="537">
        <v>3</v>
      </c>
      <c r="DV15" s="537">
        <v>49</v>
      </c>
      <c r="DW15" s="537">
        <v>46</v>
      </c>
      <c r="DX15" s="537">
        <v>548</v>
      </c>
      <c r="DY15" s="537">
        <v>45</v>
      </c>
      <c r="DZ15" s="537">
        <v>427</v>
      </c>
      <c r="EA15" s="538">
        <v>51</v>
      </c>
      <c r="EB15" s="537">
        <v>322</v>
      </c>
      <c r="EC15" s="537">
        <v>23</v>
      </c>
      <c r="ED15" s="537">
        <v>162</v>
      </c>
      <c r="EE15" s="537">
        <v>15</v>
      </c>
      <c r="EF15" s="537">
        <v>143</v>
      </c>
      <c r="EG15" s="537">
        <v>37</v>
      </c>
      <c r="EH15" s="537">
        <v>295</v>
      </c>
      <c r="EI15" s="537">
        <v>8</v>
      </c>
      <c r="EJ15" s="537">
        <v>39</v>
      </c>
      <c r="EK15" s="537">
        <v>78</v>
      </c>
      <c r="EL15" s="537">
        <v>750</v>
      </c>
      <c r="EM15" s="537">
        <v>28</v>
      </c>
      <c r="EN15" s="537">
        <v>179</v>
      </c>
      <c r="EO15" s="537">
        <v>20</v>
      </c>
      <c r="EP15" s="537">
        <v>328</v>
      </c>
      <c r="EQ15" s="537">
        <v>24</v>
      </c>
      <c r="ER15" s="537">
        <v>281</v>
      </c>
      <c r="ES15" s="537">
        <v>6</v>
      </c>
      <c r="ET15" s="537">
        <v>76</v>
      </c>
      <c r="EU15" s="537">
        <v>4</v>
      </c>
      <c r="EV15" s="537">
        <v>25</v>
      </c>
      <c r="EW15" s="537">
        <v>9</v>
      </c>
      <c r="EX15" s="537">
        <v>75</v>
      </c>
      <c r="EY15" s="538">
        <v>10</v>
      </c>
      <c r="EZ15" s="537">
        <v>74</v>
      </c>
      <c r="FA15" s="537">
        <v>27</v>
      </c>
      <c r="FB15" s="537">
        <v>345</v>
      </c>
      <c r="FC15" s="537">
        <v>10</v>
      </c>
      <c r="FD15" s="537">
        <v>110</v>
      </c>
      <c r="FE15" s="537">
        <v>30</v>
      </c>
      <c r="FF15" s="537">
        <v>329</v>
      </c>
      <c r="FG15" s="537">
        <v>19</v>
      </c>
      <c r="FH15" s="537">
        <v>215</v>
      </c>
      <c r="FI15" s="536">
        <f t="shared" si="0"/>
        <v>5190</v>
      </c>
      <c r="FJ15" s="536">
        <f t="shared" si="0"/>
        <v>57431</v>
      </c>
      <c r="FK15" s="82"/>
      <c r="FL15" s="539"/>
      <c r="FM15" s="426"/>
    </row>
    <row r="16" spans="1:200" ht="12.95" customHeight="1">
      <c r="A16" s="540" t="s">
        <v>89</v>
      </c>
      <c r="B16" s="541" t="s">
        <v>883</v>
      </c>
      <c r="C16" s="542">
        <v>10</v>
      </c>
      <c r="D16" s="542">
        <v>103</v>
      </c>
      <c r="E16" s="542">
        <v>6</v>
      </c>
      <c r="F16" s="542">
        <v>1114</v>
      </c>
      <c r="G16" s="542">
        <v>9</v>
      </c>
      <c r="H16" s="542">
        <v>21</v>
      </c>
      <c r="I16" s="542">
        <v>2</v>
      </c>
      <c r="J16" s="542">
        <v>8</v>
      </c>
      <c r="K16" s="542">
        <v>0</v>
      </c>
      <c r="L16" s="542">
        <v>0</v>
      </c>
      <c r="M16" s="542">
        <v>122</v>
      </c>
      <c r="N16" s="542">
        <v>2373</v>
      </c>
      <c r="O16" s="542">
        <v>11</v>
      </c>
      <c r="P16" s="542">
        <v>53</v>
      </c>
      <c r="Q16" s="542">
        <v>4</v>
      </c>
      <c r="R16" s="542">
        <v>12</v>
      </c>
      <c r="S16" s="542">
        <v>12</v>
      </c>
      <c r="T16" s="542">
        <v>160</v>
      </c>
      <c r="U16" s="542">
        <v>24</v>
      </c>
      <c r="V16" s="542">
        <v>266</v>
      </c>
      <c r="W16" s="542">
        <v>4</v>
      </c>
      <c r="X16" s="542">
        <v>109</v>
      </c>
      <c r="Y16" s="542">
        <v>1</v>
      </c>
      <c r="Z16" s="542">
        <v>60</v>
      </c>
      <c r="AA16" s="542">
        <v>5</v>
      </c>
      <c r="AB16" s="542">
        <v>47</v>
      </c>
      <c r="AC16" s="542">
        <v>1</v>
      </c>
      <c r="AD16" s="542">
        <v>2</v>
      </c>
      <c r="AE16" s="542">
        <v>4</v>
      </c>
      <c r="AF16" s="542">
        <v>11</v>
      </c>
      <c r="AG16" s="542">
        <v>5</v>
      </c>
      <c r="AH16" s="542">
        <v>14</v>
      </c>
      <c r="AI16" s="542">
        <v>20</v>
      </c>
      <c r="AJ16" s="542">
        <v>325</v>
      </c>
      <c r="AK16" s="542">
        <v>0</v>
      </c>
      <c r="AL16" s="542">
        <v>0</v>
      </c>
      <c r="AM16" s="542">
        <v>2</v>
      </c>
      <c r="AN16" s="542">
        <v>2</v>
      </c>
      <c r="AO16" s="542">
        <v>3</v>
      </c>
      <c r="AP16" s="542">
        <v>38</v>
      </c>
      <c r="AQ16" s="542">
        <v>26</v>
      </c>
      <c r="AR16" s="542">
        <v>886</v>
      </c>
      <c r="AS16" s="542">
        <v>2</v>
      </c>
      <c r="AT16" s="542">
        <v>164</v>
      </c>
      <c r="AU16" s="542">
        <v>6</v>
      </c>
      <c r="AV16" s="542">
        <v>24</v>
      </c>
      <c r="AW16" s="542">
        <v>7</v>
      </c>
      <c r="AX16" s="542">
        <v>75</v>
      </c>
      <c r="AY16" s="542">
        <v>2</v>
      </c>
      <c r="AZ16" s="542">
        <v>3</v>
      </c>
      <c r="BA16" s="542">
        <v>11</v>
      </c>
      <c r="BB16" s="542">
        <v>104</v>
      </c>
      <c r="BC16" s="542">
        <v>13</v>
      </c>
      <c r="BD16" s="542">
        <v>48</v>
      </c>
      <c r="BE16" s="542">
        <v>2</v>
      </c>
      <c r="BF16" s="542">
        <v>22</v>
      </c>
      <c r="BG16" s="542">
        <v>7</v>
      </c>
      <c r="BH16" s="542">
        <v>85</v>
      </c>
      <c r="BI16" s="542">
        <v>5</v>
      </c>
      <c r="BJ16" s="542">
        <v>115</v>
      </c>
      <c r="BK16" s="542">
        <v>8</v>
      </c>
      <c r="BL16" s="542">
        <v>111</v>
      </c>
      <c r="BM16" s="542">
        <v>3</v>
      </c>
      <c r="BN16" s="542">
        <v>8</v>
      </c>
      <c r="BO16" s="542">
        <v>9</v>
      </c>
      <c r="BP16" s="542">
        <v>52</v>
      </c>
      <c r="BQ16" s="542">
        <v>51</v>
      </c>
      <c r="BR16" s="542">
        <v>1917</v>
      </c>
      <c r="BS16" s="542">
        <v>18</v>
      </c>
      <c r="BT16" s="542">
        <v>200</v>
      </c>
      <c r="BU16" s="542">
        <v>0</v>
      </c>
      <c r="BV16" s="542">
        <v>0</v>
      </c>
      <c r="BW16" s="542">
        <v>8</v>
      </c>
      <c r="BX16" s="542">
        <v>137</v>
      </c>
      <c r="BY16" s="542">
        <v>11</v>
      </c>
      <c r="BZ16" s="542">
        <v>70</v>
      </c>
      <c r="CA16" s="542">
        <v>5</v>
      </c>
      <c r="CB16" s="542">
        <v>171</v>
      </c>
      <c r="CC16" s="542">
        <v>2</v>
      </c>
      <c r="CD16" s="542">
        <v>13</v>
      </c>
      <c r="CE16" s="542">
        <v>6</v>
      </c>
      <c r="CF16" s="542">
        <v>24</v>
      </c>
      <c r="CG16" s="542">
        <v>15</v>
      </c>
      <c r="CH16" s="542">
        <v>305</v>
      </c>
      <c r="CI16" s="542">
        <v>13</v>
      </c>
      <c r="CJ16" s="542">
        <v>203</v>
      </c>
      <c r="CK16" s="542">
        <v>7</v>
      </c>
      <c r="CL16" s="542">
        <v>107</v>
      </c>
      <c r="CM16" s="542">
        <v>10</v>
      </c>
      <c r="CN16" s="542">
        <v>96</v>
      </c>
      <c r="CO16" s="542">
        <v>7</v>
      </c>
      <c r="CP16" s="542">
        <v>76</v>
      </c>
      <c r="CQ16" s="543">
        <v>10</v>
      </c>
      <c r="CR16" s="542">
        <v>214</v>
      </c>
      <c r="CS16" s="542">
        <v>5</v>
      </c>
      <c r="CT16" s="542">
        <v>25</v>
      </c>
      <c r="CU16" s="542">
        <v>1</v>
      </c>
      <c r="CV16" s="542">
        <v>7</v>
      </c>
      <c r="CW16" s="542">
        <v>6</v>
      </c>
      <c r="CX16" s="542">
        <v>39</v>
      </c>
      <c r="CY16" s="542">
        <v>1</v>
      </c>
      <c r="CZ16" s="542">
        <v>31</v>
      </c>
      <c r="DA16" s="542">
        <v>4</v>
      </c>
      <c r="DB16" s="542">
        <v>317</v>
      </c>
      <c r="DC16" s="542">
        <v>3</v>
      </c>
      <c r="DD16" s="542">
        <v>30</v>
      </c>
      <c r="DE16" s="542">
        <v>6</v>
      </c>
      <c r="DF16" s="542">
        <v>26</v>
      </c>
      <c r="DG16" s="542">
        <v>5</v>
      </c>
      <c r="DH16" s="542">
        <v>27</v>
      </c>
      <c r="DI16" s="542">
        <v>15</v>
      </c>
      <c r="DJ16" s="542">
        <v>222</v>
      </c>
      <c r="DK16" s="542">
        <v>0</v>
      </c>
      <c r="DL16" s="542">
        <v>0</v>
      </c>
      <c r="DM16" s="542">
        <v>13</v>
      </c>
      <c r="DN16" s="542">
        <v>85</v>
      </c>
      <c r="DO16" s="542">
        <v>14</v>
      </c>
      <c r="DP16" s="542">
        <v>226</v>
      </c>
      <c r="DQ16" s="542">
        <v>0</v>
      </c>
      <c r="DR16" s="542">
        <v>0</v>
      </c>
      <c r="DS16" s="542">
        <v>4</v>
      </c>
      <c r="DT16" s="542">
        <v>74</v>
      </c>
      <c r="DU16" s="542">
        <v>2</v>
      </c>
      <c r="DV16" s="542">
        <v>15</v>
      </c>
      <c r="DW16" s="542">
        <v>10</v>
      </c>
      <c r="DX16" s="542">
        <v>343</v>
      </c>
      <c r="DY16" s="542">
        <v>1</v>
      </c>
      <c r="DZ16" s="542">
        <v>11</v>
      </c>
      <c r="EA16" s="543">
        <v>7</v>
      </c>
      <c r="EB16" s="542">
        <v>48</v>
      </c>
      <c r="EC16" s="542">
        <v>7</v>
      </c>
      <c r="ED16" s="542">
        <v>71</v>
      </c>
      <c r="EE16" s="542">
        <v>11</v>
      </c>
      <c r="EF16" s="542">
        <v>177</v>
      </c>
      <c r="EG16" s="542">
        <v>7</v>
      </c>
      <c r="EH16" s="542">
        <v>43</v>
      </c>
      <c r="EI16" s="542">
        <v>1</v>
      </c>
      <c r="EJ16" s="542">
        <v>10</v>
      </c>
      <c r="EK16" s="542">
        <v>3</v>
      </c>
      <c r="EL16" s="542">
        <v>6</v>
      </c>
      <c r="EM16" s="542">
        <v>5</v>
      </c>
      <c r="EN16" s="542">
        <v>18</v>
      </c>
      <c r="EO16" s="542">
        <v>12</v>
      </c>
      <c r="EP16" s="542">
        <v>1544</v>
      </c>
      <c r="EQ16" s="542">
        <v>10</v>
      </c>
      <c r="ER16" s="542">
        <v>1354</v>
      </c>
      <c r="ES16" s="542">
        <v>1</v>
      </c>
      <c r="ET16" s="542">
        <v>1</v>
      </c>
      <c r="EU16" s="542">
        <v>0</v>
      </c>
      <c r="EV16" s="542">
        <v>0</v>
      </c>
      <c r="EW16" s="542">
        <v>1</v>
      </c>
      <c r="EX16" s="542">
        <v>5</v>
      </c>
      <c r="EY16" s="543">
        <v>1</v>
      </c>
      <c r="EZ16" s="542">
        <v>3</v>
      </c>
      <c r="FA16" s="542">
        <v>0</v>
      </c>
      <c r="FB16" s="542">
        <v>0</v>
      </c>
      <c r="FC16" s="542">
        <v>0</v>
      </c>
      <c r="FD16" s="542">
        <v>0</v>
      </c>
      <c r="FE16" s="542">
        <v>0</v>
      </c>
      <c r="FF16" s="542">
        <v>0</v>
      </c>
      <c r="FG16" s="542">
        <v>1</v>
      </c>
      <c r="FH16" s="542">
        <v>1</v>
      </c>
      <c r="FI16" s="541">
        <f t="shared" si="0"/>
        <v>666</v>
      </c>
      <c r="FJ16" s="541">
        <f t="shared" si="0"/>
        <v>14707</v>
      </c>
      <c r="FK16" s="82"/>
      <c r="FL16" s="539"/>
      <c r="FM16" s="426"/>
    </row>
    <row r="17" spans="1:169" ht="12.95" customHeight="1">
      <c r="A17" s="535" t="s">
        <v>238</v>
      </c>
      <c r="B17" s="536" t="s">
        <v>884</v>
      </c>
      <c r="C17" s="537">
        <v>1241</v>
      </c>
      <c r="D17" s="537">
        <v>13171</v>
      </c>
      <c r="E17" s="537">
        <v>278</v>
      </c>
      <c r="F17" s="537">
        <v>1026</v>
      </c>
      <c r="G17" s="537">
        <v>637</v>
      </c>
      <c r="H17" s="537">
        <v>7178</v>
      </c>
      <c r="I17" s="537">
        <v>87</v>
      </c>
      <c r="J17" s="537">
        <v>732</v>
      </c>
      <c r="K17" s="537">
        <v>236</v>
      </c>
      <c r="L17" s="537">
        <v>3500</v>
      </c>
      <c r="M17" s="537">
        <v>2360</v>
      </c>
      <c r="N17" s="537">
        <v>26573</v>
      </c>
      <c r="O17" s="537">
        <v>1425</v>
      </c>
      <c r="P17" s="537">
        <v>12052</v>
      </c>
      <c r="Q17" s="537">
        <v>138</v>
      </c>
      <c r="R17" s="537">
        <v>686</v>
      </c>
      <c r="S17" s="537">
        <v>1061</v>
      </c>
      <c r="T17" s="537">
        <v>12948</v>
      </c>
      <c r="U17" s="537">
        <v>1198</v>
      </c>
      <c r="V17" s="537">
        <v>19826</v>
      </c>
      <c r="W17" s="537">
        <v>144</v>
      </c>
      <c r="X17" s="537">
        <v>1916</v>
      </c>
      <c r="Y17" s="537">
        <v>135</v>
      </c>
      <c r="Z17" s="537">
        <v>1720</v>
      </c>
      <c r="AA17" s="537">
        <v>133</v>
      </c>
      <c r="AB17" s="537">
        <v>608</v>
      </c>
      <c r="AC17" s="537">
        <v>203</v>
      </c>
      <c r="AD17" s="537">
        <v>8463</v>
      </c>
      <c r="AE17" s="537">
        <v>205</v>
      </c>
      <c r="AF17" s="537">
        <v>2501</v>
      </c>
      <c r="AG17" s="537">
        <v>2095</v>
      </c>
      <c r="AH17" s="537">
        <v>27407</v>
      </c>
      <c r="AI17" s="537">
        <v>594</v>
      </c>
      <c r="AJ17" s="537">
        <v>6456</v>
      </c>
      <c r="AK17" s="537">
        <v>121</v>
      </c>
      <c r="AL17" s="537">
        <v>1677</v>
      </c>
      <c r="AM17" s="537">
        <v>414</v>
      </c>
      <c r="AN17" s="537">
        <v>3856</v>
      </c>
      <c r="AO17" s="537">
        <v>802</v>
      </c>
      <c r="AP17" s="537">
        <v>6752</v>
      </c>
      <c r="AQ17" s="537">
        <v>560</v>
      </c>
      <c r="AR17" s="537">
        <v>4408</v>
      </c>
      <c r="AS17" s="537">
        <v>412</v>
      </c>
      <c r="AT17" s="537">
        <v>3167</v>
      </c>
      <c r="AU17" s="537">
        <v>405</v>
      </c>
      <c r="AV17" s="537">
        <v>3463</v>
      </c>
      <c r="AW17" s="537">
        <v>163</v>
      </c>
      <c r="AX17" s="537">
        <v>910</v>
      </c>
      <c r="AY17" s="537">
        <v>390</v>
      </c>
      <c r="AZ17" s="537">
        <v>1986</v>
      </c>
      <c r="BA17" s="537">
        <v>576</v>
      </c>
      <c r="BB17" s="537">
        <v>11969</v>
      </c>
      <c r="BC17" s="537">
        <v>2127</v>
      </c>
      <c r="BD17" s="537">
        <v>21496</v>
      </c>
      <c r="BE17" s="537">
        <v>472</v>
      </c>
      <c r="BF17" s="537">
        <v>4137</v>
      </c>
      <c r="BG17" s="537">
        <v>121</v>
      </c>
      <c r="BH17" s="537">
        <v>692</v>
      </c>
      <c r="BI17" s="537">
        <v>45</v>
      </c>
      <c r="BJ17" s="537">
        <v>422</v>
      </c>
      <c r="BK17" s="537">
        <v>764</v>
      </c>
      <c r="BL17" s="537">
        <v>4414</v>
      </c>
      <c r="BM17" s="537">
        <v>337</v>
      </c>
      <c r="BN17" s="537">
        <v>3647</v>
      </c>
      <c r="BO17" s="537">
        <v>1299</v>
      </c>
      <c r="BP17" s="537">
        <v>14643</v>
      </c>
      <c r="BQ17" s="537">
        <v>8134</v>
      </c>
      <c r="BR17" s="537">
        <v>77168</v>
      </c>
      <c r="BS17" s="537">
        <v>3301</v>
      </c>
      <c r="BT17" s="537">
        <v>44291</v>
      </c>
      <c r="BU17" s="537">
        <v>156</v>
      </c>
      <c r="BV17" s="537">
        <v>1051</v>
      </c>
      <c r="BW17" s="537">
        <v>312</v>
      </c>
      <c r="BX17" s="537">
        <v>2131</v>
      </c>
      <c r="BY17" s="537">
        <v>830</v>
      </c>
      <c r="BZ17" s="537">
        <v>7621</v>
      </c>
      <c r="CA17" s="537">
        <v>317</v>
      </c>
      <c r="CB17" s="537">
        <v>4166</v>
      </c>
      <c r="CC17" s="537">
        <v>135</v>
      </c>
      <c r="CD17" s="537">
        <v>1150</v>
      </c>
      <c r="CE17" s="537">
        <v>1059</v>
      </c>
      <c r="CF17" s="537">
        <v>16807</v>
      </c>
      <c r="CG17" s="537">
        <v>1452</v>
      </c>
      <c r="CH17" s="537">
        <v>22976</v>
      </c>
      <c r="CI17" s="537">
        <v>398</v>
      </c>
      <c r="CJ17" s="537">
        <v>2430</v>
      </c>
      <c r="CK17" s="537">
        <v>613</v>
      </c>
      <c r="CL17" s="537">
        <v>4520</v>
      </c>
      <c r="CM17" s="537">
        <v>1413</v>
      </c>
      <c r="CN17" s="537">
        <v>27382</v>
      </c>
      <c r="CO17" s="537">
        <v>669</v>
      </c>
      <c r="CP17" s="537">
        <v>5443</v>
      </c>
      <c r="CQ17" s="538">
        <v>266</v>
      </c>
      <c r="CR17" s="537">
        <v>3326</v>
      </c>
      <c r="CS17" s="537">
        <v>761</v>
      </c>
      <c r="CT17" s="537">
        <v>6859</v>
      </c>
      <c r="CU17" s="537">
        <v>77</v>
      </c>
      <c r="CV17" s="537">
        <v>952</v>
      </c>
      <c r="CW17" s="537">
        <v>240</v>
      </c>
      <c r="CX17" s="537">
        <v>2131</v>
      </c>
      <c r="CY17" s="537">
        <v>199</v>
      </c>
      <c r="CZ17" s="537">
        <v>2969</v>
      </c>
      <c r="DA17" s="537">
        <v>598</v>
      </c>
      <c r="DB17" s="537">
        <v>5594</v>
      </c>
      <c r="DC17" s="537">
        <v>393</v>
      </c>
      <c r="DD17" s="537">
        <v>3141</v>
      </c>
      <c r="DE17" s="537">
        <v>795</v>
      </c>
      <c r="DF17" s="537">
        <v>11894</v>
      </c>
      <c r="DG17" s="537">
        <v>1020</v>
      </c>
      <c r="DH17" s="537">
        <v>8902</v>
      </c>
      <c r="DI17" s="537">
        <v>102</v>
      </c>
      <c r="DJ17" s="537">
        <v>478</v>
      </c>
      <c r="DK17" s="537">
        <v>168</v>
      </c>
      <c r="DL17" s="537">
        <v>1196</v>
      </c>
      <c r="DM17" s="537">
        <v>447</v>
      </c>
      <c r="DN17" s="537">
        <v>2147</v>
      </c>
      <c r="DO17" s="537">
        <v>788</v>
      </c>
      <c r="DP17" s="537">
        <v>10777</v>
      </c>
      <c r="DQ17" s="537">
        <v>342</v>
      </c>
      <c r="DR17" s="537">
        <v>3213</v>
      </c>
      <c r="DS17" s="537">
        <v>710</v>
      </c>
      <c r="DT17" s="537">
        <v>5384</v>
      </c>
      <c r="DU17" s="537">
        <v>58</v>
      </c>
      <c r="DV17" s="537">
        <v>299</v>
      </c>
      <c r="DW17" s="537">
        <v>689</v>
      </c>
      <c r="DX17" s="537">
        <v>3985</v>
      </c>
      <c r="DY17" s="537">
        <v>247</v>
      </c>
      <c r="DZ17" s="537">
        <v>5370</v>
      </c>
      <c r="EA17" s="538">
        <v>306</v>
      </c>
      <c r="EB17" s="537">
        <v>2207</v>
      </c>
      <c r="EC17" s="537">
        <v>239</v>
      </c>
      <c r="ED17" s="537">
        <v>3576</v>
      </c>
      <c r="EE17" s="537">
        <v>327</v>
      </c>
      <c r="EF17" s="537">
        <v>1697</v>
      </c>
      <c r="EG17" s="537">
        <v>261</v>
      </c>
      <c r="EH17" s="537">
        <v>4096</v>
      </c>
      <c r="EI17" s="537">
        <v>64</v>
      </c>
      <c r="EJ17" s="537">
        <v>330</v>
      </c>
      <c r="EK17" s="537">
        <v>240</v>
      </c>
      <c r="EL17" s="537">
        <v>8925</v>
      </c>
      <c r="EM17" s="537">
        <v>123</v>
      </c>
      <c r="EN17" s="537">
        <v>688</v>
      </c>
      <c r="EO17" s="537">
        <v>202</v>
      </c>
      <c r="EP17" s="537">
        <v>2855</v>
      </c>
      <c r="EQ17" s="537">
        <v>86</v>
      </c>
      <c r="ER17" s="537">
        <v>909</v>
      </c>
      <c r="ES17" s="537">
        <v>120</v>
      </c>
      <c r="ET17" s="537">
        <v>840</v>
      </c>
      <c r="EU17" s="537">
        <v>65</v>
      </c>
      <c r="EV17" s="537">
        <v>296</v>
      </c>
      <c r="EW17" s="537">
        <v>75</v>
      </c>
      <c r="EX17" s="537">
        <v>561</v>
      </c>
      <c r="EY17" s="538">
        <v>170</v>
      </c>
      <c r="EZ17" s="537">
        <v>1144</v>
      </c>
      <c r="FA17" s="537">
        <v>178</v>
      </c>
      <c r="FB17" s="537">
        <v>836</v>
      </c>
      <c r="FC17" s="537">
        <v>100</v>
      </c>
      <c r="FD17" s="537">
        <v>1530</v>
      </c>
      <c r="FE17" s="537">
        <v>268</v>
      </c>
      <c r="FF17" s="537">
        <v>2063</v>
      </c>
      <c r="FG17" s="537">
        <v>269</v>
      </c>
      <c r="FH17" s="537">
        <v>2093</v>
      </c>
      <c r="FI17" s="536">
        <f t="shared" si="0"/>
        <v>50960</v>
      </c>
      <c r="FJ17" s="536">
        <f t="shared" si="0"/>
        <v>564801</v>
      </c>
      <c r="FK17" s="82"/>
      <c r="FL17" s="539"/>
      <c r="FM17" s="426"/>
    </row>
    <row r="18" spans="1:169" ht="12.95" customHeight="1">
      <c r="A18" s="540" t="s">
        <v>239</v>
      </c>
      <c r="B18" s="541" t="s">
        <v>885</v>
      </c>
      <c r="C18" s="542">
        <v>24</v>
      </c>
      <c r="D18" s="542">
        <v>1309</v>
      </c>
      <c r="E18" s="542">
        <v>3</v>
      </c>
      <c r="F18" s="542">
        <v>45</v>
      </c>
      <c r="G18" s="542">
        <v>12</v>
      </c>
      <c r="H18" s="542">
        <v>347</v>
      </c>
      <c r="I18" s="542">
        <v>3</v>
      </c>
      <c r="J18" s="542">
        <v>32</v>
      </c>
      <c r="K18" s="542">
        <v>2</v>
      </c>
      <c r="L18" s="542">
        <v>29</v>
      </c>
      <c r="M18" s="542">
        <v>28</v>
      </c>
      <c r="N18" s="542">
        <v>1098</v>
      </c>
      <c r="O18" s="542">
        <v>33</v>
      </c>
      <c r="P18" s="542">
        <v>385</v>
      </c>
      <c r="Q18" s="542">
        <v>0</v>
      </c>
      <c r="R18" s="542">
        <v>0</v>
      </c>
      <c r="S18" s="542">
        <v>23</v>
      </c>
      <c r="T18" s="542">
        <v>581</v>
      </c>
      <c r="U18" s="542">
        <v>6</v>
      </c>
      <c r="V18" s="542">
        <v>82</v>
      </c>
      <c r="W18" s="542">
        <v>3</v>
      </c>
      <c r="X18" s="542">
        <v>60</v>
      </c>
      <c r="Y18" s="542">
        <v>3</v>
      </c>
      <c r="Z18" s="542">
        <v>68</v>
      </c>
      <c r="AA18" s="542">
        <v>2</v>
      </c>
      <c r="AB18" s="542">
        <v>15</v>
      </c>
      <c r="AC18" s="542">
        <v>3</v>
      </c>
      <c r="AD18" s="542">
        <v>169</v>
      </c>
      <c r="AE18" s="542">
        <v>5</v>
      </c>
      <c r="AF18" s="542">
        <v>222</v>
      </c>
      <c r="AG18" s="542">
        <v>32</v>
      </c>
      <c r="AH18" s="542">
        <v>2174</v>
      </c>
      <c r="AI18" s="542">
        <v>20</v>
      </c>
      <c r="AJ18" s="542">
        <v>155</v>
      </c>
      <c r="AK18" s="542">
        <v>0</v>
      </c>
      <c r="AL18" s="542">
        <v>0</v>
      </c>
      <c r="AM18" s="542">
        <v>1</v>
      </c>
      <c r="AN18" s="542">
        <v>3</v>
      </c>
      <c r="AO18" s="542">
        <v>25</v>
      </c>
      <c r="AP18" s="542">
        <v>233</v>
      </c>
      <c r="AQ18" s="542">
        <v>7</v>
      </c>
      <c r="AR18" s="542">
        <v>130</v>
      </c>
      <c r="AS18" s="542">
        <v>7</v>
      </c>
      <c r="AT18" s="542">
        <v>42</v>
      </c>
      <c r="AU18" s="542">
        <v>4</v>
      </c>
      <c r="AV18" s="542">
        <v>138</v>
      </c>
      <c r="AW18" s="542">
        <v>3</v>
      </c>
      <c r="AX18" s="542">
        <v>113</v>
      </c>
      <c r="AY18" s="542">
        <v>9</v>
      </c>
      <c r="AZ18" s="542">
        <v>150</v>
      </c>
      <c r="BA18" s="542">
        <v>4</v>
      </c>
      <c r="BB18" s="542">
        <v>73</v>
      </c>
      <c r="BC18" s="542">
        <v>9</v>
      </c>
      <c r="BD18" s="542">
        <v>208</v>
      </c>
      <c r="BE18" s="542">
        <v>6</v>
      </c>
      <c r="BF18" s="542">
        <v>216</v>
      </c>
      <c r="BG18" s="542">
        <v>0</v>
      </c>
      <c r="BH18" s="542">
        <v>0</v>
      </c>
      <c r="BI18" s="542">
        <v>0</v>
      </c>
      <c r="BJ18" s="542">
        <v>0</v>
      </c>
      <c r="BK18" s="542">
        <v>8</v>
      </c>
      <c r="BL18" s="542">
        <v>97</v>
      </c>
      <c r="BM18" s="542">
        <v>5</v>
      </c>
      <c r="BN18" s="542">
        <v>173</v>
      </c>
      <c r="BO18" s="542">
        <v>20</v>
      </c>
      <c r="BP18" s="542">
        <v>412</v>
      </c>
      <c r="BQ18" s="542">
        <v>134</v>
      </c>
      <c r="BR18" s="542">
        <v>1631</v>
      </c>
      <c r="BS18" s="542">
        <v>67</v>
      </c>
      <c r="BT18" s="542">
        <v>1792</v>
      </c>
      <c r="BU18" s="542">
        <v>0</v>
      </c>
      <c r="BV18" s="542">
        <v>0</v>
      </c>
      <c r="BW18" s="542">
        <v>0</v>
      </c>
      <c r="BX18" s="542">
        <v>0</v>
      </c>
      <c r="BY18" s="542">
        <v>5</v>
      </c>
      <c r="BZ18" s="542">
        <v>47</v>
      </c>
      <c r="CA18" s="542">
        <v>15</v>
      </c>
      <c r="CB18" s="542">
        <v>137</v>
      </c>
      <c r="CC18" s="542">
        <v>2</v>
      </c>
      <c r="CD18" s="542">
        <v>135</v>
      </c>
      <c r="CE18" s="542">
        <v>10</v>
      </c>
      <c r="CF18" s="542">
        <v>327</v>
      </c>
      <c r="CG18" s="542">
        <v>6</v>
      </c>
      <c r="CH18" s="542">
        <v>192</v>
      </c>
      <c r="CI18" s="542">
        <v>3</v>
      </c>
      <c r="CJ18" s="542">
        <v>73</v>
      </c>
      <c r="CK18" s="542">
        <v>4</v>
      </c>
      <c r="CL18" s="542">
        <v>136</v>
      </c>
      <c r="CM18" s="542">
        <v>31</v>
      </c>
      <c r="CN18" s="542">
        <v>702</v>
      </c>
      <c r="CO18" s="542">
        <v>14</v>
      </c>
      <c r="CP18" s="542">
        <v>266</v>
      </c>
      <c r="CQ18" s="543">
        <v>4</v>
      </c>
      <c r="CR18" s="542">
        <v>97</v>
      </c>
      <c r="CS18" s="542">
        <v>20</v>
      </c>
      <c r="CT18" s="542">
        <v>275</v>
      </c>
      <c r="CU18" s="542">
        <v>0</v>
      </c>
      <c r="CV18" s="542">
        <v>0</v>
      </c>
      <c r="CW18" s="542">
        <v>9</v>
      </c>
      <c r="CX18" s="542">
        <v>129</v>
      </c>
      <c r="CY18" s="542">
        <v>4</v>
      </c>
      <c r="CZ18" s="542">
        <v>213</v>
      </c>
      <c r="DA18" s="542">
        <v>3</v>
      </c>
      <c r="DB18" s="542">
        <v>11</v>
      </c>
      <c r="DC18" s="542">
        <v>3</v>
      </c>
      <c r="DD18" s="542">
        <v>105</v>
      </c>
      <c r="DE18" s="542">
        <v>26</v>
      </c>
      <c r="DF18" s="542">
        <v>1384</v>
      </c>
      <c r="DG18" s="542">
        <v>7</v>
      </c>
      <c r="DH18" s="542">
        <v>99</v>
      </c>
      <c r="DI18" s="542">
        <v>0</v>
      </c>
      <c r="DJ18" s="542">
        <v>0</v>
      </c>
      <c r="DK18" s="542">
        <v>0</v>
      </c>
      <c r="DL18" s="542">
        <v>0</v>
      </c>
      <c r="DM18" s="542">
        <v>3</v>
      </c>
      <c r="DN18" s="542">
        <v>40</v>
      </c>
      <c r="DO18" s="542">
        <v>36</v>
      </c>
      <c r="DP18" s="542">
        <v>514</v>
      </c>
      <c r="DQ18" s="542">
        <v>4</v>
      </c>
      <c r="DR18" s="542">
        <v>81</v>
      </c>
      <c r="DS18" s="542">
        <v>4</v>
      </c>
      <c r="DT18" s="542">
        <v>28</v>
      </c>
      <c r="DU18" s="542">
        <v>2</v>
      </c>
      <c r="DV18" s="542">
        <v>91</v>
      </c>
      <c r="DW18" s="542">
        <v>7</v>
      </c>
      <c r="DX18" s="542">
        <v>99</v>
      </c>
      <c r="DY18" s="542">
        <v>1</v>
      </c>
      <c r="DZ18" s="542">
        <v>1</v>
      </c>
      <c r="EA18" s="543">
        <v>2</v>
      </c>
      <c r="EB18" s="542">
        <v>3</v>
      </c>
      <c r="EC18" s="542">
        <v>1</v>
      </c>
      <c r="ED18" s="542">
        <v>7</v>
      </c>
      <c r="EE18" s="542">
        <v>1</v>
      </c>
      <c r="EF18" s="542">
        <v>4</v>
      </c>
      <c r="EG18" s="542">
        <v>3</v>
      </c>
      <c r="EH18" s="542">
        <v>6</v>
      </c>
      <c r="EI18" s="542">
        <v>0</v>
      </c>
      <c r="EJ18" s="542">
        <v>0</v>
      </c>
      <c r="EK18" s="542">
        <v>0</v>
      </c>
      <c r="EL18" s="542">
        <v>0</v>
      </c>
      <c r="EM18" s="542">
        <v>4</v>
      </c>
      <c r="EN18" s="542">
        <v>58</v>
      </c>
      <c r="EO18" s="542">
        <v>2</v>
      </c>
      <c r="EP18" s="542">
        <v>26</v>
      </c>
      <c r="EQ18" s="542">
        <v>2</v>
      </c>
      <c r="ER18" s="542">
        <v>43</v>
      </c>
      <c r="ES18" s="542">
        <v>2</v>
      </c>
      <c r="ET18" s="542">
        <v>3</v>
      </c>
      <c r="EU18" s="542">
        <v>0</v>
      </c>
      <c r="EV18" s="542">
        <v>0</v>
      </c>
      <c r="EW18" s="542">
        <v>0</v>
      </c>
      <c r="EX18" s="542">
        <v>0</v>
      </c>
      <c r="EY18" s="543">
        <v>1</v>
      </c>
      <c r="EZ18" s="542">
        <v>11</v>
      </c>
      <c r="FA18" s="542">
        <v>4</v>
      </c>
      <c r="FB18" s="542">
        <v>124</v>
      </c>
      <c r="FC18" s="542">
        <v>0</v>
      </c>
      <c r="FD18" s="542">
        <v>0</v>
      </c>
      <c r="FE18" s="542">
        <v>10</v>
      </c>
      <c r="FF18" s="542">
        <v>241</v>
      </c>
      <c r="FG18" s="542">
        <v>4</v>
      </c>
      <c r="FH18" s="542">
        <v>123</v>
      </c>
      <c r="FI18" s="541">
        <f t="shared" si="0"/>
        <v>770</v>
      </c>
      <c r="FJ18" s="541">
        <f t="shared" si="0"/>
        <v>18013</v>
      </c>
      <c r="FK18" s="82"/>
      <c r="FL18" s="539"/>
      <c r="FM18" s="426"/>
    </row>
    <row r="19" spans="1:169" ht="12.95" customHeight="1">
      <c r="A19" s="535" t="s">
        <v>240</v>
      </c>
      <c r="B19" s="536" t="s">
        <v>886</v>
      </c>
      <c r="C19" s="537">
        <v>14</v>
      </c>
      <c r="D19" s="537">
        <v>109</v>
      </c>
      <c r="E19" s="537">
        <v>9</v>
      </c>
      <c r="F19" s="537">
        <v>116</v>
      </c>
      <c r="G19" s="537">
        <v>0</v>
      </c>
      <c r="H19" s="537">
        <v>0</v>
      </c>
      <c r="I19" s="537">
        <v>0</v>
      </c>
      <c r="J19" s="537">
        <v>0</v>
      </c>
      <c r="K19" s="537">
        <v>0</v>
      </c>
      <c r="L19" s="537">
        <v>0</v>
      </c>
      <c r="M19" s="537">
        <v>2</v>
      </c>
      <c r="N19" s="537">
        <v>14</v>
      </c>
      <c r="O19" s="537">
        <v>2</v>
      </c>
      <c r="P19" s="537">
        <v>60</v>
      </c>
      <c r="Q19" s="537">
        <v>0</v>
      </c>
      <c r="R19" s="537">
        <v>0</v>
      </c>
      <c r="S19" s="537">
        <v>0</v>
      </c>
      <c r="T19" s="537">
        <v>0</v>
      </c>
      <c r="U19" s="537">
        <v>0</v>
      </c>
      <c r="V19" s="537">
        <v>0</v>
      </c>
      <c r="W19" s="537">
        <v>0</v>
      </c>
      <c r="X19" s="537">
        <v>0</v>
      </c>
      <c r="Y19" s="537">
        <v>0</v>
      </c>
      <c r="Z19" s="537">
        <v>0</v>
      </c>
      <c r="AA19" s="537">
        <v>0</v>
      </c>
      <c r="AB19" s="537">
        <v>0</v>
      </c>
      <c r="AC19" s="537">
        <v>0</v>
      </c>
      <c r="AD19" s="537">
        <v>0</v>
      </c>
      <c r="AE19" s="537">
        <v>1</v>
      </c>
      <c r="AF19" s="537">
        <v>7</v>
      </c>
      <c r="AG19" s="537">
        <v>0</v>
      </c>
      <c r="AH19" s="537">
        <v>0</v>
      </c>
      <c r="AI19" s="537">
        <v>1</v>
      </c>
      <c r="AJ19" s="537">
        <v>55</v>
      </c>
      <c r="AK19" s="537">
        <v>0</v>
      </c>
      <c r="AL19" s="537">
        <v>0</v>
      </c>
      <c r="AM19" s="537">
        <v>0</v>
      </c>
      <c r="AN19" s="537">
        <v>0</v>
      </c>
      <c r="AO19" s="537">
        <v>0</v>
      </c>
      <c r="AP19" s="537">
        <v>0</v>
      </c>
      <c r="AQ19" s="537">
        <v>1</v>
      </c>
      <c r="AR19" s="537">
        <v>4</v>
      </c>
      <c r="AS19" s="537">
        <v>0</v>
      </c>
      <c r="AT19" s="537">
        <v>0</v>
      </c>
      <c r="AU19" s="537">
        <v>1</v>
      </c>
      <c r="AV19" s="537">
        <v>21</v>
      </c>
      <c r="AW19" s="537">
        <v>0</v>
      </c>
      <c r="AX19" s="537">
        <v>0</v>
      </c>
      <c r="AY19" s="537">
        <v>0</v>
      </c>
      <c r="AZ19" s="537">
        <v>0</v>
      </c>
      <c r="BA19" s="537">
        <v>0</v>
      </c>
      <c r="BB19" s="537">
        <v>0</v>
      </c>
      <c r="BC19" s="537">
        <v>1</v>
      </c>
      <c r="BD19" s="537">
        <v>7</v>
      </c>
      <c r="BE19" s="537">
        <v>0</v>
      </c>
      <c r="BF19" s="537">
        <v>0</v>
      </c>
      <c r="BG19" s="537">
        <v>0</v>
      </c>
      <c r="BH19" s="537">
        <v>0</v>
      </c>
      <c r="BI19" s="537">
        <v>0</v>
      </c>
      <c r="BJ19" s="537">
        <v>0</v>
      </c>
      <c r="BK19" s="537">
        <v>0</v>
      </c>
      <c r="BL19" s="537">
        <v>0</v>
      </c>
      <c r="BM19" s="537">
        <v>0</v>
      </c>
      <c r="BN19" s="537">
        <v>0</v>
      </c>
      <c r="BO19" s="537">
        <v>11</v>
      </c>
      <c r="BP19" s="537">
        <v>263</v>
      </c>
      <c r="BQ19" s="537">
        <v>11</v>
      </c>
      <c r="BR19" s="537">
        <v>328</v>
      </c>
      <c r="BS19" s="537">
        <v>30</v>
      </c>
      <c r="BT19" s="537">
        <v>3680</v>
      </c>
      <c r="BU19" s="537">
        <v>0</v>
      </c>
      <c r="BV19" s="537">
        <v>0</v>
      </c>
      <c r="BW19" s="537">
        <v>0</v>
      </c>
      <c r="BX19" s="537">
        <v>0</v>
      </c>
      <c r="BY19" s="537">
        <v>0</v>
      </c>
      <c r="BZ19" s="537">
        <v>0</v>
      </c>
      <c r="CA19" s="537">
        <v>6</v>
      </c>
      <c r="CB19" s="537">
        <v>303</v>
      </c>
      <c r="CC19" s="537">
        <v>0</v>
      </c>
      <c r="CD19" s="537">
        <v>0</v>
      </c>
      <c r="CE19" s="537">
        <v>0</v>
      </c>
      <c r="CF19" s="537">
        <v>0</v>
      </c>
      <c r="CG19" s="537">
        <v>0</v>
      </c>
      <c r="CH19" s="537">
        <v>0</v>
      </c>
      <c r="CI19" s="537">
        <v>0</v>
      </c>
      <c r="CJ19" s="537">
        <v>0</v>
      </c>
      <c r="CK19" s="537">
        <v>1</v>
      </c>
      <c r="CL19" s="537">
        <v>19</v>
      </c>
      <c r="CM19" s="537">
        <v>8</v>
      </c>
      <c r="CN19" s="537">
        <v>360</v>
      </c>
      <c r="CO19" s="537">
        <v>0</v>
      </c>
      <c r="CP19" s="537">
        <v>0</v>
      </c>
      <c r="CQ19" s="538">
        <v>1</v>
      </c>
      <c r="CR19" s="537">
        <v>1</v>
      </c>
      <c r="CS19" s="537">
        <v>0</v>
      </c>
      <c r="CT19" s="537">
        <v>0</v>
      </c>
      <c r="CU19" s="537">
        <v>0</v>
      </c>
      <c r="CV19" s="537">
        <v>0</v>
      </c>
      <c r="CW19" s="537">
        <v>0</v>
      </c>
      <c r="CX19" s="537">
        <v>0</v>
      </c>
      <c r="CY19" s="537">
        <v>0</v>
      </c>
      <c r="CZ19" s="537">
        <v>0</v>
      </c>
      <c r="DA19" s="537">
        <v>0</v>
      </c>
      <c r="DB19" s="537">
        <v>0</v>
      </c>
      <c r="DC19" s="537">
        <v>0</v>
      </c>
      <c r="DD19" s="537">
        <v>0</v>
      </c>
      <c r="DE19" s="537">
        <v>1</v>
      </c>
      <c r="DF19" s="537">
        <v>26</v>
      </c>
      <c r="DG19" s="537">
        <v>1</v>
      </c>
      <c r="DH19" s="537">
        <v>694</v>
      </c>
      <c r="DI19" s="537">
        <v>0</v>
      </c>
      <c r="DJ19" s="537">
        <v>0</v>
      </c>
      <c r="DK19" s="537">
        <v>0</v>
      </c>
      <c r="DL19" s="537">
        <v>0</v>
      </c>
      <c r="DM19" s="537">
        <v>0</v>
      </c>
      <c r="DN19" s="537">
        <v>0</v>
      </c>
      <c r="DO19" s="537">
        <v>6</v>
      </c>
      <c r="DP19" s="537">
        <v>47</v>
      </c>
      <c r="DQ19" s="537">
        <v>0</v>
      </c>
      <c r="DR19" s="537">
        <v>0</v>
      </c>
      <c r="DS19" s="537">
        <v>2</v>
      </c>
      <c r="DT19" s="537">
        <v>32</v>
      </c>
      <c r="DU19" s="537">
        <v>0</v>
      </c>
      <c r="DV19" s="537">
        <v>0</v>
      </c>
      <c r="DW19" s="537">
        <v>1</v>
      </c>
      <c r="DX19" s="537">
        <v>17</v>
      </c>
      <c r="DY19" s="537">
        <v>0</v>
      </c>
      <c r="DZ19" s="537">
        <v>0</v>
      </c>
      <c r="EA19" s="538">
        <v>0</v>
      </c>
      <c r="EB19" s="537">
        <v>0</v>
      </c>
      <c r="EC19" s="537">
        <v>0</v>
      </c>
      <c r="ED19" s="537">
        <v>0</v>
      </c>
      <c r="EE19" s="537">
        <v>0</v>
      </c>
      <c r="EF19" s="537">
        <v>0</v>
      </c>
      <c r="EG19" s="537">
        <v>0</v>
      </c>
      <c r="EH19" s="537">
        <v>0</v>
      </c>
      <c r="EI19" s="537">
        <v>0</v>
      </c>
      <c r="EJ19" s="537">
        <v>0</v>
      </c>
      <c r="EK19" s="537">
        <v>0</v>
      </c>
      <c r="EL19" s="537">
        <v>0</v>
      </c>
      <c r="EM19" s="537">
        <v>0</v>
      </c>
      <c r="EN19" s="537">
        <v>0</v>
      </c>
      <c r="EO19" s="537">
        <v>0</v>
      </c>
      <c r="EP19" s="537">
        <v>0</v>
      </c>
      <c r="EQ19" s="537">
        <v>0</v>
      </c>
      <c r="ER19" s="537">
        <v>0</v>
      </c>
      <c r="ES19" s="537">
        <v>0</v>
      </c>
      <c r="ET19" s="537">
        <v>0</v>
      </c>
      <c r="EU19" s="537">
        <v>0</v>
      </c>
      <c r="EV19" s="537">
        <v>0</v>
      </c>
      <c r="EW19" s="537">
        <v>0</v>
      </c>
      <c r="EX19" s="537">
        <v>0</v>
      </c>
      <c r="EY19" s="538">
        <v>0</v>
      </c>
      <c r="EZ19" s="537">
        <v>0</v>
      </c>
      <c r="FA19" s="537">
        <v>0</v>
      </c>
      <c r="FB19" s="537">
        <v>0</v>
      </c>
      <c r="FC19" s="537">
        <v>0</v>
      </c>
      <c r="FD19" s="537">
        <v>0</v>
      </c>
      <c r="FE19" s="537">
        <v>2</v>
      </c>
      <c r="FF19" s="537">
        <v>42</v>
      </c>
      <c r="FG19" s="537">
        <v>0</v>
      </c>
      <c r="FH19" s="537">
        <v>0</v>
      </c>
      <c r="FI19" s="536">
        <f t="shared" si="0"/>
        <v>113</v>
      </c>
      <c r="FJ19" s="536">
        <f t="shared" si="0"/>
        <v>6205</v>
      </c>
      <c r="FK19" s="82"/>
      <c r="FL19" s="539"/>
      <c r="FM19" s="426"/>
    </row>
    <row r="20" spans="1:169" ht="12.95" customHeight="1">
      <c r="A20" s="540" t="s">
        <v>241</v>
      </c>
      <c r="B20" s="541" t="s">
        <v>887</v>
      </c>
      <c r="C20" s="542">
        <v>239</v>
      </c>
      <c r="D20" s="542">
        <v>13434</v>
      </c>
      <c r="E20" s="542">
        <v>44</v>
      </c>
      <c r="F20" s="542">
        <v>1950</v>
      </c>
      <c r="G20" s="542">
        <v>29</v>
      </c>
      <c r="H20" s="542">
        <v>364</v>
      </c>
      <c r="I20" s="542">
        <v>7</v>
      </c>
      <c r="J20" s="542">
        <v>74</v>
      </c>
      <c r="K20" s="542">
        <v>22</v>
      </c>
      <c r="L20" s="542">
        <v>179</v>
      </c>
      <c r="M20" s="542">
        <v>473</v>
      </c>
      <c r="N20" s="542">
        <v>2551</v>
      </c>
      <c r="O20" s="542">
        <v>222</v>
      </c>
      <c r="P20" s="542">
        <v>1244</v>
      </c>
      <c r="Q20" s="542">
        <v>9</v>
      </c>
      <c r="R20" s="542">
        <v>32</v>
      </c>
      <c r="S20" s="542">
        <v>89</v>
      </c>
      <c r="T20" s="542">
        <v>1578</v>
      </c>
      <c r="U20" s="542">
        <v>127</v>
      </c>
      <c r="V20" s="542">
        <v>6502</v>
      </c>
      <c r="W20" s="542">
        <v>16</v>
      </c>
      <c r="X20" s="542">
        <v>568</v>
      </c>
      <c r="Y20" s="542">
        <v>8</v>
      </c>
      <c r="Z20" s="542">
        <v>109</v>
      </c>
      <c r="AA20" s="542">
        <v>13</v>
      </c>
      <c r="AB20" s="542">
        <v>1073</v>
      </c>
      <c r="AC20" s="542">
        <v>32</v>
      </c>
      <c r="AD20" s="542">
        <v>521</v>
      </c>
      <c r="AE20" s="542">
        <v>12</v>
      </c>
      <c r="AF20" s="542">
        <v>77</v>
      </c>
      <c r="AG20" s="542">
        <v>2846</v>
      </c>
      <c r="AH20" s="542">
        <v>56063</v>
      </c>
      <c r="AI20" s="542">
        <v>32</v>
      </c>
      <c r="AJ20" s="542">
        <v>134</v>
      </c>
      <c r="AK20" s="542">
        <v>10</v>
      </c>
      <c r="AL20" s="542">
        <v>61</v>
      </c>
      <c r="AM20" s="542">
        <v>16</v>
      </c>
      <c r="AN20" s="542">
        <v>56</v>
      </c>
      <c r="AO20" s="542">
        <v>1699</v>
      </c>
      <c r="AP20" s="542">
        <v>29884</v>
      </c>
      <c r="AQ20" s="542">
        <v>71</v>
      </c>
      <c r="AR20" s="542">
        <v>1895</v>
      </c>
      <c r="AS20" s="542">
        <v>19</v>
      </c>
      <c r="AT20" s="542">
        <v>584</v>
      </c>
      <c r="AU20" s="542">
        <v>30</v>
      </c>
      <c r="AV20" s="542">
        <v>564</v>
      </c>
      <c r="AW20" s="542">
        <v>5</v>
      </c>
      <c r="AX20" s="542">
        <v>10</v>
      </c>
      <c r="AY20" s="542">
        <v>27</v>
      </c>
      <c r="AZ20" s="542">
        <v>280</v>
      </c>
      <c r="BA20" s="542">
        <v>28</v>
      </c>
      <c r="BB20" s="542">
        <v>312</v>
      </c>
      <c r="BC20" s="542">
        <v>1241</v>
      </c>
      <c r="BD20" s="542">
        <v>61811</v>
      </c>
      <c r="BE20" s="542">
        <v>24</v>
      </c>
      <c r="BF20" s="542">
        <v>57</v>
      </c>
      <c r="BG20" s="542">
        <v>3</v>
      </c>
      <c r="BH20" s="542">
        <v>4</v>
      </c>
      <c r="BI20" s="542">
        <v>2</v>
      </c>
      <c r="BJ20" s="542">
        <v>265</v>
      </c>
      <c r="BK20" s="542">
        <v>61</v>
      </c>
      <c r="BL20" s="542">
        <v>853</v>
      </c>
      <c r="BM20" s="542">
        <v>37</v>
      </c>
      <c r="BN20" s="542">
        <v>1253</v>
      </c>
      <c r="BO20" s="542">
        <v>103</v>
      </c>
      <c r="BP20" s="542">
        <v>851</v>
      </c>
      <c r="BQ20" s="542">
        <v>6767</v>
      </c>
      <c r="BR20" s="542">
        <v>45519</v>
      </c>
      <c r="BS20" s="542">
        <v>652</v>
      </c>
      <c r="BT20" s="542">
        <v>5860</v>
      </c>
      <c r="BU20" s="542">
        <v>2</v>
      </c>
      <c r="BV20" s="542">
        <v>5</v>
      </c>
      <c r="BW20" s="542">
        <v>23</v>
      </c>
      <c r="BX20" s="542">
        <v>536</v>
      </c>
      <c r="BY20" s="542">
        <v>276</v>
      </c>
      <c r="BZ20" s="542">
        <v>7927</v>
      </c>
      <c r="CA20" s="542">
        <v>47</v>
      </c>
      <c r="CB20" s="542">
        <v>2587</v>
      </c>
      <c r="CC20" s="542">
        <v>5</v>
      </c>
      <c r="CD20" s="542">
        <v>7</v>
      </c>
      <c r="CE20" s="542">
        <v>174</v>
      </c>
      <c r="CF20" s="542">
        <v>2997</v>
      </c>
      <c r="CG20" s="542">
        <v>181</v>
      </c>
      <c r="CH20" s="542">
        <v>1490</v>
      </c>
      <c r="CI20" s="542">
        <v>66</v>
      </c>
      <c r="CJ20" s="542">
        <v>1505</v>
      </c>
      <c r="CK20" s="542">
        <v>102</v>
      </c>
      <c r="CL20" s="542">
        <v>4601</v>
      </c>
      <c r="CM20" s="542">
        <v>108</v>
      </c>
      <c r="CN20" s="542">
        <v>1683</v>
      </c>
      <c r="CO20" s="542">
        <v>390</v>
      </c>
      <c r="CP20" s="542">
        <v>24658</v>
      </c>
      <c r="CQ20" s="543">
        <v>30</v>
      </c>
      <c r="CR20" s="542">
        <v>1797</v>
      </c>
      <c r="CS20" s="542">
        <v>128</v>
      </c>
      <c r="CT20" s="542">
        <v>520</v>
      </c>
      <c r="CU20" s="542">
        <v>8</v>
      </c>
      <c r="CV20" s="542">
        <v>21</v>
      </c>
      <c r="CW20" s="542">
        <v>10</v>
      </c>
      <c r="CX20" s="542">
        <v>82</v>
      </c>
      <c r="CY20" s="542">
        <v>33</v>
      </c>
      <c r="CZ20" s="542">
        <v>1531</v>
      </c>
      <c r="DA20" s="542">
        <v>39</v>
      </c>
      <c r="DB20" s="542">
        <v>221</v>
      </c>
      <c r="DC20" s="542">
        <v>20</v>
      </c>
      <c r="DD20" s="542">
        <v>57</v>
      </c>
      <c r="DE20" s="542">
        <v>166</v>
      </c>
      <c r="DF20" s="542">
        <v>3347</v>
      </c>
      <c r="DG20" s="542">
        <v>93</v>
      </c>
      <c r="DH20" s="542">
        <v>1124</v>
      </c>
      <c r="DI20" s="542">
        <v>6</v>
      </c>
      <c r="DJ20" s="542">
        <v>141</v>
      </c>
      <c r="DK20" s="542">
        <v>16</v>
      </c>
      <c r="DL20" s="542">
        <v>219</v>
      </c>
      <c r="DM20" s="542">
        <v>30</v>
      </c>
      <c r="DN20" s="542">
        <v>309</v>
      </c>
      <c r="DO20" s="542">
        <v>451</v>
      </c>
      <c r="DP20" s="542">
        <v>27539</v>
      </c>
      <c r="DQ20" s="542">
        <v>34</v>
      </c>
      <c r="DR20" s="542">
        <v>598</v>
      </c>
      <c r="DS20" s="542">
        <v>65</v>
      </c>
      <c r="DT20" s="542">
        <v>195</v>
      </c>
      <c r="DU20" s="542">
        <v>1</v>
      </c>
      <c r="DV20" s="542">
        <v>1</v>
      </c>
      <c r="DW20" s="542">
        <v>77</v>
      </c>
      <c r="DX20" s="542">
        <v>3191</v>
      </c>
      <c r="DY20" s="542">
        <v>667</v>
      </c>
      <c r="DZ20" s="542">
        <v>13128</v>
      </c>
      <c r="EA20" s="543">
        <v>21</v>
      </c>
      <c r="EB20" s="542">
        <v>188</v>
      </c>
      <c r="EC20" s="542">
        <v>15</v>
      </c>
      <c r="ED20" s="542">
        <v>170</v>
      </c>
      <c r="EE20" s="542">
        <v>31</v>
      </c>
      <c r="EF20" s="542">
        <v>1165</v>
      </c>
      <c r="EG20" s="542">
        <v>36</v>
      </c>
      <c r="EH20" s="542">
        <v>199</v>
      </c>
      <c r="EI20" s="542">
        <v>4</v>
      </c>
      <c r="EJ20" s="542">
        <v>9</v>
      </c>
      <c r="EK20" s="542">
        <v>11</v>
      </c>
      <c r="EL20" s="542">
        <v>42</v>
      </c>
      <c r="EM20" s="542">
        <v>7</v>
      </c>
      <c r="EN20" s="542">
        <v>15</v>
      </c>
      <c r="EO20" s="542">
        <v>26</v>
      </c>
      <c r="EP20" s="542">
        <v>803</v>
      </c>
      <c r="EQ20" s="542">
        <v>3</v>
      </c>
      <c r="ER20" s="542">
        <v>90</v>
      </c>
      <c r="ES20" s="542">
        <v>11</v>
      </c>
      <c r="ET20" s="542">
        <v>130</v>
      </c>
      <c r="EU20" s="542">
        <v>0</v>
      </c>
      <c r="EV20" s="542">
        <v>0</v>
      </c>
      <c r="EW20" s="542">
        <v>0</v>
      </c>
      <c r="EX20" s="542">
        <v>0</v>
      </c>
      <c r="EY20" s="543">
        <v>22</v>
      </c>
      <c r="EZ20" s="542">
        <v>574</v>
      </c>
      <c r="FA20" s="542">
        <v>12</v>
      </c>
      <c r="FB20" s="542">
        <v>18</v>
      </c>
      <c r="FC20" s="542">
        <v>14</v>
      </c>
      <c r="FD20" s="542">
        <v>566</v>
      </c>
      <c r="FE20" s="542">
        <v>36</v>
      </c>
      <c r="FF20" s="542">
        <v>2420</v>
      </c>
      <c r="FG20" s="542">
        <v>88</v>
      </c>
      <c r="FH20" s="542">
        <v>1722</v>
      </c>
      <c r="FI20" s="541">
        <f t="shared" si="0"/>
        <v>18600</v>
      </c>
      <c r="FJ20" s="541">
        <f t="shared" si="0"/>
        <v>346700</v>
      </c>
      <c r="FK20" s="82"/>
      <c r="FL20" s="539"/>
      <c r="FM20" s="426"/>
    </row>
    <row r="21" spans="1:169" ht="12.95" customHeight="1">
      <c r="A21" s="535" t="s">
        <v>242</v>
      </c>
      <c r="B21" s="536" t="s">
        <v>888</v>
      </c>
      <c r="C21" s="537">
        <v>524</v>
      </c>
      <c r="D21" s="537">
        <v>8994</v>
      </c>
      <c r="E21" s="537">
        <v>303</v>
      </c>
      <c r="F21" s="537">
        <v>13136</v>
      </c>
      <c r="G21" s="537">
        <v>59</v>
      </c>
      <c r="H21" s="537">
        <v>2474</v>
      </c>
      <c r="I21" s="537">
        <v>18</v>
      </c>
      <c r="J21" s="537">
        <v>1273</v>
      </c>
      <c r="K21" s="537">
        <v>35</v>
      </c>
      <c r="L21" s="537">
        <v>1948</v>
      </c>
      <c r="M21" s="537">
        <v>780</v>
      </c>
      <c r="N21" s="537">
        <v>5812</v>
      </c>
      <c r="O21" s="537">
        <v>312</v>
      </c>
      <c r="P21" s="537">
        <v>1414</v>
      </c>
      <c r="Q21" s="537">
        <v>4</v>
      </c>
      <c r="R21" s="537">
        <v>4</v>
      </c>
      <c r="S21" s="537">
        <v>145</v>
      </c>
      <c r="T21" s="537">
        <v>1110</v>
      </c>
      <c r="U21" s="537">
        <v>99</v>
      </c>
      <c r="V21" s="537">
        <v>628</v>
      </c>
      <c r="W21" s="537">
        <v>20</v>
      </c>
      <c r="X21" s="537">
        <v>332</v>
      </c>
      <c r="Y21" s="537">
        <v>36</v>
      </c>
      <c r="Z21" s="537">
        <v>2864</v>
      </c>
      <c r="AA21" s="537">
        <v>83</v>
      </c>
      <c r="AB21" s="537">
        <v>7276</v>
      </c>
      <c r="AC21" s="537">
        <v>66</v>
      </c>
      <c r="AD21" s="537">
        <v>2234</v>
      </c>
      <c r="AE21" s="537">
        <v>9</v>
      </c>
      <c r="AF21" s="537">
        <v>43</v>
      </c>
      <c r="AG21" s="537">
        <v>1673</v>
      </c>
      <c r="AH21" s="537">
        <v>16005</v>
      </c>
      <c r="AI21" s="537">
        <v>53</v>
      </c>
      <c r="AJ21" s="537">
        <v>436</v>
      </c>
      <c r="AK21" s="537">
        <v>18</v>
      </c>
      <c r="AL21" s="537">
        <v>3679</v>
      </c>
      <c r="AM21" s="537">
        <v>75</v>
      </c>
      <c r="AN21" s="537">
        <v>3071</v>
      </c>
      <c r="AO21" s="537">
        <v>387</v>
      </c>
      <c r="AP21" s="537">
        <v>7843</v>
      </c>
      <c r="AQ21" s="537">
        <v>301</v>
      </c>
      <c r="AR21" s="537">
        <v>15622</v>
      </c>
      <c r="AS21" s="537">
        <v>50</v>
      </c>
      <c r="AT21" s="537">
        <v>4785</v>
      </c>
      <c r="AU21" s="537">
        <v>48</v>
      </c>
      <c r="AV21" s="537">
        <v>1259</v>
      </c>
      <c r="AW21" s="537">
        <v>20</v>
      </c>
      <c r="AX21" s="537">
        <v>1116</v>
      </c>
      <c r="AY21" s="537">
        <v>32</v>
      </c>
      <c r="AZ21" s="537">
        <v>1158</v>
      </c>
      <c r="BA21" s="537">
        <v>82</v>
      </c>
      <c r="BB21" s="537">
        <v>1249</v>
      </c>
      <c r="BC21" s="537">
        <v>820</v>
      </c>
      <c r="BD21" s="537">
        <v>3426</v>
      </c>
      <c r="BE21" s="537">
        <v>100</v>
      </c>
      <c r="BF21" s="537">
        <v>4385</v>
      </c>
      <c r="BG21" s="537">
        <v>4</v>
      </c>
      <c r="BH21" s="537">
        <v>70</v>
      </c>
      <c r="BI21" s="537">
        <v>3</v>
      </c>
      <c r="BJ21" s="537">
        <v>19</v>
      </c>
      <c r="BK21" s="537">
        <v>58</v>
      </c>
      <c r="BL21" s="537">
        <v>388</v>
      </c>
      <c r="BM21" s="537">
        <v>49</v>
      </c>
      <c r="BN21" s="537">
        <v>464</v>
      </c>
      <c r="BO21" s="537">
        <v>352</v>
      </c>
      <c r="BP21" s="537">
        <v>6436</v>
      </c>
      <c r="BQ21" s="537">
        <v>22088</v>
      </c>
      <c r="BR21" s="537">
        <v>175433</v>
      </c>
      <c r="BS21" s="537">
        <v>2156</v>
      </c>
      <c r="BT21" s="537">
        <v>23878</v>
      </c>
      <c r="BU21" s="537">
        <v>7</v>
      </c>
      <c r="BV21" s="537">
        <v>271</v>
      </c>
      <c r="BW21" s="537">
        <v>78</v>
      </c>
      <c r="BX21" s="537">
        <v>4026</v>
      </c>
      <c r="BY21" s="537">
        <v>112</v>
      </c>
      <c r="BZ21" s="537">
        <v>566</v>
      </c>
      <c r="CA21" s="537">
        <v>90</v>
      </c>
      <c r="CB21" s="537">
        <v>4735</v>
      </c>
      <c r="CC21" s="537">
        <v>8</v>
      </c>
      <c r="CD21" s="537">
        <v>180</v>
      </c>
      <c r="CE21" s="537">
        <v>267</v>
      </c>
      <c r="CF21" s="537">
        <v>3265</v>
      </c>
      <c r="CG21" s="537">
        <v>301</v>
      </c>
      <c r="CH21" s="537">
        <v>2452</v>
      </c>
      <c r="CI21" s="537">
        <v>75</v>
      </c>
      <c r="CJ21" s="537">
        <v>1963</v>
      </c>
      <c r="CK21" s="537">
        <v>241</v>
      </c>
      <c r="CL21" s="537">
        <v>11151</v>
      </c>
      <c r="CM21" s="537">
        <v>153</v>
      </c>
      <c r="CN21" s="537">
        <v>2415</v>
      </c>
      <c r="CO21" s="537">
        <v>171</v>
      </c>
      <c r="CP21" s="537">
        <v>3150</v>
      </c>
      <c r="CQ21" s="538">
        <v>380</v>
      </c>
      <c r="CR21" s="537">
        <v>25080</v>
      </c>
      <c r="CS21" s="537">
        <v>58</v>
      </c>
      <c r="CT21" s="537">
        <v>98</v>
      </c>
      <c r="CU21" s="537">
        <v>80</v>
      </c>
      <c r="CV21" s="537">
        <v>4944</v>
      </c>
      <c r="CW21" s="537">
        <v>13</v>
      </c>
      <c r="CX21" s="537">
        <v>234</v>
      </c>
      <c r="CY21" s="537">
        <v>29</v>
      </c>
      <c r="CZ21" s="537">
        <v>1109</v>
      </c>
      <c r="DA21" s="537">
        <v>155</v>
      </c>
      <c r="DB21" s="537">
        <v>9356</v>
      </c>
      <c r="DC21" s="537">
        <v>20</v>
      </c>
      <c r="DD21" s="537">
        <v>56</v>
      </c>
      <c r="DE21" s="537">
        <v>192</v>
      </c>
      <c r="DF21" s="537">
        <v>3050</v>
      </c>
      <c r="DG21" s="537">
        <v>254</v>
      </c>
      <c r="DH21" s="537">
        <v>6652</v>
      </c>
      <c r="DI21" s="537">
        <v>29</v>
      </c>
      <c r="DJ21" s="537">
        <v>1626</v>
      </c>
      <c r="DK21" s="537">
        <v>73</v>
      </c>
      <c r="DL21" s="537">
        <v>2455</v>
      </c>
      <c r="DM21" s="537">
        <v>74</v>
      </c>
      <c r="DN21" s="537">
        <v>2729</v>
      </c>
      <c r="DO21" s="537">
        <v>259</v>
      </c>
      <c r="DP21" s="537">
        <v>10898</v>
      </c>
      <c r="DQ21" s="537">
        <v>120</v>
      </c>
      <c r="DR21" s="537">
        <v>10456</v>
      </c>
      <c r="DS21" s="537">
        <v>82</v>
      </c>
      <c r="DT21" s="537">
        <v>555</v>
      </c>
      <c r="DU21" s="537">
        <v>4</v>
      </c>
      <c r="DV21" s="537">
        <v>50</v>
      </c>
      <c r="DW21" s="537">
        <v>142</v>
      </c>
      <c r="DX21" s="537">
        <v>6560</v>
      </c>
      <c r="DY21" s="537">
        <v>48</v>
      </c>
      <c r="DZ21" s="537">
        <v>412</v>
      </c>
      <c r="EA21" s="538">
        <v>75</v>
      </c>
      <c r="EB21" s="537">
        <v>4323</v>
      </c>
      <c r="EC21" s="537">
        <v>25</v>
      </c>
      <c r="ED21" s="537">
        <v>1379</v>
      </c>
      <c r="EE21" s="537">
        <v>93</v>
      </c>
      <c r="EF21" s="537">
        <v>3545</v>
      </c>
      <c r="EG21" s="537">
        <v>47</v>
      </c>
      <c r="EH21" s="537">
        <v>2029</v>
      </c>
      <c r="EI21" s="537">
        <v>5</v>
      </c>
      <c r="EJ21" s="537">
        <v>8</v>
      </c>
      <c r="EK21" s="537">
        <v>25</v>
      </c>
      <c r="EL21" s="537">
        <v>415</v>
      </c>
      <c r="EM21" s="537">
        <v>18</v>
      </c>
      <c r="EN21" s="537">
        <v>533</v>
      </c>
      <c r="EO21" s="537">
        <v>416</v>
      </c>
      <c r="EP21" s="537">
        <v>28205</v>
      </c>
      <c r="EQ21" s="537">
        <v>115</v>
      </c>
      <c r="ER21" s="537">
        <v>5893</v>
      </c>
      <c r="ES21" s="537">
        <v>37</v>
      </c>
      <c r="ET21" s="537">
        <v>3083</v>
      </c>
      <c r="EU21" s="537">
        <v>6</v>
      </c>
      <c r="EV21" s="537">
        <v>255</v>
      </c>
      <c r="EW21" s="537">
        <v>11</v>
      </c>
      <c r="EX21" s="537">
        <v>401</v>
      </c>
      <c r="EY21" s="538">
        <v>47</v>
      </c>
      <c r="EZ21" s="537">
        <v>588</v>
      </c>
      <c r="FA21" s="537">
        <v>43</v>
      </c>
      <c r="FB21" s="537">
        <v>1498</v>
      </c>
      <c r="FC21" s="537">
        <v>22</v>
      </c>
      <c r="FD21" s="537">
        <v>443</v>
      </c>
      <c r="FE21" s="537">
        <v>30</v>
      </c>
      <c r="FF21" s="537">
        <v>1182</v>
      </c>
      <c r="FG21" s="537">
        <v>122</v>
      </c>
      <c r="FH21" s="537">
        <v>4666</v>
      </c>
      <c r="FI21" s="536">
        <f t="shared" si="0"/>
        <v>35514</v>
      </c>
      <c r="FJ21" s="536">
        <f t="shared" si="0"/>
        <v>499204</v>
      </c>
      <c r="FK21" s="82"/>
      <c r="FL21" s="539"/>
      <c r="FM21" s="426"/>
    </row>
    <row r="22" spans="1:169" ht="12.95" customHeight="1">
      <c r="A22" s="540" t="s">
        <v>243</v>
      </c>
      <c r="B22" s="541" t="s">
        <v>1012</v>
      </c>
      <c r="C22" s="542">
        <v>108</v>
      </c>
      <c r="D22" s="542">
        <v>780</v>
      </c>
      <c r="E22" s="542">
        <v>1</v>
      </c>
      <c r="F22" s="542">
        <v>42</v>
      </c>
      <c r="G22" s="542">
        <v>4</v>
      </c>
      <c r="H22" s="542">
        <v>59</v>
      </c>
      <c r="I22" s="542">
        <v>4</v>
      </c>
      <c r="J22" s="542">
        <v>79</v>
      </c>
      <c r="K22" s="542">
        <v>5</v>
      </c>
      <c r="L22" s="542">
        <v>236</v>
      </c>
      <c r="M22" s="542">
        <v>184</v>
      </c>
      <c r="N22" s="542">
        <v>965</v>
      </c>
      <c r="O22" s="542">
        <v>31</v>
      </c>
      <c r="P22" s="542">
        <v>124</v>
      </c>
      <c r="Q22" s="542">
        <v>0</v>
      </c>
      <c r="R22" s="542">
        <v>0</v>
      </c>
      <c r="S22" s="542">
        <v>10</v>
      </c>
      <c r="T22" s="542">
        <v>18</v>
      </c>
      <c r="U22" s="542">
        <v>27</v>
      </c>
      <c r="V22" s="542">
        <v>371</v>
      </c>
      <c r="W22" s="542">
        <v>1</v>
      </c>
      <c r="X22" s="542">
        <v>49</v>
      </c>
      <c r="Y22" s="542">
        <v>1</v>
      </c>
      <c r="Z22" s="542">
        <v>1</v>
      </c>
      <c r="AA22" s="542">
        <v>5</v>
      </c>
      <c r="AB22" s="542">
        <v>65</v>
      </c>
      <c r="AC22" s="542">
        <v>133</v>
      </c>
      <c r="AD22" s="542">
        <v>1499</v>
      </c>
      <c r="AE22" s="542">
        <v>2</v>
      </c>
      <c r="AF22" s="542">
        <v>6</v>
      </c>
      <c r="AG22" s="542">
        <v>112</v>
      </c>
      <c r="AH22" s="542">
        <v>1116</v>
      </c>
      <c r="AI22" s="542">
        <v>6</v>
      </c>
      <c r="AJ22" s="542">
        <v>48</v>
      </c>
      <c r="AK22" s="542">
        <v>5</v>
      </c>
      <c r="AL22" s="542">
        <v>82</v>
      </c>
      <c r="AM22" s="542">
        <v>17</v>
      </c>
      <c r="AN22" s="542">
        <v>713</v>
      </c>
      <c r="AO22" s="542">
        <v>37</v>
      </c>
      <c r="AP22" s="542">
        <v>336</v>
      </c>
      <c r="AQ22" s="542">
        <v>9</v>
      </c>
      <c r="AR22" s="542">
        <v>170</v>
      </c>
      <c r="AS22" s="542">
        <v>2</v>
      </c>
      <c r="AT22" s="542">
        <v>6</v>
      </c>
      <c r="AU22" s="542">
        <v>5</v>
      </c>
      <c r="AV22" s="542">
        <v>452</v>
      </c>
      <c r="AW22" s="542">
        <v>2</v>
      </c>
      <c r="AX22" s="542">
        <v>51</v>
      </c>
      <c r="AY22" s="542">
        <v>10</v>
      </c>
      <c r="AZ22" s="542">
        <v>632</v>
      </c>
      <c r="BA22" s="542">
        <v>9</v>
      </c>
      <c r="BB22" s="542">
        <v>57</v>
      </c>
      <c r="BC22" s="542">
        <v>585</v>
      </c>
      <c r="BD22" s="542">
        <v>3881</v>
      </c>
      <c r="BE22" s="542">
        <v>3</v>
      </c>
      <c r="BF22" s="542">
        <v>66</v>
      </c>
      <c r="BG22" s="542">
        <v>0</v>
      </c>
      <c r="BH22" s="542">
        <v>0</v>
      </c>
      <c r="BI22" s="542">
        <v>0</v>
      </c>
      <c r="BJ22" s="542">
        <v>0</v>
      </c>
      <c r="BK22" s="542">
        <v>108</v>
      </c>
      <c r="BL22" s="542">
        <v>538</v>
      </c>
      <c r="BM22" s="542">
        <v>46</v>
      </c>
      <c r="BN22" s="542">
        <v>217</v>
      </c>
      <c r="BO22" s="542">
        <v>4</v>
      </c>
      <c r="BP22" s="542">
        <v>4</v>
      </c>
      <c r="BQ22" s="542">
        <v>3796</v>
      </c>
      <c r="BR22" s="542">
        <v>25030</v>
      </c>
      <c r="BS22" s="542">
        <v>726</v>
      </c>
      <c r="BT22" s="542">
        <v>4097</v>
      </c>
      <c r="BU22" s="542">
        <v>1</v>
      </c>
      <c r="BV22" s="542">
        <v>37</v>
      </c>
      <c r="BW22" s="542">
        <v>4</v>
      </c>
      <c r="BX22" s="542">
        <v>128</v>
      </c>
      <c r="BY22" s="542">
        <v>34</v>
      </c>
      <c r="BZ22" s="542">
        <v>160</v>
      </c>
      <c r="CA22" s="542">
        <v>6</v>
      </c>
      <c r="CB22" s="542">
        <v>45</v>
      </c>
      <c r="CC22" s="542">
        <v>0</v>
      </c>
      <c r="CD22" s="542">
        <v>0</v>
      </c>
      <c r="CE22" s="542">
        <v>14</v>
      </c>
      <c r="CF22" s="542">
        <v>160</v>
      </c>
      <c r="CG22" s="542">
        <v>415</v>
      </c>
      <c r="CH22" s="542">
        <v>2075</v>
      </c>
      <c r="CI22" s="542">
        <v>3</v>
      </c>
      <c r="CJ22" s="542">
        <v>77</v>
      </c>
      <c r="CK22" s="542">
        <v>16</v>
      </c>
      <c r="CL22" s="542">
        <v>222</v>
      </c>
      <c r="CM22" s="542">
        <v>155</v>
      </c>
      <c r="CN22" s="542">
        <v>695</v>
      </c>
      <c r="CO22" s="542">
        <v>36</v>
      </c>
      <c r="CP22" s="542">
        <v>177</v>
      </c>
      <c r="CQ22" s="543">
        <v>29</v>
      </c>
      <c r="CR22" s="542">
        <v>796</v>
      </c>
      <c r="CS22" s="542">
        <v>11</v>
      </c>
      <c r="CT22" s="542">
        <v>47</v>
      </c>
      <c r="CU22" s="542">
        <v>0</v>
      </c>
      <c r="CV22" s="542">
        <v>0</v>
      </c>
      <c r="CW22" s="542">
        <v>3</v>
      </c>
      <c r="CX22" s="542">
        <v>5</v>
      </c>
      <c r="CY22" s="542">
        <v>29</v>
      </c>
      <c r="CZ22" s="542">
        <v>245</v>
      </c>
      <c r="DA22" s="542">
        <v>16</v>
      </c>
      <c r="DB22" s="542">
        <v>275</v>
      </c>
      <c r="DC22" s="542">
        <v>3</v>
      </c>
      <c r="DD22" s="542">
        <v>12</v>
      </c>
      <c r="DE22" s="542">
        <v>14</v>
      </c>
      <c r="DF22" s="542">
        <v>428</v>
      </c>
      <c r="DG22" s="542">
        <v>19</v>
      </c>
      <c r="DH22" s="542">
        <v>392</v>
      </c>
      <c r="DI22" s="542">
        <v>3</v>
      </c>
      <c r="DJ22" s="542">
        <v>185</v>
      </c>
      <c r="DK22" s="542">
        <v>1</v>
      </c>
      <c r="DL22" s="542">
        <v>118</v>
      </c>
      <c r="DM22" s="542">
        <v>1</v>
      </c>
      <c r="DN22" s="542">
        <v>1</v>
      </c>
      <c r="DO22" s="542">
        <v>81</v>
      </c>
      <c r="DP22" s="542">
        <v>1283</v>
      </c>
      <c r="DQ22" s="542">
        <v>16</v>
      </c>
      <c r="DR22" s="542">
        <v>477</v>
      </c>
      <c r="DS22" s="542">
        <v>14</v>
      </c>
      <c r="DT22" s="542">
        <v>499</v>
      </c>
      <c r="DU22" s="542">
        <v>0</v>
      </c>
      <c r="DV22" s="542">
        <v>0</v>
      </c>
      <c r="DW22" s="542">
        <v>30</v>
      </c>
      <c r="DX22" s="542">
        <v>2710</v>
      </c>
      <c r="DY22" s="542">
        <v>95</v>
      </c>
      <c r="DZ22" s="542">
        <v>826</v>
      </c>
      <c r="EA22" s="543">
        <v>7</v>
      </c>
      <c r="EB22" s="542">
        <v>163</v>
      </c>
      <c r="EC22" s="542">
        <v>4</v>
      </c>
      <c r="ED22" s="542">
        <v>8</v>
      </c>
      <c r="EE22" s="542">
        <v>9</v>
      </c>
      <c r="EF22" s="542">
        <v>173</v>
      </c>
      <c r="EG22" s="542">
        <v>1</v>
      </c>
      <c r="EH22" s="542">
        <v>2</v>
      </c>
      <c r="EI22" s="542">
        <v>0</v>
      </c>
      <c r="EJ22" s="542">
        <v>0</v>
      </c>
      <c r="EK22" s="542">
        <v>1</v>
      </c>
      <c r="EL22" s="542">
        <v>44</v>
      </c>
      <c r="EM22" s="542">
        <v>5</v>
      </c>
      <c r="EN22" s="542">
        <v>52</v>
      </c>
      <c r="EO22" s="542">
        <v>3</v>
      </c>
      <c r="EP22" s="542">
        <v>92</v>
      </c>
      <c r="EQ22" s="542">
        <v>2</v>
      </c>
      <c r="ER22" s="542">
        <v>47</v>
      </c>
      <c r="ES22" s="542">
        <v>27</v>
      </c>
      <c r="ET22" s="542">
        <v>952</v>
      </c>
      <c r="EU22" s="542">
        <v>0</v>
      </c>
      <c r="EV22" s="542">
        <v>0</v>
      </c>
      <c r="EW22" s="542">
        <v>0</v>
      </c>
      <c r="EX22" s="542">
        <v>0</v>
      </c>
      <c r="EY22" s="543">
        <v>2</v>
      </c>
      <c r="EZ22" s="542">
        <v>3</v>
      </c>
      <c r="FA22" s="542">
        <v>4</v>
      </c>
      <c r="FB22" s="542">
        <v>111</v>
      </c>
      <c r="FC22" s="542">
        <v>1</v>
      </c>
      <c r="FD22" s="542">
        <v>2</v>
      </c>
      <c r="FE22" s="542">
        <v>3</v>
      </c>
      <c r="FF22" s="542">
        <v>75</v>
      </c>
      <c r="FG22" s="542">
        <v>1</v>
      </c>
      <c r="FH22" s="542">
        <v>375</v>
      </c>
      <c r="FI22" s="541">
        <f t="shared" si="0"/>
        <v>7117</v>
      </c>
      <c r="FJ22" s="541">
        <f t="shared" si="0"/>
        <v>55964</v>
      </c>
      <c r="FK22" s="82"/>
      <c r="FL22" s="539"/>
      <c r="FM22" s="426"/>
    </row>
    <row r="23" spans="1:169" ht="19.5" customHeight="1">
      <c r="A23" s="535" t="s">
        <v>244</v>
      </c>
      <c r="B23" s="536" t="s">
        <v>889</v>
      </c>
      <c r="C23" s="537">
        <v>267</v>
      </c>
      <c r="D23" s="537">
        <v>1774</v>
      </c>
      <c r="E23" s="537">
        <v>21</v>
      </c>
      <c r="F23" s="537">
        <v>57</v>
      </c>
      <c r="G23" s="537">
        <v>95</v>
      </c>
      <c r="H23" s="537">
        <v>329</v>
      </c>
      <c r="I23" s="537">
        <v>1</v>
      </c>
      <c r="J23" s="537">
        <v>1</v>
      </c>
      <c r="K23" s="537">
        <v>44</v>
      </c>
      <c r="L23" s="537">
        <v>219</v>
      </c>
      <c r="M23" s="537">
        <v>406</v>
      </c>
      <c r="N23" s="537">
        <v>2295</v>
      </c>
      <c r="O23" s="537">
        <v>394</v>
      </c>
      <c r="P23" s="537">
        <v>2213</v>
      </c>
      <c r="Q23" s="537">
        <v>76</v>
      </c>
      <c r="R23" s="537">
        <v>355</v>
      </c>
      <c r="S23" s="537">
        <v>266</v>
      </c>
      <c r="T23" s="537">
        <v>834</v>
      </c>
      <c r="U23" s="537">
        <v>360</v>
      </c>
      <c r="V23" s="537">
        <v>2084</v>
      </c>
      <c r="W23" s="537">
        <v>38</v>
      </c>
      <c r="X23" s="537">
        <v>339</v>
      </c>
      <c r="Y23" s="537">
        <v>11</v>
      </c>
      <c r="Z23" s="537">
        <v>24</v>
      </c>
      <c r="AA23" s="537">
        <v>14</v>
      </c>
      <c r="AB23" s="537">
        <v>38</v>
      </c>
      <c r="AC23" s="537">
        <v>72</v>
      </c>
      <c r="AD23" s="537">
        <v>1339</v>
      </c>
      <c r="AE23" s="537">
        <v>74</v>
      </c>
      <c r="AF23" s="537">
        <v>723</v>
      </c>
      <c r="AG23" s="537">
        <v>494</v>
      </c>
      <c r="AH23" s="537">
        <v>4567</v>
      </c>
      <c r="AI23" s="537">
        <v>120</v>
      </c>
      <c r="AJ23" s="537">
        <v>438</v>
      </c>
      <c r="AK23" s="537">
        <v>20</v>
      </c>
      <c r="AL23" s="537">
        <v>159</v>
      </c>
      <c r="AM23" s="537">
        <v>64</v>
      </c>
      <c r="AN23" s="537">
        <v>470</v>
      </c>
      <c r="AO23" s="537">
        <v>239</v>
      </c>
      <c r="AP23" s="537">
        <v>1043</v>
      </c>
      <c r="AQ23" s="537">
        <v>59</v>
      </c>
      <c r="AR23" s="537">
        <v>377</v>
      </c>
      <c r="AS23" s="537">
        <v>111</v>
      </c>
      <c r="AT23" s="537">
        <v>340</v>
      </c>
      <c r="AU23" s="537">
        <v>34</v>
      </c>
      <c r="AV23" s="537">
        <v>157</v>
      </c>
      <c r="AW23" s="537">
        <v>37</v>
      </c>
      <c r="AX23" s="537">
        <v>130</v>
      </c>
      <c r="AY23" s="537">
        <v>52</v>
      </c>
      <c r="AZ23" s="537">
        <v>176</v>
      </c>
      <c r="BA23" s="537">
        <v>69</v>
      </c>
      <c r="BB23" s="537">
        <v>452</v>
      </c>
      <c r="BC23" s="537">
        <v>309</v>
      </c>
      <c r="BD23" s="537">
        <v>1448</v>
      </c>
      <c r="BE23" s="537">
        <v>99</v>
      </c>
      <c r="BF23" s="537">
        <v>447</v>
      </c>
      <c r="BG23" s="537">
        <v>30</v>
      </c>
      <c r="BH23" s="537">
        <v>89</v>
      </c>
      <c r="BI23" s="537">
        <v>3</v>
      </c>
      <c r="BJ23" s="537">
        <v>5</v>
      </c>
      <c r="BK23" s="537">
        <v>187</v>
      </c>
      <c r="BL23" s="537">
        <v>647</v>
      </c>
      <c r="BM23" s="537">
        <v>97</v>
      </c>
      <c r="BN23" s="537">
        <v>1031</v>
      </c>
      <c r="BO23" s="537">
        <v>214</v>
      </c>
      <c r="BP23" s="537">
        <v>1637</v>
      </c>
      <c r="BQ23" s="537">
        <v>1756</v>
      </c>
      <c r="BR23" s="537">
        <v>6313</v>
      </c>
      <c r="BS23" s="537">
        <v>628</v>
      </c>
      <c r="BT23" s="537">
        <v>2979</v>
      </c>
      <c r="BU23" s="537">
        <v>24</v>
      </c>
      <c r="BV23" s="537">
        <v>59</v>
      </c>
      <c r="BW23" s="537">
        <v>231</v>
      </c>
      <c r="BX23" s="537">
        <v>3603</v>
      </c>
      <c r="BY23" s="537">
        <v>172</v>
      </c>
      <c r="BZ23" s="537">
        <v>1358</v>
      </c>
      <c r="CA23" s="537">
        <v>64</v>
      </c>
      <c r="CB23" s="537">
        <v>407</v>
      </c>
      <c r="CC23" s="537">
        <v>32</v>
      </c>
      <c r="CD23" s="537">
        <v>95</v>
      </c>
      <c r="CE23" s="537">
        <v>454</v>
      </c>
      <c r="CF23" s="537">
        <v>4040</v>
      </c>
      <c r="CG23" s="537">
        <v>310</v>
      </c>
      <c r="CH23" s="537">
        <v>1203</v>
      </c>
      <c r="CI23" s="537">
        <v>122</v>
      </c>
      <c r="CJ23" s="537">
        <v>904</v>
      </c>
      <c r="CK23" s="537">
        <v>54</v>
      </c>
      <c r="CL23" s="537">
        <v>254</v>
      </c>
      <c r="CM23" s="537">
        <v>375</v>
      </c>
      <c r="CN23" s="537">
        <v>1844</v>
      </c>
      <c r="CO23" s="537">
        <v>146</v>
      </c>
      <c r="CP23" s="537">
        <v>398</v>
      </c>
      <c r="CQ23" s="538">
        <v>9</v>
      </c>
      <c r="CR23" s="537">
        <v>36</v>
      </c>
      <c r="CS23" s="537">
        <v>450</v>
      </c>
      <c r="CT23" s="537">
        <v>1250</v>
      </c>
      <c r="CU23" s="537">
        <v>11</v>
      </c>
      <c r="CV23" s="537">
        <v>35</v>
      </c>
      <c r="CW23" s="537">
        <v>45</v>
      </c>
      <c r="CX23" s="537">
        <v>124</v>
      </c>
      <c r="CY23" s="537">
        <v>25</v>
      </c>
      <c r="CZ23" s="537">
        <v>94</v>
      </c>
      <c r="DA23" s="537">
        <v>148</v>
      </c>
      <c r="DB23" s="537">
        <v>1481</v>
      </c>
      <c r="DC23" s="537">
        <v>80</v>
      </c>
      <c r="DD23" s="537">
        <v>277</v>
      </c>
      <c r="DE23" s="537">
        <v>305</v>
      </c>
      <c r="DF23" s="537">
        <v>2831</v>
      </c>
      <c r="DG23" s="537">
        <v>213</v>
      </c>
      <c r="DH23" s="537">
        <v>1794</v>
      </c>
      <c r="DI23" s="537">
        <v>3</v>
      </c>
      <c r="DJ23" s="537">
        <v>13</v>
      </c>
      <c r="DK23" s="537">
        <v>79</v>
      </c>
      <c r="DL23" s="537">
        <v>433</v>
      </c>
      <c r="DM23" s="537">
        <v>97</v>
      </c>
      <c r="DN23" s="537">
        <v>384</v>
      </c>
      <c r="DO23" s="537">
        <v>169</v>
      </c>
      <c r="DP23" s="537">
        <v>1688</v>
      </c>
      <c r="DQ23" s="537">
        <v>161</v>
      </c>
      <c r="DR23" s="537">
        <v>1296</v>
      </c>
      <c r="DS23" s="537">
        <v>139</v>
      </c>
      <c r="DT23" s="537">
        <v>503</v>
      </c>
      <c r="DU23" s="537">
        <v>6</v>
      </c>
      <c r="DV23" s="537">
        <v>18</v>
      </c>
      <c r="DW23" s="537">
        <v>29</v>
      </c>
      <c r="DX23" s="537">
        <v>157</v>
      </c>
      <c r="DY23" s="537">
        <v>81</v>
      </c>
      <c r="DZ23" s="537">
        <v>316</v>
      </c>
      <c r="EA23" s="538">
        <v>42</v>
      </c>
      <c r="EB23" s="537">
        <v>137</v>
      </c>
      <c r="EC23" s="537">
        <v>49</v>
      </c>
      <c r="ED23" s="537">
        <v>118</v>
      </c>
      <c r="EE23" s="537">
        <v>103</v>
      </c>
      <c r="EF23" s="537">
        <v>665</v>
      </c>
      <c r="EG23" s="537">
        <v>55</v>
      </c>
      <c r="EH23" s="537">
        <v>335</v>
      </c>
      <c r="EI23" s="537">
        <v>12</v>
      </c>
      <c r="EJ23" s="537">
        <v>27</v>
      </c>
      <c r="EK23" s="537">
        <v>61</v>
      </c>
      <c r="EL23" s="537">
        <v>155</v>
      </c>
      <c r="EM23" s="537">
        <v>11</v>
      </c>
      <c r="EN23" s="537">
        <v>15</v>
      </c>
      <c r="EO23" s="537">
        <v>11</v>
      </c>
      <c r="EP23" s="537">
        <v>71</v>
      </c>
      <c r="EQ23" s="537">
        <v>6</v>
      </c>
      <c r="ER23" s="537">
        <v>81</v>
      </c>
      <c r="ES23" s="537">
        <v>48</v>
      </c>
      <c r="ET23" s="537">
        <v>226</v>
      </c>
      <c r="EU23" s="537">
        <v>11</v>
      </c>
      <c r="EV23" s="537">
        <v>43</v>
      </c>
      <c r="EW23" s="537">
        <v>15</v>
      </c>
      <c r="EX23" s="537">
        <v>121</v>
      </c>
      <c r="EY23" s="538">
        <v>59</v>
      </c>
      <c r="EZ23" s="537">
        <v>254</v>
      </c>
      <c r="FA23" s="537">
        <v>45</v>
      </c>
      <c r="FB23" s="537">
        <v>288</v>
      </c>
      <c r="FC23" s="537">
        <v>8</v>
      </c>
      <c r="FD23" s="537">
        <v>29</v>
      </c>
      <c r="FE23" s="537">
        <v>48</v>
      </c>
      <c r="FF23" s="537">
        <v>168</v>
      </c>
      <c r="FG23" s="537">
        <v>149</v>
      </c>
      <c r="FH23" s="537">
        <v>1936</v>
      </c>
      <c r="FI23" s="536">
        <f t="shared" si="0"/>
        <v>11528</v>
      </c>
      <c r="FJ23" s="536">
        <f t="shared" si="0"/>
        <v>67093</v>
      </c>
      <c r="FK23" s="82"/>
      <c r="FL23" s="539"/>
      <c r="FM23" s="426"/>
    </row>
    <row r="24" spans="1:169" ht="12.95" customHeight="1">
      <c r="A24" s="540" t="s">
        <v>245</v>
      </c>
      <c r="B24" s="541" t="s">
        <v>890</v>
      </c>
      <c r="C24" s="542">
        <v>104</v>
      </c>
      <c r="D24" s="542">
        <v>2173</v>
      </c>
      <c r="E24" s="542">
        <v>6</v>
      </c>
      <c r="F24" s="542">
        <v>30</v>
      </c>
      <c r="G24" s="542">
        <v>9</v>
      </c>
      <c r="H24" s="542">
        <v>124</v>
      </c>
      <c r="I24" s="542">
        <v>2</v>
      </c>
      <c r="J24" s="542">
        <v>9</v>
      </c>
      <c r="K24" s="542">
        <v>8</v>
      </c>
      <c r="L24" s="542">
        <v>152</v>
      </c>
      <c r="M24" s="542">
        <v>208</v>
      </c>
      <c r="N24" s="542">
        <v>2100</v>
      </c>
      <c r="O24" s="542">
        <v>74</v>
      </c>
      <c r="P24" s="542">
        <v>1030</v>
      </c>
      <c r="Q24" s="542">
        <v>0</v>
      </c>
      <c r="R24" s="542">
        <v>0</v>
      </c>
      <c r="S24" s="542">
        <v>5</v>
      </c>
      <c r="T24" s="542">
        <v>984</v>
      </c>
      <c r="U24" s="542">
        <v>17</v>
      </c>
      <c r="V24" s="542">
        <v>437</v>
      </c>
      <c r="W24" s="542">
        <v>6</v>
      </c>
      <c r="X24" s="542">
        <v>456</v>
      </c>
      <c r="Y24" s="542">
        <v>2</v>
      </c>
      <c r="Z24" s="542">
        <v>15</v>
      </c>
      <c r="AA24" s="542">
        <v>0</v>
      </c>
      <c r="AB24" s="542">
        <v>0</v>
      </c>
      <c r="AC24" s="542">
        <v>7</v>
      </c>
      <c r="AD24" s="542">
        <v>51</v>
      </c>
      <c r="AE24" s="542">
        <v>0</v>
      </c>
      <c r="AF24" s="542">
        <v>0</v>
      </c>
      <c r="AG24" s="542">
        <v>189</v>
      </c>
      <c r="AH24" s="542">
        <v>2171</v>
      </c>
      <c r="AI24" s="542">
        <v>4</v>
      </c>
      <c r="AJ24" s="542">
        <v>8</v>
      </c>
      <c r="AK24" s="542">
        <v>2</v>
      </c>
      <c r="AL24" s="542">
        <v>161</v>
      </c>
      <c r="AM24" s="542">
        <v>19</v>
      </c>
      <c r="AN24" s="542">
        <v>701</v>
      </c>
      <c r="AO24" s="542">
        <v>52</v>
      </c>
      <c r="AP24" s="542">
        <v>1136</v>
      </c>
      <c r="AQ24" s="542">
        <v>19</v>
      </c>
      <c r="AR24" s="542">
        <v>378</v>
      </c>
      <c r="AS24" s="542">
        <v>5</v>
      </c>
      <c r="AT24" s="542">
        <v>69</v>
      </c>
      <c r="AU24" s="542">
        <v>8</v>
      </c>
      <c r="AV24" s="542">
        <v>95</v>
      </c>
      <c r="AW24" s="542">
        <v>3</v>
      </c>
      <c r="AX24" s="542">
        <v>38</v>
      </c>
      <c r="AY24" s="542">
        <v>10</v>
      </c>
      <c r="AZ24" s="542">
        <v>66</v>
      </c>
      <c r="BA24" s="542">
        <v>37</v>
      </c>
      <c r="BB24" s="542">
        <v>1129</v>
      </c>
      <c r="BC24" s="542">
        <v>174</v>
      </c>
      <c r="BD24" s="542">
        <v>6410</v>
      </c>
      <c r="BE24" s="542">
        <v>0</v>
      </c>
      <c r="BF24" s="542">
        <v>0</v>
      </c>
      <c r="BG24" s="542">
        <v>0</v>
      </c>
      <c r="BH24" s="542">
        <v>0</v>
      </c>
      <c r="BI24" s="542">
        <v>0</v>
      </c>
      <c r="BJ24" s="542">
        <v>0</v>
      </c>
      <c r="BK24" s="542">
        <v>25</v>
      </c>
      <c r="BL24" s="542">
        <v>127</v>
      </c>
      <c r="BM24" s="542">
        <v>5</v>
      </c>
      <c r="BN24" s="542">
        <v>9</v>
      </c>
      <c r="BO24" s="542">
        <v>58</v>
      </c>
      <c r="BP24" s="542">
        <v>1912</v>
      </c>
      <c r="BQ24" s="542">
        <v>1779</v>
      </c>
      <c r="BR24" s="542">
        <v>19957</v>
      </c>
      <c r="BS24" s="542">
        <v>326</v>
      </c>
      <c r="BT24" s="542">
        <v>5477</v>
      </c>
      <c r="BU24" s="542">
        <v>1</v>
      </c>
      <c r="BV24" s="542">
        <v>2</v>
      </c>
      <c r="BW24" s="542">
        <v>2</v>
      </c>
      <c r="BX24" s="542">
        <v>78</v>
      </c>
      <c r="BY24" s="542">
        <v>68</v>
      </c>
      <c r="BZ24" s="542">
        <v>1211</v>
      </c>
      <c r="CA24" s="542">
        <v>10</v>
      </c>
      <c r="CB24" s="542">
        <v>655</v>
      </c>
      <c r="CC24" s="542">
        <v>1</v>
      </c>
      <c r="CD24" s="542">
        <v>11</v>
      </c>
      <c r="CE24" s="542">
        <v>110</v>
      </c>
      <c r="CF24" s="542">
        <v>4135</v>
      </c>
      <c r="CG24" s="542">
        <v>84</v>
      </c>
      <c r="CH24" s="542">
        <v>1233</v>
      </c>
      <c r="CI24" s="542">
        <v>15</v>
      </c>
      <c r="CJ24" s="542">
        <v>777</v>
      </c>
      <c r="CK24" s="542">
        <v>18</v>
      </c>
      <c r="CL24" s="542">
        <v>122</v>
      </c>
      <c r="CM24" s="542">
        <v>48</v>
      </c>
      <c r="CN24" s="542">
        <v>1575</v>
      </c>
      <c r="CO24" s="542">
        <v>15</v>
      </c>
      <c r="CP24" s="542">
        <v>1194</v>
      </c>
      <c r="CQ24" s="543">
        <v>6</v>
      </c>
      <c r="CR24" s="542">
        <v>80</v>
      </c>
      <c r="CS24" s="542">
        <v>1</v>
      </c>
      <c r="CT24" s="542">
        <v>11</v>
      </c>
      <c r="CU24" s="542">
        <v>1</v>
      </c>
      <c r="CV24" s="542">
        <v>2</v>
      </c>
      <c r="CW24" s="542">
        <v>0</v>
      </c>
      <c r="CX24" s="542">
        <v>0</v>
      </c>
      <c r="CY24" s="542">
        <v>5</v>
      </c>
      <c r="CZ24" s="542">
        <v>64</v>
      </c>
      <c r="DA24" s="542">
        <v>6</v>
      </c>
      <c r="DB24" s="542">
        <v>266</v>
      </c>
      <c r="DC24" s="542">
        <v>2</v>
      </c>
      <c r="DD24" s="542">
        <v>29</v>
      </c>
      <c r="DE24" s="542">
        <v>39</v>
      </c>
      <c r="DF24" s="542">
        <v>1725</v>
      </c>
      <c r="DG24" s="542">
        <v>27</v>
      </c>
      <c r="DH24" s="542">
        <v>239</v>
      </c>
      <c r="DI24" s="542">
        <v>3</v>
      </c>
      <c r="DJ24" s="542">
        <v>11</v>
      </c>
      <c r="DK24" s="542">
        <v>0</v>
      </c>
      <c r="DL24" s="542">
        <v>0</v>
      </c>
      <c r="DM24" s="542">
        <v>13</v>
      </c>
      <c r="DN24" s="542">
        <v>83</v>
      </c>
      <c r="DO24" s="542">
        <v>71</v>
      </c>
      <c r="DP24" s="542">
        <v>3600</v>
      </c>
      <c r="DQ24" s="542">
        <v>7</v>
      </c>
      <c r="DR24" s="542">
        <v>17</v>
      </c>
      <c r="DS24" s="542">
        <v>15</v>
      </c>
      <c r="DT24" s="542">
        <v>106</v>
      </c>
      <c r="DU24" s="542">
        <v>0</v>
      </c>
      <c r="DV24" s="542">
        <v>0</v>
      </c>
      <c r="DW24" s="542">
        <v>10</v>
      </c>
      <c r="DX24" s="542">
        <v>72</v>
      </c>
      <c r="DY24" s="542">
        <v>6</v>
      </c>
      <c r="DZ24" s="542">
        <v>31</v>
      </c>
      <c r="EA24" s="543">
        <v>7</v>
      </c>
      <c r="EB24" s="542">
        <v>20</v>
      </c>
      <c r="EC24" s="542">
        <v>5</v>
      </c>
      <c r="ED24" s="542">
        <v>100</v>
      </c>
      <c r="EE24" s="542">
        <v>10</v>
      </c>
      <c r="EF24" s="542">
        <v>749</v>
      </c>
      <c r="EG24" s="542">
        <v>2</v>
      </c>
      <c r="EH24" s="542">
        <v>122</v>
      </c>
      <c r="EI24" s="542">
        <v>0</v>
      </c>
      <c r="EJ24" s="542">
        <v>0</v>
      </c>
      <c r="EK24" s="542">
        <v>15</v>
      </c>
      <c r="EL24" s="542">
        <v>669</v>
      </c>
      <c r="EM24" s="542">
        <v>4</v>
      </c>
      <c r="EN24" s="542">
        <v>25</v>
      </c>
      <c r="EO24" s="542">
        <v>12</v>
      </c>
      <c r="EP24" s="542">
        <v>202</v>
      </c>
      <c r="EQ24" s="542">
        <v>1</v>
      </c>
      <c r="ER24" s="542">
        <v>2</v>
      </c>
      <c r="ES24" s="542">
        <v>1</v>
      </c>
      <c r="ET24" s="542">
        <v>2</v>
      </c>
      <c r="EU24" s="542">
        <v>1</v>
      </c>
      <c r="EV24" s="542">
        <v>1</v>
      </c>
      <c r="EW24" s="542">
        <v>1</v>
      </c>
      <c r="EX24" s="542">
        <v>44</v>
      </c>
      <c r="EY24" s="543">
        <v>9</v>
      </c>
      <c r="EZ24" s="542">
        <v>530</v>
      </c>
      <c r="FA24" s="542">
        <v>2</v>
      </c>
      <c r="FB24" s="542">
        <v>6</v>
      </c>
      <c r="FC24" s="542">
        <v>2</v>
      </c>
      <c r="FD24" s="542">
        <v>8</v>
      </c>
      <c r="FE24" s="542">
        <v>9</v>
      </c>
      <c r="FF24" s="542">
        <v>378</v>
      </c>
      <c r="FG24" s="542">
        <v>9</v>
      </c>
      <c r="FH24" s="542">
        <v>151</v>
      </c>
      <c r="FI24" s="541">
        <f t="shared" si="0"/>
        <v>3837</v>
      </c>
      <c r="FJ24" s="541">
        <f t="shared" si="0"/>
        <v>67743</v>
      </c>
      <c r="FK24" s="82"/>
      <c r="FL24" s="539"/>
      <c r="FM24" s="426"/>
    </row>
    <row r="25" spans="1:169" ht="12.95" customHeight="1">
      <c r="A25" s="535" t="s">
        <v>246</v>
      </c>
      <c r="B25" s="536" t="s">
        <v>891</v>
      </c>
      <c r="C25" s="537">
        <v>183</v>
      </c>
      <c r="D25" s="537">
        <v>631</v>
      </c>
      <c r="E25" s="537">
        <v>31</v>
      </c>
      <c r="F25" s="537">
        <v>123</v>
      </c>
      <c r="G25" s="537">
        <v>49</v>
      </c>
      <c r="H25" s="537">
        <v>142</v>
      </c>
      <c r="I25" s="537">
        <v>17</v>
      </c>
      <c r="J25" s="537">
        <v>99</v>
      </c>
      <c r="K25" s="537">
        <v>11</v>
      </c>
      <c r="L25" s="537">
        <v>16</v>
      </c>
      <c r="M25" s="537">
        <v>671</v>
      </c>
      <c r="N25" s="537">
        <v>4207</v>
      </c>
      <c r="O25" s="537">
        <v>325</v>
      </c>
      <c r="P25" s="537">
        <v>1336</v>
      </c>
      <c r="Q25" s="537">
        <v>8</v>
      </c>
      <c r="R25" s="537">
        <v>15</v>
      </c>
      <c r="S25" s="537">
        <v>163</v>
      </c>
      <c r="T25" s="537">
        <v>695</v>
      </c>
      <c r="U25" s="537">
        <v>122</v>
      </c>
      <c r="V25" s="537">
        <v>341</v>
      </c>
      <c r="W25" s="537">
        <v>10</v>
      </c>
      <c r="X25" s="537">
        <v>184</v>
      </c>
      <c r="Y25" s="537">
        <v>11</v>
      </c>
      <c r="Z25" s="537">
        <v>35</v>
      </c>
      <c r="AA25" s="537">
        <v>37</v>
      </c>
      <c r="AB25" s="537">
        <v>131</v>
      </c>
      <c r="AC25" s="537">
        <v>18</v>
      </c>
      <c r="AD25" s="537">
        <v>56</v>
      </c>
      <c r="AE25" s="537">
        <v>11</v>
      </c>
      <c r="AF25" s="537">
        <v>27</v>
      </c>
      <c r="AG25" s="537">
        <v>261</v>
      </c>
      <c r="AH25" s="537">
        <v>915</v>
      </c>
      <c r="AI25" s="537">
        <v>102</v>
      </c>
      <c r="AJ25" s="537">
        <v>280</v>
      </c>
      <c r="AK25" s="537">
        <v>8</v>
      </c>
      <c r="AL25" s="537">
        <v>15</v>
      </c>
      <c r="AM25" s="537">
        <v>36</v>
      </c>
      <c r="AN25" s="537">
        <v>288</v>
      </c>
      <c r="AO25" s="537">
        <v>90</v>
      </c>
      <c r="AP25" s="537">
        <v>395</v>
      </c>
      <c r="AQ25" s="537">
        <v>45</v>
      </c>
      <c r="AR25" s="537">
        <v>126</v>
      </c>
      <c r="AS25" s="537">
        <v>55</v>
      </c>
      <c r="AT25" s="537">
        <v>150</v>
      </c>
      <c r="AU25" s="537">
        <v>66</v>
      </c>
      <c r="AV25" s="537">
        <v>520</v>
      </c>
      <c r="AW25" s="537">
        <v>28</v>
      </c>
      <c r="AX25" s="537">
        <v>105</v>
      </c>
      <c r="AY25" s="537">
        <v>15</v>
      </c>
      <c r="AZ25" s="537">
        <v>30</v>
      </c>
      <c r="BA25" s="537">
        <v>55</v>
      </c>
      <c r="BB25" s="537">
        <v>459</v>
      </c>
      <c r="BC25" s="537">
        <v>172</v>
      </c>
      <c r="BD25" s="537">
        <v>694</v>
      </c>
      <c r="BE25" s="537">
        <v>40</v>
      </c>
      <c r="BF25" s="537">
        <v>143</v>
      </c>
      <c r="BG25" s="537">
        <v>1</v>
      </c>
      <c r="BH25" s="537">
        <v>2</v>
      </c>
      <c r="BI25" s="537">
        <v>14</v>
      </c>
      <c r="BJ25" s="537">
        <v>40</v>
      </c>
      <c r="BK25" s="537">
        <v>100</v>
      </c>
      <c r="BL25" s="537">
        <v>408</v>
      </c>
      <c r="BM25" s="537">
        <v>31</v>
      </c>
      <c r="BN25" s="537">
        <v>111</v>
      </c>
      <c r="BO25" s="537">
        <v>103</v>
      </c>
      <c r="BP25" s="537">
        <v>272</v>
      </c>
      <c r="BQ25" s="537">
        <v>3045</v>
      </c>
      <c r="BR25" s="537">
        <v>20709</v>
      </c>
      <c r="BS25" s="537">
        <v>770</v>
      </c>
      <c r="BT25" s="537">
        <v>4348</v>
      </c>
      <c r="BU25" s="537">
        <v>9</v>
      </c>
      <c r="BV25" s="537">
        <v>18</v>
      </c>
      <c r="BW25" s="537">
        <v>14</v>
      </c>
      <c r="BX25" s="537">
        <v>32</v>
      </c>
      <c r="BY25" s="537">
        <v>94</v>
      </c>
      <c r="BZ25" s="537">
        <v>1202</v>
      </c>
      <c r="CA25" s="537">
        <v>53</v>
      </c>
      <c r="CB25" s="537">
        <v>241</v>
      </c>
      <c r="CC25" s="537">
        <v>12</v>
      </c>
      <c r="CD25" s="537">
        <v>18</v>
      </c>
      <c r="CE25" s="537">
        <v>164</v>
      </c>
      <c r="CF25" s="537">
        <v>1220</v>
      </c>
      <c r="CG25" s="537">
        <v>245</v>
      </c>
      <c r="CH25" s="537">
        <v>1319</v>
      </c>
      <c r="CI25" s="537">
        <v>32</v>
      </c>
      <c r="CJ25" s="537">
        <v>161</v>
      </c>
      <c r="CK25" s="537">
        <v>40</v>
      </c>
      <c r="CL25" s="537">
        <v>139</v>
      </c>
      <c r="CM25" s="537">
        <v>114</v>
      </c>
      <c r="CN25" s="537">
        <v>561</v>
      </c>
      <c r="CO25" s="537">
        <v>53</v>
      </c>
      <c r="CP25" s="537">
        <v>190</v>
      </c>
      <c r="CQ25" s="538">
        <v>33</v>
      </c>
      <c r="CR25" s="537">
        <v>583</v>
      </c>
      <c r="CS25" s="537">
        <v>203</v>
      </c>
      <c r="CT25" s="537">
        <v>724</v>
      </c>
      <c r="CU25" s="537">
        <v>7</v>
      </c>
      <c r="CV25" s="537">
        <v>19</v>
      </c>
      <c r="CW25" s="537">
        <v>8</v>
      </c>
      <c r="CX25" s="537">
        <v>13</v>
      </c>
      <c r="CY25" s="537">
        <v>14</v>
      </c>
      <c r="CZ25" s="537">
        <v>35</v>
      </c>
      <c r="DA25" s="537">
        <v>122</v>
      </c>
      <c r="DB25" s="537">
        <v>406</v>
      </c>
      <c r="DC25" s="537">
        <v>25</v>
      </c>
      <c r="DD25" s="537">
        <v>64</v>
      </c>
      <c r="DE25" s="537">
        <v>68</v>
      </c>
      <c r="DF25" s="537">
        <v>357</v>
      </c>
      <c r="DG25" s="537">
        <v>213</v>
      </c>
      <c r="DH25" s="537">
        <v>834</v>
      </c>
      <c r="DI25" s="537">
        <v>9</v>
      </c>
      <c r="DJ25" s="537">
        <v>86</v>
      </c>
      <c r="DK25" s="537">
        <v>18</v>
      </c>
      <c r="DL25" s="537">
        <v>30</v>
      </c>
      <c r="DM25" s="537">
        <v>31</v>
      </c>
      <c r="DN25" s="537">
        <v>98</v>
      </c>
      <c r="DO25" s="537">
        <v>91</v>
      </c>
      <c r="DP25" s="537">
        <v>776</v>
      </c>
      <c r="DQ25" s="537">
        <v>36</v>
      </c>
      <c r="DR25" s="537">
        <v>92</v>
      </c>
      <c r="DS25" s="537">
        <v>53</v>
      </c>
      <c r="DT25" s="537">
        <v>196</v>
      </c>
      <c r="DU25" s="537">
        <v>19</v>
      </c>
      <c r="DV25" s="537">
        <v>52</v>
      </c>
      <c r="DW25" s="537">
        <v>20</v>
      </c>
      <c r="DX25" s="537">
        <v>71</v>
      </c>
      <c r="DY25" s="537">
        <v>28</v>
      </c>
      <c r="DZ25" s="537">
        <v>45</v>
      </c>
      <c r="EA25" s="538">
        <v>37</v>
      </c>
      <c r="EB25" s="537">
        <v>104</v>
      </c>
      <c r="EC25" s="537">
        <v>10</v>
      </c>
      <c r="ED25" s="537">
        <v>26</v>
      </c>
      <c r="EE25" s="537">
        <v>84</v>
      </c>
      <c r="EF25" s="537">
        <v>588</v>
      </c>
      <c r="EG25" s="537">
        <v>31</v>
      </c>
      <c r="EH25" s="537">
        <v>65</v>
      </c>
      <c r="EI25" s="537">
        <v>4</v>
      </c>
      <c r="EJ25" s="537">
        <v>10</v>
      </c>
      <c r="EK25" s="537">
        <v>14</v>
      </c>
      <c r="EL25" s="537">
        <v>206</v>
      </c>
      <c r="EM25" s="537">
        <v>10</v>
      </c>
      <c r="EN25" s="537">
        <v>17</v>
      </c>
      <c r="EO25" s="537">
        <v>20</v>
      </c>
      <c r="EP25" s="537">
        <v>103</v>
      </c>
      <c r="EQ25" s="537">
        <v>10</v>
      </c>
      <c r="ER25" s="537">
        <v>58</v>
      </c>
      <c r="ES25" s="537">
        <v>11</v>
      </c>
      <c r="ET25" s="537">
        <v>21</v>
      </c>
      <c r="EU25" s="537">
        <v>4</v>
      </c>
      <c r="EV25" s="537">
        <v>11</v>
      </c>
      <c r="EW25" s="537">
        <v>2</v>
      </c>
      <c r="EX25" s="537">
        <v>3</v>
      </c>
      <c r="EY25" s="538">
        <v>18</v>
      </c>
      <c r="EZ25" s="537">
        <v>48</v>
      </c>
      <c r="FA25" s="537">
        <v>20</v>
      </c>
      <c r="FB25" s="537">
        <v>74</v>
      </c>
      <c r="FC25" s="537">
        <v>1</v>
      </c>
      <c r="FD25" s="537">
        <v>2</v>
      </c>
      <c r="FE25" s="537">
        <v>28</v>
      </c>
      <c r="FF25" s="537">
        <v>143</v>
      </c>
      <c r="FG25" s="537">
        <v>22</v>
      </c>
      <c r="FH25" s="537">
        <v>366</v>
      </c>
      <c r="FI25" s="536">
        <f t="shared" si="0"/>
        <v>8858</v>
      </c>
      <c r="FJ25" s="536">
        <f t="shared" si="0"/>
        <v>49475</v>
      </c>
      <c r="FK25" s="82"/>
      <c r="FL25" s="539"/>
      <c r="FM25" s="426"/>
    </row>
    <row r="26" spans="1:169" ht="12.95" customHeight="1">
      <c r="A26" s="540" t="s">
        <v>247</v>
      </c>
      <c r="B26" s="541" t="s">
        <v>892</v>
      </c>
      <c r="C26" s="542">
        <v>11</v>
      </c>
      <c r="D26" s="542">
        <v>110</v>
      </c>
      <c r="E26" s="542">
        <v>0</v>
      </c>
      <c r="F26" s="542">
        <v>0</v>
      </c>
      <c r="G26" s="542">
        <v>1</v>
      </c>
      <c r="H26" s="542">
        <v>3</v>
      </c>
      <c r="I26" s="542">
        <v>0</v>
      </c>
      <c r="J26" s="542">
        <v>0</v>
      </c>
      <c r="K26" s="542">
        <v>0</v>
      </c>
      <c r="L26" s="542">
        <v>0</v>
      </c>
      <c r="M26" s="542">
        <v>20</v>
      </c>
      <c r="N26" s="542">
        <v>88</v>
      </c>
      <c r="O26" s="542">
        <v>6</v>
      </c>
      <c r="P26" s="542">
        <v>27</v>
      </c>
      <c r="Q26" s="542">
        <v>1</v>
      </c>
      <c r="R26" s="542">
        <v>2</v>
      </c>
      <c r="S26" s="542">
        <v>0</v>
      </c>
      <c r="T26" s="542">
        <v>0</v>
      </c>
      <c r="U26" s="542">
        <v>1</v>
      </c>
      <c r="V26" s="542">
        <v>1</v>
      </c>
      <c r="W26" s="542">
        <v>1</v>
      </c>
      <c r="X26" s="542">
        <v>6</v>
      </c>
      <c r="Y26" s="542">
        <v>1</v>
      </c>
      <c r="Z26" s="542">
        <v>11</v>
      </c>
      <c r="AA26" s="542">
        <v>0</v>
      </c>
      <c r="AB26" s="542">
        <v>0</v>
      </c>
      <c r="AC26" s="542">
        <v>3</v>
      </c>
      <c r="AD26" s="542">
        <v>5</v>
      </c>
      <c r="AE26" s="542">
        <v>0</v>
      </c>
      <c r="AF26" s="542">
        <v>0</v>
      </c>
      <c r="AG26" s="542">
        <v>6</v>
      </c>
      <c r="AH26" s="542">
        <v>65</v>
      </c>
      <c r="AI26" s="542">
        <v>3</v>
      </c>
      <c r="AJ26" s="542">
        <v>71</v>
      </c>
      <c r="AK26" s="542">
        <v>0</v>
      </c>
      <c r="AL26" s="542">
        <v>0</v>
      </c>
      <c r="AM26" s="542">
        <v>0</v>
      </c>
      <c r="AN26" s="542">
        <v>0</v>
      </c>
      <c r="AO26" s="542">
        <v>6</v>
      </c>
      <c r="AP26" s="542">
        <v>86</v>
      </c>
      <c r="AQ26" s="542">
        <v>3</v>
      </c>
      <c r="AR26" s="542">
        <v>39</v>
      </c>
      <c r="AS26" s="542">
        <v>1</v>
      </c>
      <c r="AT26" s="542">
        <v>27</v>
      </c>
      <c r="AU26" s="542">
        <v>0</v>
      </c>
      <c r="AV26" s="542">
        <v>0</v>
      </c>
      <c r="AW26" s="542">
        <v>0</v>
      </c>
      <c r="AX26" s="542">
        <v>0</v>
      </c>
      <c r="AY26" s="542">
        <v>2</v>
      </c>
      <c r="AZ26" s="542">
        <v>11</v>
      </c>
      <c r="BA26" s="542">
        <v>1</v>
      </c>
      <c r="BB26" s="542">
        <v>18</v>
      </c>
      <c r="BC26" s="542">
        <v>4</v>
      </c>
      <c r="BD26" s="542">
        <v>14</v>
      </c>
      <c r="BE26" s="542">
        <v>1</v>
      </c>
      <c r="BF26" s="542">
        <v>3</v>
      </c>
      <c r="BG26" s="542">
        <v>0</v>
      </c>
      <c r="BH26" s="542">
        <v>0</v>
      </c>
      <c r="BI26" s="542">
        <v>1</v>
      </c>
      <c r="BJ26" s="542">
        <v>4</v>
      </c>
      <c r="BK26" s="542">
        <v>5</v>
      </c>
      <c r="BL26" s="542">
        <v>53</v>
      </c>
      <c r="BM26" s="542">
        <v>1</v>
      </c>
      <c r="BN26" s="542">
        <v>1</v>
      </c>
      <c r="BO26" s="542">
        <v>4</v>
      </c>
      <c r="BP26" s="542">
        <v>43</v>
      </c>
      <c r="BQ26" s="542">
        <v>51</v>
      </c>
      <c r="BR26" s="542">
        <v>539</v>
      </c>
      <c r="BS26" s="542">
        <v>29</v>
      </c>
      <c r="BT26" s="542">
        <v>3037</v>
      </c>
      <c r="BU26" s="542">
        <v>0</v>
      </c>
      <c r="BV26" s="542">
        <v>0</v>
      </c>
      <c r="BW26" s="542">
        <v>0</v>
      </c>
      <c r="BX26" s="542">
        <v>0</v>
      </c>
      <c r="BY26" s="542">
        <v>4</v>
      </c>
      <c r="BZ26" s="542">
        <v>19</v>
      </c>
      <c r="CA26" s="542">
        <v>2</v>
      </c>
      <c r="CB26" s="542">
        <v>9</v>
      </c>
      <c r="CC26" s="542">
        <v>2</v>
      </c>
      <c r="CD26" s="542">
        <v>38</v>
      </c>
      <c r="CE26" s="542">
        <v>35</v>
      </c>
      <c r="CF26" s="542">
        <v>2686</v>
      </c>
      <c r="CG26" s="542">
        <v>6</v>
      </c>
      <c r="CH26" s="542">
        <v>12</v>
      </c>
      <c r="CI26" s="542">
        <v>4</v>
      </c>
      <c r="CJ26" s="542">
        <v>71</v>
      </c>
      <c r="CK26" s="542">
        <v>1</v>
      </c>
      <c r="CL26" s="542">
        <v>27</v>
      </c>
      <c r="CM26" s="542">
        <v>3</v>
      </c>
      <c r="CN26" s="542">
        <v>23</v>
      </c>
      <c r="CO26" s="542">
        <v>1</v>
      </c>
      <c r="CP26" s="542">
        <v>5</v>
      </c>
      <c r="CQ26" s="543">
        <v>0</v>
      </c>
      <c r="CR26" s="542">
        <v>0</v>
      </c>
      <c r="CS26" s="542">
        <v>1</v>
      </c>
      <c r="CT26" s="542">
        <v>2</v>
      </c>
      <c r="CU26" s="542">
        <v>0</v>
      </c>
      <c r="CV26" s="542">
        <v>0</v>
      </c>
      <c r="CW26" s="542">
        <v>1</v>
      </c>
      <c r="CX26" s="542">
        <v>21</v>
      </c>
      <c r="CY26" s="542">
        <v>0</v>
      </c>
      <c r="CZ26" s="542">
        <v>0</v>
      </c>
      <c r="DA26" s="542">
        <v>1</v>
      </c>
      <c r="DB26" s="542">
        <v>3</v>
      </c>
      <c r="DC26" s="542">
        <v>0</v>
      </c>
      <c r="DD26" s="542">
        <v>0</v>
      </c>
      <c r="DE26" s="542">
        <v>6</v>
      </c>
      <c r="DF26" s="542">
        <v>56</v>
      </c>
      <c r="DG26" s="542">
        <v>7</v>
      </c>
      <c r="DH26" s="542">
        <v>69</v>
      </c>
      <c r="DI26" s="542">
        <v>0</v>
      </c>
      <c r="DJ26" s="542">
        <v>0</v>
      </c>
      <c r="DK26" s="542">
        <v>2</v>
      </c>
      <c r="DL26" s="542">
        <v>24</v>
      </c>
      <c r="DM26" s="542">
        <v>0</v>
      </c>
      <c r="DN26" s="542">
        <v>0</v>
      </c>
      <c r="DO26" s="542">
        <v>7</v>
      </c>
      <c r="DP26" s="542">
        <v>116</v>
      </c>
      <c r="DQ26" s="542">
        <v>0</v>
      </c>
      <c r="DR26" s="542">
        <v>0</v>
      </c>
      <c r="DS26" s="542">
        <v>3</v>
      </c>
      <c r="DT26" s="542">
        <v>25</v>
      </c>
      <c r="DU26" s="542">
        <v>1</v>
      </c>
      <c r="DV26" s="542">
        <v>12</v>
      </c>
      <c r="DW26" s="542">
        <v>3</v>
      </c>
      <c r="DX26" s="542">
        <v>50</v>
      </c>
      <c r="DY26" s="542">
        <v>1</v>
      </c>
      <c r="DZ26" s="542">
        <v>5</v>
      </c>
      <c r="EA26" s="543">
        <v>2</v>
      </c>
      <c r="EB26" s="542">
        <v>14</v>
      </c>
      <c r="EC26" s="542">
        <v>1</v>
      </c>
      <c r="ED26" s="542">
        <v>3</v>
      </c>
      <c r="EE26" s="542">
        <v>3</v>
      </c>
      <c r="EF26" s="542">
        <v>21</v>
      </c>
      <c r="EG26" s="542">
        <v>1</v>
      </c>
      <c r="EH26" s="542">
        <v>6</v>
      </c>
      <c r="EI26" s="542">
        <v>0</v>
      </c>
      <c r="EJ26" s="542">
        <v>0</v>
      </c>
      <c r="EK26" s="542">
        <v>0</v>
      </c>
      <c r="EL26" s="542">
        <v>0</v>
      </c>
      <c r="EM26" s="542">
        <v>2</v>
      </c>
      <c r="EN26" s="542">
        <v>950</v>
      </c>
      <c r="EO26" s="542">
        <v>4</v>
      </c>
      <c r="EP26" s="542">
        <v>433</v>
      </c>
      <c r="EQ26" s="542">
        <v>2</v>
      </c>
      <c r="ER26" s="542">
        <v>52</v>
      </c>
      <c r="ES26" s="542">
        <v>0</v>
      </c>
      <c r="ET26" s="542">
        <v>0</v>
      </c>
      <c r="EU26" s="542">
        <v>0</v>
      </c>
      <c r="EV26" s="542">
        <v>0</v>
      </c>
      <c r="EW26" s="542">
        <v>0</v>
      </c>
      <c r="EX26" s="542">
        <v>0</v>
      </c>
      <c r="EY26" s="543">
        <v>0</v>
      </c>
      <c r="EZ26" s="542">
        <v>0</v>
      </c>
      <c r="FA26" s="542">
        <v>1</v>
      </c>
      <c r="FB26" s="542">
        <v>2</v>
      </c>
      <c r="FC26" s="542">
        <v>0</v>
      </c>
      <c r="FD26" s="542">
        <v>0</v>
      </c>
      <c r="FE26" s="542">
        <v>4</v>
      </c>
      <c r="FF26" s="542">
        <v>39</v>
      </c>
      <c r="FG26" s="542">
        <v>2</v>
      </c>
      <c r="FH26" s="542">
        <v>5</v>
      </c>
      <c r="FI26" s="541">
        <f t="shared" si="0"/>
        <v>276</v>
      </c>
      <c r="FJ26" s="541">
        <f t="shared" si="0"/>
        <v>9062</v>
      </c>
      <c r="FK26" s="82"/>
      <c r="FL26" s="539"/>
      <c r="FM26" s="426"/>
    </row>
    <row r="27" spans="1:169" ht="12.95" customHeight="1">
      <c r="A27" s="535" t="s">
        <v>248</v>
      </c>
      <c r="B27" s="536" t="s">
        <v>893</v>
      </c>
      <c r="C27" s="537">
        <v>260</v>
      </c>
      <c r="D27" s="537">
        <v>7892</v>
      </c>
      <c r="E27" s="537">
        <v>13</v>
      </c>
      <c r="F27" s="537">
        <v>57</v>
      </c>
      <c r="G27" s="537">
        <v>28</v>
      </c>
      <c r="H27" s="537">
        <v>448</v>
      </c>
      <c r="I27" s="537">
        <v>2</v>
      </c>
      <c r="J27" s="537">
        <v>8</v>
      </c>
      <c r="K27" s="537">
        <v>17</v>
      </c>
      <c r="L27" s="537">
        <v>69</v>
      </c>
      <c r="M27" s="537">
        <v>499</v>
      </c>
      <c r="N27" s="537">
        <v>4300</v>
      </c>
      <c r="O27" s="537">
        <v>356</v>
      </c>
      <c r="P27" s="537">
        <v>2512</v>
      </c>
      <c r="Q27" s="537">
        <v>1</v>
      </c>
      <c r="R27" s="537">
        <v>7</v>
      </c>
      <c r="S27" s="537">
        <v>53</v>
      </c>
      <c r="T27" s="537">
        <v>885</v>
      </c>
      <c r="U27" s="537">
        <v>86</v>
      </c>
      <c r="V27" s="537">
        <v>2399</v>
      </c>
      <c r="W27" s="537">
        <v>14</v>
      </c>
      <c r="X27" s="537">
        <v>227</v>
      </c>
      <c r="Y27" s="537">
        <v>1</v>
      </c>
      <c r="Z27" s="537">
        <v>1</v>
      </c>
      <c r="AA27" s="537">
        <v>4</v>
      </c>
      <c r="AB27" s="537">
        <v>18</v>
      </c>
      <c r="AC27" s="537">
        <v>21</v>
      </c>
      <c r="AD27" s="537">
        <v>442</v>
      </c>
      <c r="AE27" s="537">
        <v>12</v>
      </c>
      <c r="AF27" s="537">
        <v>37</v>
      </c>
      <c r="AG27" s="537">
        <v>295</v>
      </c>
      <c r="AH27" s="537">
        <v>5194</v>
      </c>
      <c r="AI27" s="537">
        <v>27</v>
      </c>
      <c r="AJ27" s="537">
        <v>121</v>
      </c>
      <c r="AK27" s="537">
        <v>4</v>
      </c>
      <c r="AL27" s="537">
        <v>216</v>
      </c>
      <c r="AM27" s="537">
        <v>29</v>
      </c>
      <c r="AN27" s="537">
        <v>512</v>
      </c>
      <c r="AO27" s="537">
        <v>89</v>
      </c>
      <c r="AP27" s="537">
        <v>1110</v>
      </c>
      <c r="AQ27" s="537">
        <v>51</v>
      </c>
      <c r="AR27" s="537">
        <v>760</v>
      </c>
      <c r="AS27" s="537">
        <v>20</v>
      </c>
      <c r="AT27" s="537">
        <v>271</v>
      </c>
      <c r="AU27" s="537">
        <v>23</v>
      </c>
      <c r="AV27" s="537">
        <v>122</v>
      </c>
      <c r="AW27" s="537">
        <v>5</v>
      </c>
      <c r="AX27" s="537">
        <v>17</v>
      </c>
      <c r="AY27" s="537">
        <v>17</v>
      </c>
      <c r="AZ27" s="537">
        <v>116</v>
      </c>
      <c r="BA27" s="537">
        <v>55</v>
      </c>
      <c r="BB27" s="537">
        <v>739</v>
      </c>
      <c r="BC27" s="537">
        <v>288</v>
      </c>
      <c r="BD27" s="537">
        <v>5673</v>
      </c>
      <c r="BE27" s="537">
        <v>8</v>
      </c>
      <c r="BF27" s="537">
        <v>38</v>
      </c>
      <c r="BG27" s="537">
        <v>3</v>
      </c>
      <c r="BH27" s="537">
        <v>16</v>
      </c>
      <c r="BI27" s="537">
        <v>0</v>
      </c>
      <c r="BJ27" s="537">
        <v>0</v>
      </c>
      <c r="BK27" s="537">
        <v>71</v>
      </c>
      <c r="BL27" s="537">
        <v>784</v>
      </c>
      <c r="BM27" s="537">
        <v>78</v>
      </c>
      <c r="BN27" s="537">
        <v>426</v>
      </c>
      <c r="BO27" s="537">
        <v>141</v>
      </c>
      <c r="BP27" s="537">
        <v>2689</v>
      </c>
      <c r="BQ27" s="537">
        <v>2263</v>
      </c>
      <c r="BR27" s="537">
        <v>25328</v>
      </c>
      <c r="BS27" s="537">
        <v>558</v>
      </c>
      <c r="BT27" s="537">
        <v>10210</v>
      </c>
      <c r="BU27" s="537">
        <v>1</v>
      </c>
      <c r="BV27" s="537">
        <v>1</v>
      </c>
      <c r="BW27" s="537">
        <v>6</v>
      </c>
      <c r="BX27" s="537">
        <v>24</v>
      </c>
      <c r="BY27" s="537">
        <v>96</v>
      </c>
      <c r="BZ27" s="537">
        <v>920</v>
      </c>
      <c r="CA27" s="537">
        <v>15</v>
      </c>
      <c r="CB27" s="537">
        <v>177</v>
      </c>
      <c r="CC27" s="537">
        <v>9</v>
      </c>
      <c r="CD27" s="537">
        <v>39</v>
      </c>
      <c r="CE27" s="537">
        <v>428</v>
      </c>
      <c r="CF27" s="537">
        <v>13157</v>
      </c>
      <c r="CG27" s="537">
        <v>258</v>
      </c>
      <c r="CH27" s="537">
        <v>2571</v>
      </c>
      <c r="CI27" s="537">
        <v>30</v>
      </c>
      <c r="CJ27" s="537">
        <v>841</v>
      </c>
      <c r="CK27" s="537">
        <v>36</v>
      </c>
      <c r="CL27" s="537">
        <v>179</v>
      </c>
      <c r="CM27" s="537">
        <v>86</v>
      </c>
      <c r="CN27" s="537">
        <v>1788</v>
      </c>
      <c r="CO27" s="537">
        <v>36</v>
      </c>
      <c r="CP27" s="537">
        <v>326</v>
      </c>
      <c r="CQ27" s="538">
        <v>21</v>
      </c>
      <c r="CR27" s="537">
        <v>196</v>
      </c>
      <c r="CS27" s="537">
        <v>58</v>
      </c>
      <c r="CT27" s="537">
        <v>171</v>
      </c>
      <c r="CU27" s="537">
        <v>2</v>
      </c>
      <c r="CV27" s="537">
        <v>7</v>
      </c>
      <c r="CW27" s="537">
        <v>10</v>
      </c>
      <c r="CX27" s="537">
        <v>76</v>
      </c>
      <c r="CY27" s="537">
        <v>34</v>
      </c>
      <c r="CZ27" s="537">
        <v>701</v>
      </c>
      <c r="DA27" s="537">
        <v>14</v>
      </c>
      <c r="DB27" s="537">
        <v>63</v>
      </c>
      <c r="DC27" s="537">
        <v>7</v>
      </c>
      <c r="DD27" s="537">
        <v>14</v>
      </c>
      <c r="DE27" s="537">
        <v>87</v>
      </c>
      <c r="DF27" s="537">
        <v>1814</v>
      </c>
      <c r="DG27" s="537">
        <v>48</v>
      </c>
      <c r="DH27" s="537">
        <v>418</v>
      </c>
      <c r="DI27" s="537">
        <v>2</v>
      </c>
      <c r="DJ27" s="537">
        <v>24</v>
      </c>
      <c r="DK27" s="537">
        <v>10</v>
      </c>
      <c r="DL27" s="537">
        <v>217</v>
      </c>
      <c r="DM27" s="537">
        <v>20</v>
      </c>
      <c r="DN27" s="537">
        <v>374</v>
      </c>
      <c r="DO27" s="537">
        <v>225</v>
      </c>
      <c r="DP27" s="537">
        <v>6463</v>
      </c>
      <c r="DQ27" s="537">
        <v>12</v>
      </c>
      <c r="DR27" s="537">
        <v>117</v>
      </c>
      <c r="DS27" s="537">
        <v>21</v>
      </c>
      <c r="DT27" s="537">
        <v>114</v>
      </c>
      <c r="DU27" s="537">
        <v>1</v>
      </c>
      <c r="DV27" s="537">
        <v>1</v>
      </c>
      <c r="DW27" s="537">
        <v>52</v>
      </c>
      <c r="DX27" s="537">
        <v>339</v>
      </c>
      <c r="DY27" s="537">
        <v>29</v>
      </c>
      <c r="DZ27" s="537">
        <v>159</v>
      </c>
      <c r="EA27" s="538">
        <v>12</v>
      </c>
      <c r="EB27" s="537">
        <v>80</v>
      </c>
      <c r="EC27" s="537">
        <v>10</v>
      </c>
      <c r="ED27" s="537">
        <v>60</v>
      </c>
      <c r="EE27" s="537">
        <v>14</v>
      </c>
      <c r="EF27" s="537">
        <v>127</v>
      </c>
      <c r="EG27" s="537">
        <v>20</v>
      </c>
      <c r="EH27" s="537">
        <v>157</v>
      </c>
      <c r="EI27" s="537">
        <v>0</v>
      </c>
      <c r="EJ27" s="537">
        <v>0</v>
      </c>
      <c r="EK27" s="537">
        <v>11</v>
      </c>
      <c r="EL27" s="537">
        <v>24</v>
      </c>
      <c r="EM27" s="537">
        <v>15</v>
      </c>
      <c r="EN27" s="537">
        <v>579</v>
      </c>
      <c r="EO27" s="537">
        <v>14</v>
      </c>
      <c r="EP27" s="537">
        <v>131</v>
      </c>
      <c r="EQ27" s="537">
        <v>10</v>
      </c>
      <c r="ER27" s="537">
        <v>111</v>
      </c>
      <c r="ES27" s="537">
        <v>1</v>
      </c>
      <c r="ET27" s="537">
        <v>2</v>
      </c>
      <c r="EU27" s="537">
        <v>1</v>
      </c>
      <c r="EV27" s="537">
        <v>10</v>
      </c>
      <c r="EW27" s="537">
        <v>8</v>
      </c>
      <c r="EX27" s="537">
        <v>72</v>
      </c>
      <c r="EY27" s="538">
        <v>33</v>
      </c>
      <c r="EZ27" s="537">
        <v>2044</v>
      </c>
      <c r="FA27" s="537">
        <v>8</v>
      </c>
      <c r="FB27" s="537">
        <v>15</v>
      </c>
      <c r="FC27" s="537">
        <v>9</v>
      </c>
      <c r="FD27" s="537">
        <v>396</v>
      </c>
      <c r="FE27" s="537">
        <v>18</v>
      </c>
      <c r="FF27" s="537">
        <v>858</v>
      </c>
      <c r="FG27" s="537">
        <v>50</v>
      </c>
      <c r="FH27" s="537">
        <v>627</v>
      </c>
      <c r="FI27" s="536">
        <f t="shared" si="0"/>
        <v>7280</v>
      </c>
      <c r="FJ27" s="536">
        <f t="shared" si="0"/>
        <v>110228</v>
      </c>
      <c r="FK27" s="82"/>
      <c r="FL27" s="539"/>
      <c r="FM27" s="426"/>
    </row>
    <row r="28" spans="1:169" ht="12.95" customHeight="1">
      <c r="A28" s="540" t="s">
        <v>249</v>
      </c>
      <c r="B28" s="541" t="s">
        <v>1013</v>
      </c>
      <c r="C28" s="542">
        <v>22</v>
      </c>
      <c r="D28" s="542">
        <v>223</v>
      </c>
      <c r="E28" s="542">
        <v>4</v>
      </c>
      <c r="F28" s="542">
        <v>131</v>
      </c>
      <c r="G28" s="542">
        <v>1</v>
      </c>
      <c r="H28" s="542">
        <v>18</v>
      </c>
      <c r="I28" s="542">
        <v>1</v>
      </c>
      <c r="J28" s="542">
        <v>2</v>
      </c>
      <c r="K28" s="542">
        <v>1</v>
      </c>
      <c r="L28" s="542">
        <v>1</v>
      </c>
      <c r="M28" s="542">
        <v>136</v>
      </c>
      <c r="N28" s="542">
        <v>3707</v>
      </c>
      <c r="O28" s="542">
        <v>16</v>
      </c>
      <c r="P28" s="542">
        <v>175</v>
      </c>
      <c r="Q28" s="542">
        <v>0</v>
      </c>
      <c r="R28" s="542">
        <v>0</v>
      </c>
      <c r="S28" s="542">
        <v>2</v>
      </c>
      <c r="T28" s="542">
        <v>16</v>
      </c>
      <c r="U28" s="542">
        <v>4</v>
      </c>
      <c r="V28" s="542">
        <v>130</v>
      </c>
      <c r="W28" s="542">
        <v>1</v>
      </c>
      <c r="X28" s="542">
        <v>3</v>
      </c>
      <c r="Y28" s="542">
        <v>2</v>
      </c>
      <c r="Z28" s="542">
        <v>6</v>
      </c>
      <c r="AA28" s="542">
        <v>0</v>
      </c>
      <c r="AB28" s="542">
        <v>0</v>
      </c>
      <c r="AC28" s="542">
        <v>2</v>
      </c>
      <c r="AD28" s="542">
        <v>203</v>
      </c>
      <c r="AE28" s="542">
        <v>1</v>
      </c>
      <c r="AF28" s="542">
        <v>3</v>
      </c>
      <c r="AG28" s="542">
        <v>16</v>
      </c>
      <c r="AH28" s="542">
        <v>113</v>
      </c>
      <c r="AI28" s="542">
        <v>0</v>
      </c>
      <c r="AJ28" s="542">
        <v>0</v>
      </c>
      <c r="AK28" s="542">
        <v>0</v>
      </c>
      <c r="AL28" s="542">
        <v>0</v>
      </c>
      <c r="AM28" s="542">
        <v>3</v>
      </c>
      <c r="AN28" s="542">
        <v>9</v>
      </c>
      <c r="AO28" s="542">
        <v>5</v>
      </c>
      <c r="AP28" s="542">
        <v>83</v>
      </c>
      <c r="AQ28" s="542">
        <v>11</v>
      </c>
      <c r="AR28" s="542">
        <v>141</v>
      </c>
      <c r="AS28" s="542">
        <v>0</v>
      </c>
      <c r="AT28" s="542">
        <v>0</v>
      </c>
      <c r="AU28" s="542">
        <v>0</v>
      </c>
      <c r="AV28" s="542">
        <v>0</v>
      </c>
      <c r="AW28" s="542">
        <v>0</v>
      </c>
      <c r="AX28" s="542">
        <v>0</v>
      </c>
      <c r="AY28" s="542">
        <v>4</v>
      </c>
      <c r="AZ28" s="542">
        <v>43</v>
      </c>
      <c r="BA28" s="542">
        <v>3</v>
      </c>
      <c r="BB28" s="542">
        <v>26</v>
      </c>
      <c r="BC28" s="542">
        <v>11</v>
      </c>
      <c r="BD28" s="542">
        <v>119</v>
      </c>
      <c r="BE28" s="542">
        <v>0</v>
      </c>
      <c r="BF28" s="542">
        <v>0</v>
      </c>
      <c r="BG28" s="542">
        <v>0</v>
      </c>
      <c r="BH28" s="542">
        <v>0</v>
      </c>
      <c r="BI28" s="542">
        <v>0</v>
      </c>
      <c r="BJ28" s="542">
        <v>0</v>
      </c>
      <c r="BK28" s="542">
        <v>2</v>
      </c>
      <c r="BL28" s="542">
        <v>16</v>
      </c>
      <c r="BM28" s="542">
        <v>2</v>
      </c>
      <c r="BN28" s="542">
        <v>7</v>
      </c>
      <c r="BO28" s="542">
        <v>10</v>
      </c>
      <c r="BP28" s="542">
        <v>102</v>
      </c>
      <c r="BQ28" s="542">
        <v>340</v>
      </c>
      <c r="BR28" s="542">
        <v>15851</v>
      </c>
      <c r="BS28" s="542">
        <v>55</v>
      </c>
      <c r="BT28" s="542">
        <v>1610</v>
      </c>
      <c r="BU28" s="542">
        <v>0</v>
      </c>
      <c r="BV28" s="542">
        <v>0</v>
      </c>
      <c r="BW28" s="542">
        <v>3</v>
      </c>
      <c r="BX28" s="542">
        <v>42</v>
      </c>
      <c r="BY28" s="542">
        <v>12</v>
      </c>
      <c r="BZ28" s="542">
        <v>123</v>
      </c>
      <c r="CA28" s="542">
        <v>10</v>
      </c>
      <c r="CB28" s="542">
        <v>1452</v>
      </c>
      <c r="CC28" s="542">
        <v>0</v>
      </c>
      <c r="CD28" s="542">
        <v>0</v>
      </c>
      <c r="CE28" s="542">
        <v>40</v>
      </c>
      <c r="CF28" s="542">
        <v>4686</v>
      </c>
      <c r="CG28" s="542">
        <v>16</v>
      </c>
      <c r="CH28" s="542">
        <v>922</v>
      </c>
      <c r="CI28" s="542">
        <v>2</v>
      </c>
      <c r="CJ28" s="542">
        <v>36</v>
      </c>
      <c r="CK28" s="542">
        <v>4</v>
      </c>
      <c r="CL28" s="542">
        <v>6</v>
      </c>
      <c r="CM28" s="542">
        <v>2</v>
      </c>
      <c r="CN28" s="542">
        <v>52</v>
      </c>
      <c r="CO28" s="542">
        <v>7</v>
      </c>
      <c r="CP28" s="542">
        <v>55</v>
      </c>
      <c r="CQ28" s="543">
        <v>2</v>
      </c>
      <c r="CR28" s="542">
        <v>114</v>
      </c>
      <c r="CS28" s="542">
        <v>1</v>
      </c>
      <c r="CT28" s="542">
        <v>3</v>
      </c>
      <c r="CU28" s="542">
        <v>0</v>
      </c>
      <c r="CV28" s="542">
        <v>0</v>
      </c>
      <c r="CW28" s="542">
        <v>0</v>
      </c>
      <c r="CX28" s="542">
        <v>0</v>
      </c>
      <c r="CY28" s="542">
        <v>1</v>
      </c>
      <c r="CZ28" s="542">
        <v>1</v>
      </c>
      <c r="DA28" s="542">
        <v>1</v>
      </c>
      <c r="DB28" s="542">
        <v>3</v>
      </c>
      <c r="DC28" s="542">
        <v>1</v>
      </c>
      <c r="DD28" s="542">
        <v>1</v>
      </c>
      <c r="DE28" s="542">
        <v>13</v>
      </c>
      <c r="DF28" s="542">
        <v>479</v>
      </c>
      <c r="DG28" s="542">
        <v>9</v>
      </c>
      <c r="DH28" s="542">
        <v>362</v>
      </c>
      <c r="DI28" s="542">
        <v>0</v>
      </c>
      <c r="DJ28" s="542">
        <v>0</v>
      </c>
      <c r="DK28" s="542">
        <v>1</v>
      </c>
      <c r="DL28" s="542">
        <v>14</v>
      </c>
      <c r="DM28" s="542">
        <v>2</v>
      </c>
      <c r="DN28" s="542">
        <v>3</v>
      </c>
      <c r="DO28" s="542">
        <v>33</v>
      </c>
      <c r="DP28" s="542">
        <v>8115</v>
      </c>
      <c r="DQ28" s="542">
        <v>1</v>
      </c>
      <c r="DR28" s="542">
        <v>120</v>
      </c>
      <c r="DS28" s="542">
        <v>2</v>
      </c>
      <c r="DT28" s="542">
        <v>107</v>
      </c>
      <c r="DU28" s="542">
        <v>0</v>
      </c>
      <c r="DV28" s="542">
        <v>0</v>
      </c>
      <c r="DW28" s="542">
        <v>5</v>
      </c>
      <c r="DX28" s="542">
        <v>473</v>
      </c>
      <c r="DY28" s="542">
        <v>2</v>
      </c>
      <c r="DZ28" s="542">
        <v>214</v>
      </c>
      <c r="EA28" s="543">
        <v>4</v>
      </c>
      <c r="EB28" s="542">
        <v>4</v>
      </c>
      <c r="EC28" s="542">
        <v>0</v>
      </c>
      <c r="ED28" s="542">
        <v>0</v>
      </c>
      <c r="EE28" s="542">
        <v>1</v>
      </c>
      <c r="EF28" s="542">
        <v>1</v>
      </c>
      <c r="EG28" s="542">
        <v>1</v>
      </c>
      <c r="EH28" s="542">
        <v>3</v>
      </c>
      <c r="EI28" s="542">
        <v>0</v>
      </c>
      <c r="EJ28" s="542">
        <v>0</v>
      </c>
      <c r="EK28" s="542">
        <v>1</v>
      </c>
      <c r="EL28" s="542">
        <v>6</v>
      </c>
      <c r="EM28" s="542">
        <v>1</v>
      </c>
      <c r="EN28" s="542">
        <v>8</v>
      </c>
      <c r="EO28" s="542">
        <v>4</v>
      </c>
      <c r="EP28" s="542">
        <v>81</v>
      </c>
      <c r="EQ28" s="542">
        <v>0</v>
      </c>
      <c r="ER28" s="542">
        <v>0</v>
      </c>
      <c r="ES28" s="542">
        <v>1</v>
      </c>
      <c r="ET28" s="542">
        <v>1</v>
      </c>
      <c r="EU28" s="542">
        <v>0</v>
      </c>
      <c r="EV28" s="542">
        <v>0</v>
      </c>
      <c r="EW28" s="542">
        <v>0</v>
      </c>
      <c r="EX28" s="542">
        <v>0</v>
      </c>
      <c r="EY28" s="543">
        <v>3</v>
      </c>
      <c r="EZ28" s="542">
        <v>78</v>
      </c>
      <c r="FA28" s="542">
        <v>2</v>
      </c>
      <c r="FB28" s="542">
        <v>2</v>
      </c>
      <c r="FC28" s="542">
        <v>0</v>
      </c>
      <c r="FD28" s="542">
        <v>0</v>
      </c>
      <c r="FE28" s="542">
        <v>1</v>
      </c>
      <c r="FF28" s="542">
        <v>3</v>
      </c>
      <c r="FG28" s="542">
        <v>3</v>
      </c>
      <c r="FH28" s="542">
        <v>1321</v>
      </c>
      <c r="FI28" s="541">
        <f t="shared" si="0"/>
        <v>847</v>
      </c>
      <c r="FJ28" s="541">
        <f t="shared" si="0"/>
        <v>41629</v>
      </c>
      <c r="FK28" s="82"/>
      <c r="FL28" s="539"/>
      <c r="FM28" s="426"/>
    </row>
    <row r="29" spans="1:169" ht="12.95" customHeight="1">
      <c r="A29" s="535" t="s">
        <v>250</v>
      </c>
      <c r="B29" s="536" t="s">
        <v>894</v>
      </c>
      <c r="C29" s="537">
        <v>443</v>
      </c>
      <c r="D29" s="537">
        <v>5281</v>
      </c>
      <c r="E29" s="537">
        <v>46</v>
      </c>
      <c r="F29" s="537">
        <v>134</v>
      </c>
      <c r="G29" s="537">
        <v>69</v>
      </c>
      <c r="H29" s="537">
        <v>755</v>
      </c>
      <c r="I29" s="537">
        <v>13</v>
      </c>
      <c r="J29" s="537">
        <v>47</v>
      </c>
      <c r="K29" s="537">
        <v>46</v>
      </c>
      <c r="L29" s="537">
        <v>1182</v>
      </c>
      <c r="M29" s="537">
        <v>701</v>
      </c>
      <c r="N29" s="537">
        <v>8245</v>
      </c>
      <c r="O29" s="537">
        <v>555</v>
      </c>
      <c r="P29" s="537">
        <v>4798</v>
      </c>
      <c r="Q29" s="537">
        <v>23</v>
      </c>
      <c r="R29" s="537">
        <v>151</v>
      </c>
      <c r="S29" s="537">
        <v>134</v>
      </c>
      <c r="T29" s="537">
        <v>930</v>
      </c>
      <c r="U29" s="537">
        <v>187</v>
      </c>
      <c r="V29" s="537">
        <v>1464</v>
      </c>
      <c r="W29" s="537">
        <v>27</v>
      </c>
      <c r="X29" s="537">
        <v>828</v>
      </c>
      <c r="Y29" s="537">
        <v>11</v>
      </c>
      <c r="Z29" s="537">
        <v>71</v>
      </c>
      <c r="AA29" s="537">
        <v>9</v>
      </c>
      <c r="AB29" s="537">
        <v>20</v>
      </c>
      <c r="AC29" s="537">
        <v>29</v>
      </c>
      <c r="AD29" s="537">
        <v>600</v>
      </c>
      <c r="AE29" s="537">
        <v>34</v>
      </c>
      <c r="AF29" s="537">
        <v>251</v>
      </c>
      <c r="AG29" s="537">
        <v>855</v>
      </c>
      <c r="AH29" s="537">
        <v>12133</v>
      </c>
      <c r="AI29" s="537">
        <v>63</v>
      </c>
      <c r="AJ29" s="537">
        <v>482</v>
      </c>
      <c r="AK29" s="537">
        <v>16</v>
      </c>
      <c r="AL29" s="537">
        <v>2710</v>
      </c>
      <c r="AM29" s="537">
        <v>59</v>
      </c>
      <c r="AN29" s="537">
        <v>310</v>
      </c>
      <c r="AO29" s="537">
        <v>157</v>
      </c>
      <c r="AP29" s="537">
        <v>1651</v>
      </c>
      <c r="AQ29" s="537">
        <v>118</v>
      </c>
      <c r="AR29" s="537">
        <v>1445</v>
      </c>
      <c r="AS29" s="537">
        <v>40</v>
      </c>
      <c r="AT29" s="537">
        <v>137</v>
      </c>
      <c r="AU29" s="537">
        <v>77</v>
      </c>
      <c r="AV29" s="537">
        <v>915</v>
      </c>
      <c r="AW29" s="537">
        <v>24</v>
      </c>
      <c r="AX29" s="537">
        <v>161</v>
      </c>
      <c r="AY29" s="537">
        <v>60</v>
      </c>
      <c r="AZ29" s="537">
        <v>281</v>
      </c>
      <c r="BA29" s="537">
        <v>160</v>
      </c>
      <c r="BB29" s="537">
        <v>4795</v>
      </c>
      <c r="BC29" s="537">
        <v>548</v>
      </c>
      <c r="BD29" s="537">
        <v>14578</v>
      </c>
      <c r="BE29" s="537">
        <v>83</v>
      </c>
      <c r="BF29" s="537">
        <v>377</v>
      </c>
      <c r="BG29" s="537">
        <v>21</v>
      </c>
      <c r="BH29" s="537">
        <v>50</v>
      </c>
      <c r="BI29" s="537">
        <v>5</v>
      </c>
      <c r="BJ29" s="537">
        <v>12</v>
      </c>
      <c r="BK29" s="537">
        <v>192</v>
      </c>
      <c r="BL29" s="537">
        <v>1377</v>
      </c>
      <c r="BM29" s="537">
        <v>59</v>
      </c>
      <c r="BN29" s="537">
        <v>301</v>
      </c>
      <c r="BO29" s="537">
        <v>360</v>
      </c>
      <c r="BP29" s="537">
        <v>3004</v>
      </c>
      <c r="BQ29" s="537">
        <v>4314</v>
      </c>
      <c r="BR29" s="537">
        <v>44704</v>
      </c>
      <c r="BS29" s="537">
        <v>944</v>
      </c>
      <c r="BT29" s="537">
        <v>15570</v>
      </c>
      <c r="BU29" s="537">
        <v>8</v>
      </c>
      <c r="BV29" s="537">
        <v>28</v>
      </c>
      <c r="BW29" s="537">
        <v>30</v>
      </c>
      <c r="BX29" s="537">
        <v>139</v>
      </c>
      <c r="BY29" s="537">
        <v>275</v>
      </c>
      <c r="BZ29" s="537">
        <v>3525</v>
      </c>
      <c r="CA29" s="537">
        <v>44</v>
      </c>
      <c r="CB29" s="537">
        <v>1115</v>
      </c>
      <c r="CC29" s="537">
        <v>19</v>
      </c>
      <c r="CD29" s="537">
        <v>3031</v>
      </c>
      <c r="CE29" s="537">
        <v>558</v>
      </c>
      <c r="CF29" s="537">
        <v>20236</v>
      </c>
      <c r="CG29" s="537">
        <v>558</v>
      </c>
      <c r="CH29" s="537">
        <v>6632</v>
      </c>
      <c r="CI29" s="537">
        <v>56</v>
      </c>
      <c r="CJ29" s="537">
        <v>573</v>
      </c>
      <c r="CK29" s="537">
        <v>90</v>
      </c>
      <c r="CL29" s="537">
        <v>1068</v>
      </c>
      <c r="CM29" s="537">
        <v>257</v>
      </c>
      <c r="CN29" s="537">
        <v>8741</v>
      </c>
      <c r="CO29" s="537">
        <v>146</v>
      </c>
      <c r="CP29" s="537">
        <v>996</v>
      </c>
      <c r="CQ29" s="538">
        <v>52</v>
      </c>
      <c r="CR29" s="537">
        <v>577</v>
      </c>
      <c r="CS29" s="537">
        <v>119</v>
      </c>
      <c r="CT29" s="537">
        <v>704</v>
      </c>
      <c r="CU29" s="537">
        <v>22</v>
      </c>
      <c r="CV29" s="537">
        <v>161</v>
      </c>
      <c r="CW29" s="537">
        <v>48</v>
      </c>
      <c r="CX29" s="537">
        <v>254</v>
      </c>
      <c r="CY29" s="537">
        <v>49</v>
      </c>
      <c r="CZ29" s="537">
        <v>700</v>
      </c>
      <c r="DA29" s="537">
        <v>147</v>
      </c>
      <c r="DB29" s="537">
        <v>631</v>
      </c>
      <c r="DC29" s="537">
        <v>53</v>
      </c>
      <c r="DD29" s="537">
        <v>207</v>
      </c>
      <c r="DE29" s="537">
        <v>235</v>
      </c>
      <c r="DF29" s="537">
        <v>4847</v>
      </c>
      <c r="DG29" s="537">
        <v>240</v>
      </c>
      <c r="DH29" s="537">
        <v>2127</v>
      </c>
      <c r="DI29" s="537">
        <v>20</v>
      </c>
      <c r="DJ29" s="537">
        <v>90</v>
      </c>
      <c r="DK29" s="537">
        <v>33</v>
      </c>
      <c r="DL29" s="537">
        <v>170</v>
      </c>
      <c r="DM29" s="537">
        <v>77</v>
      </c>
      <c r="DN29" s="537">
        <v>418</v>
      </c>
      <c r="DO29" s="537">
        <v>322</v>
      </c>
      <c r="DP29" s="537">
        <v>13363</v>
      </c>
      <c r="DQ29" s="537">
        <v>78</v>
      </c>
      <c r="DR29" s="537">
        <v>530</v>
      </c>
      <c r="DS29" s="537">
        <v>147</v>
      </c>
      <c r="DT29" s="537">
        <v>1133</v>
      </c>
      <c r="DU29" s="537">
        <v>2</v>
      </c>
      <c r="DV29" s="537">
        <v>6</v>
      </c>
      <c r="DW29" s="537">
        <v>133</v>
      </c>
      <c r="DX29" s="537">
        <v>1744</v>
      </c>
      <c r="DY29" s="537">
        <v>54</v>
      </c>
      <c r="DZ29" s="537">
        <v>298</v>
      </c>
      <c r="EA29" s="538">
        <v>42</v>
      </c>
      <c r="EB29" s="537">
        <v>204</v>
      </c>
      <c r="EC29" s="537">
        <v>44</v>
      </c>
      <c r="ED29" s="537">
        <v>132</v>
      </c>
      <c r="EE29" s="537">
        <v>93</v>
      </c>
      <c r="EF29" s="537">
        <v>769</v>
      </c>
      <c r="EG29" s="537">
        <v>62</v>
      </c>
      <c r="EH29" s="537">
        <v>1796</v>
      </c>
      <c r="EI29" s="537">
        <v>6</v>
      </c>
      <c r="EJ29" s="537">
        <v>9</v>
      </c>
      <c r="EK29" s="537">
        <v>59</v>
      </c>
      <c r="EL29" s="537">
        <v>936</v>
      </c>
      <c r="EM29" s="537">
        <v>31</v>
      </c>
      <c r="EN29" s="537">
        <v>350</v>
      </c>
      <c r="EO29" s="537">
        <v>55</v>
      </c>
      <c r="EP29" s="537">
        <v>710</v>
      </c>
      <c r="EQ29" s="537">
        <v>21</v>
      </c>
      <c r="ER29" s="537">
        <v>194</v>
      </c>
      <c r="ES29" s="537">
        <v>23</v>
      </c>
      <c r="ET29" s="537">
        <v>2262</v>
      </c>
      <c r="EU29" s="537">
        <v>10</v>
      </c>
      <c r="EV29" s="537">
        <v>26</v>
      </c>
      <c r="EW29" s="537">
        <v>17</v>
      </c>
      <c r="EX29" s="537">
        <v>50</v>
      </c>
      <c r="EY29" s="538">
        <v>43</v>
      </c>
      <c r="EZ29" s="537">
        <v>749</v>
      </c>
      <c r="FA29" s="537">
        <v>22</v>
      </c>
      <c r="FB29" s="537">
        <v>64</v>
      </c>
      <c r="FC29" s="537">
        <v>30</v>
      </c>
      <c r="FD29" s="537">
        <v>1225</v>
      </c>
      <c r="FE29" s="537">
        <v>67</v>
      </c>
      <c r="FF29" s="537">
        <v>342</v>
      </c>
      <c r="FG29" s="537">
        <v>91</v>
      </c>
      <c r="FH29" s="537">
        <v>3519</v>
      </c>
      <c r="FI29" s="536">
        <f t="shared" si="0"/>
        <v>15070</v>
      </c>
      <c r="FJ29" s="536">
        <f t="shared" si="0"/>
        <v>217131</v>
      </c>
      <c r="FK29" s="82"/>
      <c r="FL29" s="539"/>
      <c r="FM29" s="426"/>
    </row>
    <row r="30" spans="1:169" ht="12.95" customHeight="1">
      <c r="A30" s="540" t="s">
        <v>251</v>
      </c>
      <c r="B30" s="541" t="s">
        <v>895</v>
      </c>
      <c r="C30" s="542">
        <v>248</v>
      </c>
      <c r="D30" s="542">
        <v>3449</v>
      </c>
      <c r="E30" s="542">
        <v>113</v>
      </c>
      <c r="F30" s="542">
        <v>1710</v>
      </c>
      <c r="G30" s="542">
        <v>715</v>
      </c>
      <c r="H30" s="542">
        <v>8136</v>
      </c>
      <c r="I30" s="542">
        <v>35</v>
      </c>
      <c r="J30" s="542">
        <v>529</v>
      </c>
      <c r="K30" s="542">
        <v>78</v>
      </c>
      <c r="L30" s="542">
        <v>1053</v>
      </c>
      <c r="M30" s="542">
        <v>877</v>
      </c>
      <c r="N30" s="542">
        <v>10335</v>
      </c>
      <c r="O30" s="542">
        <v>549</v>
      </c>
      <c r="P30" s="542">
        <v>4752</v>
      </c>
      <c r="Q30" s="542">
        <v>38</v>
      </c>
      <c r="R30" s="542">
        <v>219</v>
      </c>
      <c r="S30" s="542">
        <v>316</v>
      </c>
      <c r="T30" s="542">
        <v>4791</v>
      </c>
      <c r="U30" s="542">
        <v>321</v>
      </c>
      <c r="V30" s="542">
        <v>3100</v>
      </c>
      <c r="W30" s="542">
        <v>142</v>
      </c>
      <c r="X30" s="542">
        <v>11242</v>
      </c>
      <c r="Y30" s="542">
        <v>32</v>
      </c>
      <c r="Z30" s="542">
        <v>354</v>
      </c>
      <c r="AA30" s="542">
        <v>70</v>
      </c>
      <c r="AB30" s="542">
        <v>958</v>
      </c>
      <c r="AC30" s="542">
        <v>41</v>
      </c>
      <c r="AD30" s="542">
        <v>1174</v>
      </c>
      <c r="AE30" s="542">
        <v>174</v>
      </c>
      <c r="AF30" s="542">
        <v>3395</v>
      </c>
      <c r="AG30" s="542">
        <v>582</v>
      </c>
      <c r="AH30" s="542">
        <v>6251</v>
      </c>
      <c r="AI30" s="542">
        <v>127</v>
      </c>
      <c r="AJ30" s="542">
        <v>3520</v>
      </c>
      <c r="AK30" s="542">
        <v>41</v>
      </c>
      <c r="AL30" s="542">
        <v>678</v>
      </c>
      <c r="AM30" s="542">
        <v>130</v>
      </c>
      <c r="AN30" s="542">
        <v>1690</v>
      </c>
      <c r="AO30" s="542">
        <v>369</v>
      </c>
      <c r="AP30" s="542">
        <v>6893</v>
      </c>
      <c r="AQ30" s="542">
        <v>183</v>
      </c>
      <c r="AR30" s="542">
        <v>3114</v>
      </c>
      <c r="AS30" s="542">
        <v>73</v>
      </c>
      <c r="AT30" s="542">
        <v>582</v>
      </c>
      <c r="AU30" s="542">
        <v>157</v>
      </c>
      <c r="AV30" s="542">
        <v>2568</v>
      </c>
      <c r="AW30" s="542">
        <v>47</v>
      </c>
      <c r="AX30" s="542">
        <v>404</v>
      </c>
      <c r="AY30" s="542">
        <v>92</v>
      </c>
      <c r="AZ30" s="542">
        <v>928</v>
      </c>
      <c r="BA30" s="542">
        <v>246</v>
      </c>
      <c r="BB30" s="542">
        <v>7061</v>
      </c>
      <c r="BC30" s="542">
        <v>287</v>
      </c>
      <c r="BD30" s="542">
        <v>2418</v>
      </c>
      <c r="BE30" s="542">
        <v>97</v>
      </c>
      <c r="BF30" s="542">
        <v>732</v>
      </c>
      <c r="BG30" s="542">
        <v>31</v>
      </c>
      <c r="BH30" s="542">
        <v>361</v>
      </c>
      <c r="BI30" s="542">
        <v>16</v>
      </c>
      <c r="BJ30" s="542">
        <v>204</v>
      </c>
      <c r="BK30" s="542">
        <v>263</v>
      </c>
      <c r="BL30" s="542">
        <v>3617</v>
      </c>
      <c r="BM30" s="542">
        <v>98</v>
      </c>
      <c r="BN30" s="542">
        <v>2308</v>
      </c>
      <c r="BO30" s="542">
        <v>284</v>
      </c>
      <c r="BP30" s="542">
        <v>5912</v>
      </c>
      <c r="BQ30" s="542">
        <v>2112</v>
      </c>
      <c r="BR30" s="542">
        <v>18837</v>
      </c>
      <c r="BS30" s="542">
        <v>866</v>
      </c>
      <c r="BT30" s="542">
        <v>9617</v>
      </c>
      <c r="BU30" s="542">
        <v>34</v>
      </c>
      <c r="BV30" s="542">
        <v>252</v>
      </c>
      <c r="BW30" s="542">
        <v>96</v>
      </c>
      <c r="BX30" s="542">
        <v>881</v>
      </c>
      <c r="BY30" s="542">
        <v>307</v>
      </c>
      <c r="BZ30" s="542">
        <v>5016</v>
      </c>
      <c r="CA30" s="542">
        <v>82</v>
      </c>
      <c r="CB30" s="542">
        <v>3499</v>
      </c>
      <c r="CC30" s="542">
        <v>50</v>
      </c>
      <c r="CD30" s="542">
        <v>465</v>
      </c>
      <c r="CE30" s="542">
        <v>369</v>
      </c>
      <c r="CF30" s="542">
        <v>5501</v>
      </c>
      <c r="CG30" s="542">
        <v>419</v>
      </c>
      <c r="CH30" s="542">
        <v>3834</v>
      </c>
      <c r="CI30" s="542">
        <v>337</v>
      </c>
      <c r="CJ30" s="542">
        <v>10847</v>
      </c>
      <c r="CK30" s="542">
        <v>164</v>
      </c>
      <c r="CL30" s="542">
        <v>1923</v>
      </c>
      <c r="CM30" s="542">
        <v>324</v>
      </c>
      <c r="CN30" s="542">
        <v>7194</v>
      </c>
      <c r="CO30" s="542">
        <v>232</v>
      </c>
      <c r="CP30" s="542">
        <v>3422</v>
      </c>
      <c r="CQ30" s="543">
        <v>111</v>
      </c>
      <c r="CR30" s="542">
        <v>1454</v>
      </c>
      <c r="CS30" s="542">
        <v>390</v>
      </c>
      <c r="CT30" s="542">
        <v>3763</v>
      </c>
      <c r="CU30" s="542">
        <v>24</v>
      </c>
      <c r="CV30" s="542">
        <v>491</v>
      </c>
      <c r="CW30" s="542">
        <v>148</v>
      </c>
      <c r="CX30" s="542">
        <v>2001</v>
      </c>
      <c r="CY30" s="542">
        <v>84</v>
      </c>
      <c r="CZ30" s="542">
        <v>1175</v>
      </c>
      <c r="DA30" s="542">
        <v>190</v>
      </c>
      <c r="DB30" s="542">
        <v>2550</v>
      </c>
      <c r="DC30" s="542">
        <v>83</v>
      </c>
      <c r="DD30" s="542">
        <v>587</v>
      </c>
      <c r="DE30" s="542">
        <v>205</v>
      </c>
      <c r="DF30" s="542">
        <v>2226</v>
      </c>
      <c r="DG30" s="542">
        <v>254</v>
      </c>
      <c r="DH30" s="542">
        <v>2761</v>
      </c>
      <c r="DI30" s="542">
        <v>32</v>
      </c>
      <c r="DJ30" s="542">
        <v>482</v>
      </c>
      <c r="DK30" s="542">
        <v>97</v>
      </c>
      <c r="DL30" s="542">
        <v>1901</v>
      </c>
      <c r="DM30" s="542">
        <v>137</v>
      </c>
      <c r="DN30" s="542">
        <v>1484</v>
      </c>
      <c r="DO30" s="542">
        <v>210</v>
      </c>
      <c r="DP30" s="542">
        <v>4689</v>
      </c>
      <c r="DQ30" s="542">
        <v>140</v>
      </c>
      <c r="DR30" s="542">
        <v>1674</v>
      </c>
      <c r="DS30" s="542">
        <v>156</v>
      </c>
      <c r="DT30" s="542">
        <v>1001</v>
      </c>
      <c r="DU30" s="542">
        <v>7</v>
      </c>
      <c r="DV30" s="542">
        <v>63</v>
      </c>
      <c r="DW30" s="542">
        <v>203</v>
      </c>
      <c r="DX30" s="542">
        <v>3176</v>
      </c>
      <c r="DY30" s="542">
        <v>79</v>
      </c>
      <c r="DZ30" s="542">
        <v>1712</v>
      </c>
      <c r="EA30" s="543">
        <v>110</v>
      </c>
      <c r="EB30" s="542">
        <v>1193</v>
      </c>
      <c r="EC30" s="542">
        <v>97</v>
      </c>
      <c r="ED30" s="542">
        <v>965</v>
      </c>
      <c r="EE30" s="542">
        <v>107</v>
      </c>
      <c r="EF30" s="542">
        <v>1453</v>
      </c>
      <c r="EG30" s="542">
        <v>124</v>
      </c>
      <c r="EH30" s="542">
        <v>1273</v>
      </c>
      <c r="EI30" s="542">
        <v>27</v>
      </c>
      <c r="EJ30" s="542">
        <v>128</v>
      </c>
      <c r="EK30" s="542">
        <v>48</v>
      </c>
      <c r="EL30" s="542">
        <v>278</v>
      </c>
      <c r="EM30" s="542">
        <v>48</v>
      </c>
      <c r="EN30" s="542">
        <v>485</v>
      </c>
      <c r="EO30" s="542">
        <v>92</v>
      </c>
      <c r="EP30" s="542">
        <v>1725</v>
      </c>
      <c r="EQ30" s="542">
        <v>31</v>
      </c>
      <c r="ER30" s="542">
        <v>522</v>
      </c>
      <c r="ES30" s="542">
        <v>44</v>
      </c>
      <c r="ET30" s="542">
        <v>1089</v>
      </c>
      <c r="EU30" s="542">
        <v>11</v>
      </c>
      <c r="EV30" s="542">
        <v>47</v>
      </c>
      <c r="EW30" s="542">
        <v>27</v>
      </c>
      <c r="EX30" s="542">
        <v>269</v>
      </c>
      <c r="EY30" s="543">
        <v>74</v>
      </c>
      <c r="EZ30" s="542">
        <v>1114</v>
      </c>
      <c r="FA30" s="542">
        <v>36</v>
      </c>
      <c r="FB30" s="542">
        <v>260</v>
      </c>
      <c r="FC30" s="542">
        <v>20</v>
      </c>
      <c r="FD30" s="542">
        <v>577</v>
      </c>
      <c r="FE30" s="542">
        <v>89</v>
      </c>
      <c r="FF30" s="542">
        <v>832</v>
      </c>
      <c r="FG30" s="542">
        <v>65</v>
      </c>
      <c r="FH30" s="542">
        <v>1297</v>
      </c>
      <c r="FI30" s="541">
        <f t="shared" si="0"/>
        <v>15864</v>
      </c>
      <c r="FJ30" s="541">
        <f t="shared" si="0"/>
        <v>222423</v>
      </c>
      <c r="FK30" s="82"/>
      <c r="FL30" s="539"/>
      <c r="FM30" s="426"/>
    </row>
    <row r="31" spans="1:169" ht="12.95" customHeight="1">
      <c r="A31" s="535" t="s">
        <v>252</v>
      </c>
      <c r="B31" s="536" t="s">
        <v>896</v>
      </c>
      <c r="C31" s="537">
        <v>202</v>
      </c>
      <c r="D31" s="537">
        <v>3844</v>
      </c>
      <c r="E31" s="537">
        <v>9</v>
      </c>
      <c r="F31" s="537">
        <v>79</v>
      </c>
      <c r="G31" s="537">
        <v>32</v>
      </c>
      <c r="H31" s="537">
        <v>387</v>
      </c>
      <c r="I31" s="537">
        <v>2</v>
      </c>
      <c r="J31" s="537">
        <v>3</v>
      </c>
      <c r="K31" s="537">
        <v>11</v>
      </c>
      <c r="L31" s="537">
        <v>196</v>
      </c>
      <c r="M31" s="537">
        <v>599</v>
      </c>
      <c r="N31" s="537">
        <v>9408</v>
      </c>
      <c r="O31" s="537">
        <v>266</v>
      </c>
      <c r="P31" s="537">
        <v>1312</v>
      </c>
      <c r="Q31" s="537">
        <v>2</v>
      </c>
      <c r="R31" s="537">
        <v>6</v>
      </c>
      <c r="S31" s="537">
        <v>148</v>
      </c>
      <c r="T31" s="537">
        <v>538</v>
      </c>
      <c r="U31" s="537">
        <v>86</v>
      </c>
      <c r="V31" s="537">
        <v>480</v>
      </c>
      <c r="W31" s="537">
        <v>29</v>
      </c>
      <c r="X31" s="537">
        <v>2599</v>
      </c>
      <c r="Y31" s="537">
        <v>5</v>
      </c>
      <c r="Z31" s="537">
        <v>68</v>
      </c>
      <c r="AA31" s="537">
        <v>4</v>
      </c>
      <c r="AB31" s="537">
        <v>16</v>
      </c>
      <c r="AC31" s="537">
        <v>15</v>
      </c>
      <c r="AD31" s="537">
        <v>329</v>
      </c>
      <c r="AE31" s="537">
        <v>9</v>
      </c>
      <c r="AF31" s="537">
        <v>27</v>
      </c>
      <c r="AG31" s="537">
        <v>232</v>
      </c>
      <c r="AH31" s="537">
        <v>11401</v>
      </c>
      <c r="AI31" s="537">
        <v>25</v>
      </c>
      <c r="AJ31" s="537">
        <v>2838</v>
      </c>
      <c r="AK31" s="537">
        <v>13</v>
      </c>
      <c r="AL31" s="537">
        <v>348</v>
      </c>
      <c r="AM31" s="537">
        <v>35</v>
      </c>
      <c r="AN31" s="537">
        <v>579</v>
      </c>
      <c r="AO31" s="537">
        <v>129</v>
      </c>
      <c r="AP31" s="537">
        <v>1749</v>
      </c>
      <c r="AQ31" s="537">
        <v>83</v>
      </c>
      <c r="AR31" s="537">
        <v>1306</v>
      </c>
      <c r="AS31" s="537">
        <v>25</v>
      </c>
      <c r="AT31" s="537">
        <v>522</v>
      </c>
      <c r="AU31" s="537">
        <v>29</v>
      </c>
      <c r="AV31" s="537">
        <v>1098</v>
      </c>
      <c r="AW31" s="537">
        <v>12</v>
      </c>
      <c r="AX31" s="537">
        <v>43</v>
      </c>
      <c r="AY31" s="537">
        <v>30</v>
      </c>
      <c r="AZ31" s="537">
        <v>93</v>
      </c>
      <c r="BA31" s="537">
        <v>44</v>
      </c>
      <c r="BB31" s="537">
        <v>1203</v>
      </c>
      <c r="BC31" s="537">
        <v>158</v>
      </c>
      <c r="BD31" s="537">
        <v>1428</v>
      </c>
      <c r="BE31" s="537">
        <v>16</v>
      </c>
      <c r="BF31" s="537">
        <v>57</v>
      </c>
      <c r="BG31" s="537">
        <v>1</v>
      </c>
      <c r="BH31" s="537">
        <v>3</v>
      </c>
      <c r="BI31" s="537">
        <v>3</v>
      </c>
      <c r="BJ31" s="537">
        <v>9</v>
      </c>
      <c r="BK31" s="537">
        <v>121</v>
      </c>
      <c r="BL31" s="537">
        <v>14692</v>
      </c>
      <c r="BM31" s="537">
        <v>10</v>
      </c>
      <c r="BN31" s="537">
        <v>50</v>
      </c>
      <c r="BO31" s="537">
        <v>126</v>
      </c>
      <c r="BP31" s="537">
        <v>2610</v>
      </c>
      <c r="BQ31" s="537">
        <v>1840</v>
      </c>
      <c r="BR31" s="537">
        <v>16341</v>
      </c>
      <c r="BS31" s="537">
        <v>411</v>
      </c>
      <c r="BT31" s="537">
        <v>11740</v>
      </c>
      <c r="BU31" s="537">
        <v>2</v>
      </c>
      <c r="BV31" s="537">
        <v>4</v>
      </c>
      <c r="BW31" s="537">
        <v>14</v>
      </c>
      <c r="BX31" s="537">
        <v>255</v>
      </c>
      <c r="BY31" s="537">
        <v>122</v>
      </c>
      <c r="BZ31" s="537">
        <v>3171</v>
      </c>
      <c r="CA31" s="537">
        <v>37</v>
      </c>
      <c r="CB31" s="537">
        <v>2345</v>
      </c>
      <c r="CC31" s="537">
        <v>10</v>
      </c>
      <c r="CD31" s="537">
        <v>554</v>
      </c>
      <c r="CE31" s="537">
        <v>485</v>
      </c>
      <c r="CF31" s="537">
        <v>21609</v>
      </c>
      <c r="CG31" s="537">
        <v>472</v>
      </c>
      <c r="CH31" s="537">
        <v>10073</v>
      </c>
      <c r="CI31" s="537">
        <v>14</v>
      </c>
      <c r="CJ31" s="537">
        <v>244</v>
      </c>
      <c r="CK31" s="537">
        <v>39</v>
      </c>
      <c r="CL31" s="537">
        <v>277</v>
      </c>
      <c r="CM31" s="537">
        <v>149</v>
      </c>
      <c r="CN31" s="537">
        <v>1659</v>
      </c>
      <c r="CO31" s="537">
        <v>137</v>
      </c>
      <c r="CP31" s="537">
        <v>972</v>
      </c>
      <c r="CQ31" s="538">
        <v>13</v>
      </c>
      <c r="CR31" s="537">
        <v>27</v>
      </c>
      <c r="CS31" s="537">
        <v>79</v>
      </c>
      <c r="CT31" s="537">
        <v>197</v>
      </c>
      <c r="CU31" s="537">
        <v>3</v>
      </c>
      <c r="CV31" s="537">
        <v>9</v>
      </c>
      <c r="CW31" s="537">
        <v>10</v>
      </c>
      <c r="CX31" s="537">
        <v>255</v>
      </c>
      <c r="CY31" s="537">
        <v>23</v>
      </c>
      <c r="CZ31" s="537">
        <v>517</v>
      </c>
      <c r="DA31" s="537">
        <v>36</v>
      </c>
      <c r="DB31" s="537">
        <v>180</v>
      </c>
      <c r="DC31" s="537">
        <v>15</v>
      </c>
      <c r="DD31" s="537">
        <v>75</v>
      </c>
      <c r="DE31" s="537">
        <v>102</v>
      </c>
      <c r="DF31" s="537">
        <v>5533</v>
      </c>
      <c r="DG31" s="537">
        <v>74</v>
      </c>
      <c r="DH31" s="537">
        <v>2855</v>
      </c>
      <c r="DI31" s="537">
        <v>3</v>
      </c>
      <c r="DJ31" s="537">
        <v>30</v>
      </c>
      <c r="DK31" s="537">
        <v>8</v>
      </c>
      <c r="DL31" s="537">
        <v>113</v>
      </c>
      <c r="DM31" s="537">
        <v>30</v>
      </c>
      <c r="DN31" s="537">
        <v>724</v>
      </c>
      <c r="DO31" s="537">
        <v>157</v>
      </c>
      <c r="DP31" s="537">
        <v>7080</v>
      </c>
      <c r="DQ31" s="537">
        <v>13</v>
      </c>
      <c r="DR31" s="537">
        <v>92</v>
      </c>
      <c r="DS31" s="537">
        <v>37</v>
      </c>
      <c r="DT31" s="537">
        <v>412</v>
      </c>
      <c r="DU31" s="537">
        <v>1</v>
      </c>
      <c r="DV31" s="537">
        <v>1</v>
      </c>
      <c r="DW31" s="537">
        <v>47</v>
      </c>
      <c r="DX31" s="537">
        <v>710</v>
      </c>
      <c r="DY31" s="537">
        <v>18</v>
      </c>
      <c r="DZ31" s="537">
        <v>87</v>
      </c>
      <c r="EA31" s="538">
        <v>17</v>
      </c>
      <c r="EB31" s="537">
        <v>87</v>
      </c>
      <c r="EC31" s="537">
        <v>6</v>
      </c>
      <c r="ED31" s="537">
        <v>24</v>
      </c>
      <c r="EE31" s="537">
        <v>48</v>
      </c>
      <c r="EF31" s="537">
        <v>7673</v>
      </c>
      <c r="EG31" s="537">
        <v>25</v>
      </c>
      <c r="EH31" s="537">
        <v>255</v>
      </c>
      <c r="EI31" s="537">
        <v>1</v>
      </c>
      <c r="EJ31" s="537">
        <v>2</v>
      </c>
      <c r="EK31" s="537">
        <v>10</v>
      </c>
      <c r="EL31" s="537">
        <v>63</v>
      </c>
      <c r="EM31" s="537">
        <v>24</v>
      </c>
      <c r="EN31" s="537">
        <v>748</v>
      </c>
      <c r="EO31" s="537">
        <v>12</v>
      </c>
      <c r="EP31" s="537">
        <v>175</v>
      </c>
      <c r="EQ31" s="537">
        <v>6</v>
      </c>
      <c r="ER31" s="537">
        <v>67</v>
      </c>
      <c r="ES31" s="537">
        <v>8</v>
      </c>
      <c r="ET31" s="537">
        <v>854</v>
      </c>
      <c r="EU31" s="537">
        <v>0</v>
      </c>
      <c r="EV31" s="537">
        <v>0</v>
      </c>
      <c r="EW31" s="537">
        <v>2</v>
      </c>
      <c r="EX31" s="537">
        <v>4</v>
      </c>
      <c r="EY31" s="538">
        <v>22</v>
      </c>
      <c r="EZ31" s="537">
        <v>187</v>
      </c>
      <c r="FA31" s="537">
        <v>56</v>
      </c>
      <c r="FB31" s="537">
        <v>7519</v>
      </c>
      <c r="FC31" s="537">
        <v>2</v>
      </c>
      <c r="FD31" s="537">
        <v>4</v>
      </c>
      <c r="FE31" s="537">
        <v>46</v>
      </c>
      <c r="FF31" s="537">
        <v>6341</v>
      </c>
      <c r="FG31" s="537">
        <v>39</v>
      </c>
      <c r="FH31" s="537">
        <v>1714</v>
      </c>
      <c r="FI31" s="536">
        <f t="shared" si="0"/>
        <v>7236</v>
      </c>
      <c r="FJ31" s="536">
        <f t="shared" si="0"/>
        <v>173179</v>
      </c>
      <c r="FK31" s="82"/>
      <c r="FL31" s="539"/>
      <c r="FM31" s="426"/>
    </row>
    <row r="32" spans="1:169" ht="12.95" customHeight="1">
      <c r="A32" s="540" t="s">
        <v>253</v>
      </c>
      <c r="B32" s="541" t="s">
        <v>897</v>
      </c>
      <c r="C32" s="542">
        <v>893</v>
      </c>
      <c r="D32" s="542">
        <v>7804</v>
      </c>
      <c r="E32" s="542">
        <v>88</v>
      </c>
      <c r="F32" s="542">
        <v>594</v>
      </c>
      <c r="G32" s="542">
        <v>167</v>
      </c>
      <c r="H32" s="542">
        <v>1136</v>
      </c>
      <c r="I32" s="542">
        <v>7</v>
      </c>
      <c r="J32" s="542">
        <v>12</v>
      </c>
      <c r="K32" s="542">
        <v>110</v>
      </c>
      <c r="L32" s="542">
        <v>947</v>
      </c>
      <c r="M32" s="542">
        <v>3893</v>
      </c>
      <c r="N32" s="542">
        <v>44621</v>
      </c>
      <c r="O32" s="542">
        <v>928</v>
      </c>
      <c r="P32" s="542">
        <v>4729</v>
      </c>
      <c r="Q32" s="542">
        <v>31</v>
      </c>
      <c r="R32" s="542">
        <v>88</v>
      </c>
      <c r="S32" s="542">
        <v>429</v>
      </c>
      <c r="T32" s="542">
        <v>1944</v>
      </c>
      <c r="U32" s="542">
        <v>445</v>
      </c>
      <c r="V32" s="542">
        <v>5015</v>
      </c>
      <c r="W32" s="542">
        <v>101</v>
      </c>
      <c r="X32" s="542">
        <v>2606</v>
      </c>
      <c r="Y32" s="542">
        <v>17</v>
      </c>
      <c r="Z32" s="542">
        <v>86</v>
      </c>
      <c r="AA32" s="542">
        <v>22</v>
      </c>
      <c r="AB32" s="542">
        <v>75</v>
      </c>
      <c r="AC32" s="542">
        <v>130</v>
      </c>
      <c r="AD32" s="542">
        <v>1405</v>
      </c>
      <c r="AE32" s="542">
        <v>101</v>
      </c>
      <c r="AF32" s="542">
        <v>547</v>
      </c>
      <c r="AG32" s="542">
        <v>2514</v>
      </c>
      <c r="AH32" s="542">
        <v>29320</v>
      </c>
      <c r="AI32" s="542">
        <v>190</v>
      </c>
      <c r="AJ32" s="542">
        <v>976</v>
      </c>
      <c r="AK32" s="542">
        <v>40</v>
      </c>
      <c r="AL32" s="542">
        <v>942</v>
      </c>
      <c r="AM32" s="542">
        <v>200</v>
      </c>
      <c r="AN32" s="542">
        <v>3380</v>
      </c>
      <c r="AO32" s="542">
        <v>577</v>
      </c>
      <c r="AP32" s="542">
        <v>3540</v>
      </c>
      <c r="AQ32" s="542">
        <v>211</v>
      </c>
      <c r="AR32" s="542">
        <v>2070</v>
      </c>
      <c r="AS32" s="542">
        <v>108</v>
      </c>
      <c r="AT32" s="542">
        <v>614</v>
      </c>
      <c r="AU32" s="542">
        <v>104</v>
      </c>
      <c r="AV32" s="542">
        <v>461</v>
      </c>
      <c r="AW32" s="542">
        <v>59</v>
      </c>
      <c r="AX32" s="542">
        <v>460</v>
      </c>
      <c r="AY32" s="542">
        <v>101</v>
      </c>
      <c r="AZ32" s="542">
        <v>497</v>
      </c>
      <c r="BA32" s="542">
        <v>470</v>
      </c>
      <c r="BB32" s="542">
        <v>5923</v>
      </c>
      <c r="BC32" s="542">
        <v>901</v>
      </c>
      <c r="BD32" s="542">
        <v>4747</v>
      </c>
      <c r="BE32" s="542">
        <v>112</v>
      </c>
      <c r="BF32" s="542">
        <v>1040</v>
      </c>
      <c r="BG32" s="542">
        <v>18</v>
      </c>
      <c r="BH32" s="542">
        <v>32</v>
      </c>
      <c r="BI32" s="542">
        <v>7</v>
      </c>
      <c r="BJ32" s="542">
        <v>12</v>
      </c>
      <c r="BK32" s="542">
        <v>378</v>
      </c>
      <c r="BL32" s="542">
        <v>2923</v>
      </c>
      <c r="BM32" s="542">
        <v>127</v>
      </c>
      <c r="BN32" s="542">
        <v>617</v>
      </c>
      <c r="BO32" s="542">
        <v>651</v>
      </c>
      <c r="BP32" s="542">
        <v>4788</v>
      </c>
      <c r="BQ32" s="542">
        <v>11433</v>
      </c>
      <c r="BR32" s="542">
        <v>80077</v>
      </c>
      <c r="BS32" s="542">
        <v>2753</v>
      </c>
      <c r="BT32" s="542">
        <v>25077</v>
      </c>
      <c r="BU32" s="542">
        <v>11</v>
      </c>
      <c r="BV32" s="542">
        <v>21</v>
      </c>
      <c r="BW32" s="542">
        <v>76</v>
      </c>
      <c r="BX32" s="542">
        <v>591</v>
      </c>
      <c r="BY32" s="542">
        <v>1130</v>
      </c>
      <c r="BZ32" s="542">
        <v>13264</v>
      </c>
      <c r="CA32" s="542">
        <v>94</v>
      </c>
      <c r="CB32" s="542">
        <v>732</v>
      </c>
      <c r="CC32" s="542">
        <v>41</v>
      </c>
      <c r="CD32" s="542">
        <v>357</v>
      </c>
      <c r="CE32" s="542">
        <v>1967</v>
      </c>
      <c r="CF32" s="542">
        <v>29187</v>
      </c>
      <c r="CG32" s="542">
        <v>2329</v>
      </c>
      <c r="CH32" s="542">
        <v>18024</v>
      </c>
      <c r="CI32" s="542">
        <v>150</v>
      </c>
      <c r="CJ32" s="542">
        <v>557</v>
      </c>
      <c r="CK32" s="542">
        <v>205</v>
      </c>
      <c r="CL32" s="542">
        <v>1860</v>
      </c>
      <c r="CM32" s="542">
        <v>860</v>
      </c>
      <c r="CN32" s="542">
        <v>14122</v>
      </c>
      <c r="CO32" s="542">
        <v>576</v>
      </c>
      <c r="CP32" s="542">
        <v>6089</v>
      </c>
      <c r="CQ32" s="543">
        <v>36</v>
      </c>
      <c r="CR32" s="542">
        <v>132</v>
      </c>
      <c r="CS32" s="542">
        <v>510</v>
      </c>
      <c r="CT32" s="542">
        <v>1596</v>
      </c>
      <c r="CU32" s="542">
        <v>17</v>
      </c>
      <c r="CV32" s="542">
        <v>56</v>
      </c>
      <c r="CW32" s="542">
        <v>80</v>
      </c>
      <c r="CX32" s="542">
        <v>445</v>
      </c>
      <c r="CY32" s="542">
        <v>100</v>
      </c>
      <c r="CZ32" s="542">
        <v>560</v>
      </c>
      <c r="DA32" s="542">
        <v>176</v>
      </c>
      <c r="DB32" s="542">
        <v>739</v>
      </c>
      <c r="DC32" s="542">
        <v>91</v>
      </c>
      <c r="DD32" s="542">
        <v>392</v>
      </c>
      <c r="DE32" s="542">
        <v>712</v>
      </c>
      <c r="DF32" s="542">
        <v>9074</v>
      </c>
      <c r="DG32" s="542">
        <v>412</v>
      </c>
      <c r="DH32" s="542">
        <v>3054</v>
      </c>
      <c r="DI32" s="542">
        <v>26</v>
      </c>
      <c r="DJ32" s="542">
        <v>98</v>
      </c>
      <c r="DK32" s="542">
        <v>62</v>
      </c>
      <c r="DL32" s="542">
        <v>573</v>
      </c>
      <c r="DM32" s="542">
        <v>129</v>
      </c>
      <c r="DN32" s="542">
        <v>701</v>
      </c>
      <c r="DO32" s="542">
        <v>645</v>
      </c>
      <c r="DP32" s="542">
        <v>11286</v>
      </c>
      <c r="DQ32" s="542">
        <v>150</v>
      </c>
      <c r="DR32" s="542">
        <v>430</v>
      </c>
      <c r="DS32" s="542">
        <v>242</v>
      </c>
      <c r="DT32" s="542">
        <v>1888</v>
      </c>
      <c r="DU32" s="542">
        <v>5</v>
      </c>
      <c r="DV32" s="542">
        <v>13</v>
      </c>
      <c r="DW32" s="542">
        <v>133</v>
      </c>
      <c r="DX32" s="542">
        <v>1292</v>
      </c>
      <c r="DY32" s="542">
        <v>131</v>
      </c>
      <c r="DZ32" s="542">
        <v>456</v>
      </c>
      <c r="EA32" s="543">
        <v>68</v>
      </c>
      <c r="EB32" s="542">
        <v>248</v>
      </c>
      <c r="EC32" s="542">
        <v>87</v>
      </c>
      <c r="ED32" s="542">
        <v>411</v>
      </c>
      <c r="EE32" s="542">
        <v>226</v>
      </c>
      <c r="EF32" s="542">
        <v>2868</v>
      </c>
      <c r="EG32" s="542">
        <v>186</v>
      </c>
      <c r="EH32" s="542">
        <v>2031</v>
      </c>
      <c r="EI32" s="542">
        <v>14</v>
      </c>
      <c r="EJ32" s="542">
        <v>31</v>
      </c>
      <c r="EK32" s="542">
        <v>99</v>
      </c>
      <c r="EL32" s="542">
        <v>402</v>
      </c>
      <c r="EM32" s="542">
        <v>95</v>
      </c>
      <c r="EN32" s="542">
        <v>4163</v>
      </c>
      <c r="EO32" s="542">
        <v>55</v>
      </c>
      <c r="EP32" s="542">
        <v>361</v>
      </c>
      <c r="EQ32" s="542">
        <v>18</v>
      </c>
      <c r="ER32" s="542">
        <v>146</v>
      </c>
      <c r="ES32" s="542">
        <v>51</v>
      </c>
      <c r="ET32" s="542">
        <v>412</v>
      </c>
      <c r="EU32" s="542">
        <v>6</v>
      </c>
      <c r="EV32" s="542">
        <v>15</v>
      </c>
      <c r="EW32" s="542">
        <v>15</v>
      </c>
      <c r="EX32" s="542">
        <v>108</v>
      </c>
      <c r="EY32" s="543">
        <v>120</v>
      </c>
      <c r="EZ32" s="542">
        <v>828</v>
      </c>
      <c r="FA32" s="542">
        <v>48</v>
      </c>
      <c r="FB32" s="542">
        <v>421</v>
      </c>
      <c r="FC32" s="542">
        <v>13</v>
      </c>
      <c r="FD32" s="542">
        <v>119</v>
      </c>
      <c r="FE32" s="542">
        <v>172</v>
      </c>
      <c r="FF32" s="542">
        <v>1778</v>
      </c>
      <c r="FG32" s="542">
        <v>196</v>
      </c>
      <c r="FH32" s="542">
        <v>4273</v>
      </c>
      <c r="FI32" s="541">
        <f t="shared" si="0"/>
        <v>40881</v>
      </c>
      <c r="FJ32" s="541">
        <f t="shared" si="0"/>
        <v>375309</v>
      </c>
      <c r="FK32" s="82"/>
      <c r="FL32" s="539"/>
      <c r="FM32" s="426"/>
    </row>
    <row r="33" spans="1:169" ht="12.95" customHeight="1">
      <c r="A33" s="535" t="s">
        <v>254</v>
      </c>
      <c r="B33" s="536" t="s">
        <v>898</v>
      </c>
      <c r="C33" s="537">
        <v>60</v>
      </c>
      <c r="D33" s="537">
        <v>536</v>
      </c>
      <c r="E33" s="537">
        <v>2</v>
      </c>
      <c r="F33" s="537">
        <v>2</v>
      </c>
      <c r="G33" s="537">
        <v>4</v>
      </c>
      <c r="H33" s="537">
        <v>11</v>
      </c>
      <c r="I33" s="537">
        <v>0</v>
      </c>
      <c r="J33" s="537">
        <v>0</v>
      </c>
      <c r="K33" s="537">
        <v>3</v>
      </c>
      <c r="L33" s="537">
        <v>24</v>
      </c>
      <c r="M33" s="537">
        <v>571</v>
      </c>
      <c r="N33" s="537">
        <v>16943</v>
      </c>
      <c r="O33" s="537">
        <v>52</v>
      </c>
      <c r="P33" s="537">
        <v>706</v>
      </c>
      <c r="Q33" s="537">
        <v>1</v>
      </c>
      <c r="R33" s="537">
        <v>1</v>
      </c>
      <c r="S33" s="537">
        <v>11</v>
      </c>
      <c r="T33" s="537">
        <v>86</v>
      </c>
      <c r="U33" s="537">
        <v>22</v>
      </c>
      <c r="V33" s="537">
        <v>98</v>
      </c>
      <c r="W33" s="537">
        <v>0</v>
      </c>
      <c r="X33" s="537">
        <v>0</v>
      </c>
      <c r="Y33" s="537">
        <v>0</v>
      </c>
      <c r="Z33" s="537">
        <v>0</v>
      </c>
      <c r="AA33" s="537">
        <v>1</v>
      </c>
      <c r="AB33" s="537">
        <v>1</v>
      </c>
      <c r="AC33" s="537">
        <v>5</v>
      </c>
      <c r="AD33" s="537">
        <v>181</v>
      </c>
      <c r="AE33" s="537">
        <v>2</v>
      </c>
      <c r="AF33" s="537">
        <v>3</v>
      </c>
      <c r="AG33" s="537">
        <v>77</v>
      </c>
      <c r="AH33" s="537">
        <v>742</v>
      </c>
      <c r="AI33" s="537">
        <v>11</v>
      </c>
      <c r="AJ33" s="537">
        <v>31</v>
      </c>
      <c r="AK33" s="537">
        <v>2</v>
      </c>
      <c r="AL33" s="537">
        <v>100</v>
      </c>
      <c r="AM33" s="537">
        <v>7</v>
      </c>
      <c r="AN33" s="537">
        <v>163</v>
      </c>
      <c r="AO33" s="537">
        <v>29</v>
      </c>
      <c r="AP33" s="537">
        <v>231</v>
      </c>
      <c r="AQ33" s="537">
        <v>19</v>
      </c>
      <c r="AR33" s="537">
        <v>124</v>
      </c>
      <c r="AS33" s="537">
        <v>4</v>
      </c>
      <c r="AT33" s="537">
        <v>13</v>
      </c>
      <c r="AU33" s="537">
        <v>5</v>
      </c>
      <c r="AV33" s="537">
        <v>19</v>
      </c>
      <c r="AW33" s="537">
        <v>0</v>
      </c>
      <c r="AX33" s="537">
        <v>0</v>
      </c>
      <c r="AY33" s="537">
        <v>6</v>
      </c>
      <c r="AZ33" s="537">
        <v>10</v>
      </c>
      <c r="BA33" s="537">
        <v>25</v>
      </c>
      <c r="BB33" s="537">
        <v>567</v>
      </c>
      <c r="BC33" s="537">
        <v>41</v>
      </c>
      <c r="BD33" s="537">
        <v>647</v>
      </c>
      <c r="BE33" s="537">
        <v>2</v>
      </c>
      <c r="BF33" s="537">
        <v>84</v>
      </c>
      <c r="BG33" s="537">
        <v>1</v>
      </c>
      <c r="BH33" s="537">
        <v>1</v>
      </c>
      <c r="BI33" s="537">
        <v>0</v>
      </c>
      <c r="BJ33" s="537">
        <v>0</v>
      </c>
      <c r="BK33" s="537">
        <v>7</v>
      </c>
      <c r="BL33" s="537">
        <v>22</v>
      </c>
      <c r="BM33" s="537">
        <v>4</v>
      </c>
      <c r="BN33" s="537">
        <v>15</v>
      </c>
      <c r="BO33" s="537">
        <v>25</v>
      </c>
      <c r="BP33" s="537">
        <v>540</v>
      </c>
      <c r="BQ33" s="537">
        <v>1072</v>
      </c>
      <c r="BR33" s="537">
        <v>16519</v>
      </c>
      <c r="BS33" s="537">
        <v>196</v>
      </c>
      <c r="BT33" s="537">
        <v>3321</v>
      </c>
      <c r="BU33" s="537">
        <v>2</v>
      </c>
      <c r="BV33" s="537">
        <v>2</v>
      </c>
      <c r="BW33" s="537">
        <v>7</v>
      </c>
      <c r="BX33" s="537">
        <v>44</v>
      </c>
      <c r="BY33" s="537">
        <v>47</v>
      </c>
      <c r="BZ33" s="537">
        <v>647</v>
      </c>
      <c r="CA33" s="537">
        <v>3</v>
      </c>
      <c r="CB33" s="537">
        <v>30</v>
      </c>
      <c r="CC33" s="537">
        <v>1</v>
      </c>
      <c r="CD33" s="537">
        <v>1</v>
      </c>
      <c r="CE33" s="537">
        <v>100</v>
      </c>
      <c r="CF33" s="537">
        <v>2534</v>
      </c>
      <c r="CG33" s="537">
        <v>84</v>
      </c>
      <c r="CH33" s="537">
        <v>555</v>
      </c>
      <c r="CI33" s="537">
        <v>5</v>
      </c>
      <c r="CJ33" s="537">
        <v>14</v>
      </c>
      <c r="CK33" s="537">
        <v>11</v>
      </c>
      <c r="CL33" s="537">
        <v>46</v>
      </c>
      <c r="CM33" s="537">
        <v>29</v>
      </c>
      <c r="CN33" s="537">
        <v>5167</v>
      </c>
      <c r="CO33" s="537">
        <v>6</v>
      </c>
      <c r="CP33" s="537">
        <v>259</v>
      </c>
      <c r="CQ33" s="538">
        <v>3</v>
      </c>
      <c r="CR33" s="537">
        <v>15</v>
      </c>
      <c r="CS33" s="537">
        <v>28</v>
      </c>
      <c r="CT33" s="537">
        <v>62</v>
      </c>
      <c r="CU33" s="537">
        <v>1</v>
      </c>
      <c r="CV33" s="537">
        <v>37</v>
      </c>
      <c r="CW33" s="537">
        <v>2</v>
      </c>
      <c r="CX33" s="537">
        <v>17</v>
      </c>
      <c r="CY33" s="537">
        <v>4</v>
      </c>
      <c r="CZ33" s="537">
        <v>31</v>
      </c>
      <c r="DA33" s="537">
        <v>2</v>
      </c>
      <c r="DB33" s="537">
        <v>20</v>
      </c>
      <c r="DC33" s="537">
        <v>2</v>
      </c>
      <c r="DD33" s="537">
        <v>2</v>
      </c>
      <c r="DE33" s="537">
        <v>33</v>
      </c>
      <c r="DF33" s="537">
        <v>141</v>
      </c>
      <c r="DG33" s="537">
        <v>19</v>
      </c>
      <c r="DH33" s="537">
        <v>460</v>
      </c>
      <c r="DI33" s="537">
        <v>0</v>
      </c>
      <c r="DJ33" s="537">
        <v>0</v>
      </c>
      <c r="DK33" s="537">
        <v>1</v>
      </c>
      <c r="DL33" s="537">
        <v>1</v>
      </c>
      <c r="DM33" s="537">
        <v>24</v>
      </c>
      <c r="DN33" s="537">
        <v>443</v>
      </c>
      <c r="DO33" s="537">
        <v>26</v>
      </c>
      <c r="DP33" s="537">
        <v>1502</v>
      </c>
      <c r="DQ33" s="537">
        <v>2</v>
      </c>
      <c r="DR33" s="537">
        <v>28</v>
      </c>
      <c r="DS33" s="537">
        <v>4</v>
      </c>
      <c r="DT33" s="537">
        <v>127</v>
      </c>
      <c r="DU33" s="537">
        <v>0</v>
      </c>
      <c r="DV33" s="537">
        <v>0</v>
      </c>
      <c r="DW33" s="537">
        <v>5</v>
      </c>
      <c r="DX33" s="537">
        <v>125</v>
      </c>
      <c r="DY33" s="537">
        <v>4</v>
      </c>
      <c r="DZ33" s="537">
        <v>44</v>
      </c>
      <c r="EA33" s="538">
        <v>11</v>
      </c>
      <c r="EB33" s="537">
        <v>34</v>
      </c>
      <c r="EC33" s="537">
        <v>8</v>
      </c>
      <c r="ED33" s="537">
        <v>60</v>
      </c>
      <c r="EE33" s="537">
        <v>7</v>
      </c>
      <c r="EF33" s="537">
        <v>56</v>
      </c>
      <c r="EG33" s="537">
        <v>7</v>
      </c>
      <c r="EH33" s="537">
        <v>28</v>
      </c>
      <c r="EI33" s="537">
        <v>1</v>
      </c>
      <c r="EJ33" s="537">
        <v>20</v>
      </c>
      <c r="EK33" s="537">
        <v>3</v>
      </c>
      <c r="EL33" s="537">
        <v>10</v>
      </c>
      <c r="EM33" s="537">
        <v>9</v>
      </c>
      <c r="EN33" s="537">
        <v>620</v>
      </c>
      <c r="EO33" s="537">
        <v>0</v>
      </c>
      <c r="EP33" s="537">
        <v>0</v>
      </c>
      <c r="EQ33" s="537">
        <v>3</v>
      </c>
      <c r="ER33" s="537">
        <v>6</v>
      </c>
      <c r="ES33" s="537">
        <v>1</v>
      </c>
      <c r="ET33" s="537">
        <v>3</v>
      </c>
      <c r="EU33" s="537">
        <v>0</v>
      </c>
      <c r="EV33" s="537">
        <v>0</v>
      </c>
      <c r="EW33" s="537">
        <v>1</v>
      </c>
      <c r="EX33" s="537">
        <v>2</v>
      </c>
      <c r="EY33" s="538">
        <v>6</v>
      </c>
      <c r="EZ33" s="537">
        <v>17</v>
      </c>
      <c r="FA33" s="537">
        <v>2</v>
      </c>
      <c r="FB33" s="537">
        <v>2</v>
      </c>
      <c r="FC33" s="537">
        <v>2</v>
      </c>
      <c r="FD33" s="537">
        <v>99</v>
      </c>
      <c r="FE33" s="537">
        <v>4</v>
      </c>
      <c r="FF33" s="537">
        <v>124</v>
      </c>
      <c r="FG33" s="537">
        <v>5</v>
      </c>
      <c r="FH33" s="537">
        <v>63</v>
      </c>
      <c r="FI33" s="536">
        <f t="shared" si="0"/>
        <v>2792</v>
      </c>
      <c r="FJ33" s="536">
        <f t="shared" si="0"/>
        <v>55239</v>
      </c>
      <c r="FK33" s="82"/>
      <c r="FL33" s="539"/>
      <c r="FM33" s="426"/>
    </row>
    <row r="34" spans="1:169" ht="12.95" customHeight="1">
      <c r="A34" s="540" t="s">
        <v>255</v>
      </c>
      <c r="B34" s="541" t="s">
        <v>899</v>
      </c>
      <c r="C34" s="542">
        <v>188</v>
      </c>
      <c r="D34" s="542">
        <v>2395</v>
      </c>
      <c r="E34" s="542">
        <v>33</v>
      </c>
      <c r="F34" s="542">
        <v>302</v>
      </c>
      <c r="G34" s="542">
        <v>34</v>
      </c>
      <c r="H34" s="542">
        <v>132</v>
      </c>
      <c r="I34" s="542">
        <v>1</v>
      </c>
      <c r="J34" s="542">
        <v>1</v>
      </c>
      <c r="K34" s="542">
        <v>32</v>
      </c>
      <c r="L34" s="542">
        <v>1424</v>
      </c>
      <c r="M34" s="542">
        <v>958</v>
      </c>
      <c r="N34" s="542">
        <v>20557</v>
      </c>
      <c r="O34" s="542">
        <v>263</v>
      </c>
      <c r="P34" s="542">
        <v>1504</v>
      </c>
      <c r="Q34" s="542">
        <v>8</v>
      </c>
      <c r="R34" s="542">
        <v>15</v>
      </c>
      <c r="S34" s="542">
        <v>76</v>
      </c>
      <c r="T34" s="542">
        <v>1665</v>
      </c>
      <c r="U34" s="542">
        <v>102</v>
      </c>
      <c r="V34" s="542">
        <v>3248</v>
      </c>
      <c r="W34" s="542">
        <v>17</v>
      </c>
      <c r="X34" s="542">
        <v>504</v>
      </c>
      <c r="Y34" s="542">
        <v>3</v>
      </c>
      <c r="Z34" s="542">
        <v>6</v>
      </c>
      <c r="AA34" s="542">
        <v>5</v>
      </c>
      <c r="AB34" s="542">
        <v>9</v>
      </c>
      <c r="AC34" s="542">
        <v>34</v>
      </c>
      <c r="AD34" s="542">
        <v>4245</v>
      </c>
      <c r="AE34" s="542">
        <v>13</v>
      </c>
      <c r="AF34" s="542">
        <v>27</v>
      </c>
      <c r="AG34" s="542">
        <v>340</v>
      </c>
      <c r="AH34" s="542">
        <v>5155</v>
      </c>
      <c r="AI34" s="542">
        <v>29</v>
      </c>
      <c r="AJ34" s="542">
        <v>90</v>
      </c>
      <c r="AK34" s="542">
        <v>11</v>
      </c>
      <c r="AL34" s="542">
        <v>2172</v>
      </c>
      <c r="AM34" s="542">
        <v>28</v>
      </c>
      <c r="AN34" s="542">
        <v>150</v>
      </c>
      <c r="AO34" s="542">
        <v>89</v>
      </c>
      <c r="AP34" s="542">
        <v>1810</v>
      </c>
      <c r="AQ34" s="542">
        <v>71</v>
      </c>
      <c r="AR34" s="542">
        <v>834</v>
      </c>
      <c r="AS34" s="542">
        <v>21</v>
      </c>
      <c r="AT34" s="542">
        <v>78</v>
      </c>
      <c r="AU34" s="542">
        <v>30</v>
      </c>
      <c r="AV34" s="542">
        <v>279</v>
      </c>
      <c r="AW34" s="542">
        <v>11</v>
      </c>
      <c r="AX34" s="542">
        <v>53</v>
      </c>
      <c r="AY34" s="542">
        <v>31</v>
      </c>
      <c r="AZ34" s="542">
        <v>125</v>
      </c>
      <c r="BA34" s="542">
        <v>109</v>
      </c>
      <c r="BB34" s="542">
        <v>9514</v>
      </c>
      <c r="BC34" s="542">
        <v>122</v>
      </c>
      <c r="BD34" s="542">
        <v>891</v>
      </c>
      <c r="BE34" s="542">
        <v>17</v>
      </c>
      <c r="BF34" s="542">
        <v>64</v>
      </c>
      <c r="BG34" s="542">
        <v>4</v>
      </c>
      <c r="BH34" s="542">
        <v>7</v>
      </c>
      <c r="BI34" s="542">
        <v>5</v>
      </c>
      <c r="BJ34" s="542">
        <v>17</v>
      </c>
      <c r="BK34" s="542">
        <v>42</v>
      </c>
      <c r="BL34" s="542">
        <v>227</v>
      </c>
      <c r="BM34" s="542">
        <v>32</v>
      </c>
      <c r="BN34" s="542">
        <v>157</v>
      </c>
      <c r="BO34" s="542">
        <v>110</v>
      </c>
      <c r="BP34" s="542">
        <v>1029</v>
      </c>
      <c r="BQ34" s="542">
        <v>3257</v>
      </c>
      <c r="BR34" s="542">
        <v>43217</v>
      </c>
      <c r="BS34" s="542">
        <v>597</v>
      </c>
      <c r="BT34" s="542">
        <v>7143</v>
      </c>
      <c r="BU34" s="542">
        <v>7</v>
      </c>
      <c r="BV34" s="542">
        <v>10</v>
      </c>
      <c r="BW34" s="542">
        <v>19</v>
      </c>
      <c r="BX34" s="542">
        <v>74</v>
      </c>
      <c r="BY34" s="542">
        <v>260</v>
      </c>
      <c r="BZ34" s="542">
        <v>10306</v>
      </c>
      <c r="CA34" s="542">
        <v>19</v>
      </c>
      <c r="CB34" s="542">
        <v>150</v>
      </c>
      <c r="CC34" s="542">
        <v>3</v>
      </c>
      <c r="CD34" s="542">
        <v>7</v>
      </c>
      <c r="CE34" s="542">
        <v>402</v>
      </c>
      <c r="CF34" s="542">
        <v>17922</v>
      </c>
      <c r="CG34" s="542">
        <v>270</v>
      </c>
      <c r="CH34" s="542">
        <v>1999</v>
      </c>
      <c r="CI34" s="542">
        <v>31</v>
      </c>
      <c r="CJ34" s="542">
        <v>1066</v>
      </c>
      <c r="CK34" s="542">
        <v>33</v>
      </c>
      <c r="CL34" s="542">
        <v>501</v>
      </c>
      <c r="CM34" s="542">
        <v>148</v>
      </c>
      <c r="CN34" s="542">
        <v>15675</v>
      </c>
      <c r="CO34" s="542">
        <v>43</v>
      </c>
      <c r="CP34" s="542">
        <v>144</v>
      </c>
      <c r="CQ34" s="543">
        <v>24</v>
      </c>
      <c r="CR34" s="542">
        <v>289</v>
      </c>
      <c r="CS34" s="542">
        <v>46</v>
      </c>
      <c r="CT34" s="542">
        <v>119</v>
      </c>
      <c r="CU34" s="542">
        <v>2</v>
      </c>
      <c r="CV34" s="542">
        <v>2</v>
      </c>
      <c r="CW34" s="542">
        <v>14</v>
      </c>
      <c r="CX34" s="542">
        <v>69</v>
      </c>
      <c r="CY34" s="542">
        <v>12</v>
      </c>
      <c r="CZ34" s="542">
        <v>134</v>
      </c>
      <c r="DA34" s="542">
        <v>28</v>
      </c>
      <c r="DB34" s="542">
        <v>72</v>
      </c>
      <c r="DC34" s="542">
        <v>23</v>
      </c>
      <c r="DD34" s="542">
        <v>75</v>
      </c>
      <c r="DE34" s="542">
        <v>119</v>
      </c>
      <c r="DF34" s="542">
        <v>1553</v>
      </c>
      <c r="DG34" s="542">
        <v>90</v>
      </c>
      <c r="DH34" s="542">
        <v>921</v>
      </c>
      <c r="DI34" s="542">
        <v>5</v>
      </c>
      <c r="DJ34" s="542">
        <v>15</v>
      </c>
      <c r="DK34" s="542">
        <v>15</v>
      </c>
      <c r="DL34" s="542">
        <v>220</v>
      </c>
      <c r="DM34" s="542">
        <v>32</v>
      </c>
      <c r="DN34" s="542">
        <v>243</v>
      </c>
      <c r="DO34" s="542">
        <v>166</v>
      </c>
      <c r="DP34" s="542">
        <v>17115</v>
      </c>
      <c r="DQ34" s="542">
        <v>21</v>
      </c>
      <c r="DR34" s="542">
        <v>41</v>
      </c>
      <c r="DS34" s="542">
        <v>36</v>
      </c>
      <c r="DT34" s="542">
        <v>264</v>
      </c>
      <c r="DU34" s="542">
        <v>2</v>
      </c>
      <c r="DV34" s="542">
        <v>20</v>
      </c>
      <c r="DW34" s="542">
        <v>129</v>
      </c>
      <c r="DX34" s="542">
        <v>1356</v>
      </c>
      <c r="DY34" s="542">
        <v>11</v>
      </c>
      <c r="DZ34" s="542">
        <v>62</v>
      </c>
      <c r="EA34" s="543">
        <v>25</v>
      </c>
      <c r="EB34" s="542">
        <v>112</v>
      </c>
      <c r="EC34" s="542">
        <v>9</v>
      </c>
      <c r="ED34" s="542">
        <v>49</v>
      </c>
      <c r="EE34" s="542">
        <v>31</v>
      </c>
      <c r="EF34" s="542">
        <v>991</v>
      </c>
      <c r="EG34" s="542">
        <v>38</v>
      </c>
      <c r="EH34" s="542">
        <v>483</v>
      </c>
      <c r="EI34" s="542">
        <v>0</v>
      </c>
      <c r="EJ34" s="542">
        <v>0</v>
      </c>
      <c r="EK34" s="542">
        <v>16</v>
      </c>
      <c r="EL34" s="542">
        <v>105</v>
      </c>
      <c r="EM34" s="542">
        <v>8</v>
      </c>
      <c r="EN34" s="542">
        <v>41</v>
      </c>
      <c r="EO34" s="542">
        <v>21</v>
      </c>
      <c r="EP34" s="542">
        <v>243</v>
      </c>
      <c r="EQ34" s="542">
        <v>4</v>
      </c>
      <c r="ER34" s="542">
        <v>6</v>
      </c>
      <c r="ES34" s="542">
        <v>12</v>
      </c>
      <c r="ET34" s="542">
        <v>29</v>
      </c>
      <c r="EU34" s="542">
        <v>3</v>
      </c>
      <c r="EV34" s="542">
        <v>5</v>
      </c>
      <c r="EW34" s="542">
        <v>0</v>
      </c>
      <c r="EX34" s="542">
        <v>0</v>
      </c>
      <c r="EY34" s="543">
        <v>27</v>
      </c>
      <c r="EZ34" s="542">
        <v>240</v>
      </c>
      <c r="FA34" s="542">
        <v>12</v>
      </c>
      <c r="FB34" s="542">
        <v>36</v>
      </c>
      <c r="FC34" s="542">
        <v>3</v>
      </c>
      <c r="FD34" s="542">
        <v>13</v>
      </c>
      <c r="FE34" s="542">
        <v>19</v>
      </c>
      <c r="FF34" s="542">
        <v>154</v>
      </c>
      <c r="FG34" s="542">
        <v>34</v>
      </c>
      <c r="FH34" s="542">
        <v>929</v>
      </c>
      <c r="FI34" s="541">
        <f t="shared" si="0"/>
        <v>8995</v>
      </c>
      <c r="FJ34" s="541">
        <f t="shared" si="0"/>
        <v>182906</v>
      </c>
      <c r="FK34" s="82"/>
      <c r="FL34" s="539"/>
      <c r="FM34" s="426"/>
    </row>
    <row r="35" spans="1:169" ht="12.95" customHeight="1">
      <c r="A35" s="535" t="s">
        <v>256</v>
      </c>
      <c r="B35" s="536" t="s">
        <v>900</v>
      </c>
      <c r="C35" s="537">
        <v>488</v>
      </c>
      <c r="D35" s="537">
        <v>4410</v>
      </c>
      <c r="E35" s="537">
        <v>14</v>
      </c>
      <c r="F35" s="537">
        <v>99</v>
      </c>
      <c r="G35" s="537">
        <v>60</v>
      </c>
      <c r="H35" s="537">
        <v>474</v>
      </c>
      <c r="I35" s="537">
        <v>3</v>
      </c>
      <c r="J35" s="537">
        <v>8</v>
      </c>
      <c r="K35" s="537">
        <v>21</v>
      </c>
      <c r="L35" s="537">
        <v>157</v>
      </c>
      <c r="M35" s="537">
        <v>1870</v>
      </c>
      <c r="N35" s="537">
        <v>25380</v>
      </c>
      <c r="O35" s="537">
        <v>270</v>
      </c>
      <c r="P35" s="537">
        <v>4166</v>
      </c>
      <c r="Q35" s="537">
        <v>2</v>
      </c>
      <c r="R35" s="537">
        <v>28</v>
      </c>
      <c r="S35" s="537">
        <v>168</v>
      </c>
      <c r="T35" s="537">
        <v>4154</v>
      </c>
      <c r="U35" s="537">
        <v>152</v>
      </c>
      <c r="V35" s="537">
        <v>2329</v>
      </c>
      <c r="W35" s="537">
        <v>18</v>
      </c>
      <c r="X35" s="537">
        <v>371</v>
      </c>
      <c r="Y35" s="537">
        <v>3</v>
      </c>
      <c r="Z35" s="537">
        <v>16</v>
      </c>
      <c r="AA35" s="537">
        <v>10</v>
      </c>
      <c r="AB35" s="537">
        <v>41</v>
      </c>
      <c r="AC35" s="537">
        <v>21</v>
      </c>
      <c r="AD35" s="537">
        <v>163</v>
      </c>
      <c r="AE35" s="537">
        <v>47</v>
      </c>
      <c r="AF35" s="537">
        <v>497</v>
      </c>
      <c r="AG35" s="537">
        <v>1251</v>
      </c>
      <c r="AH35" s="537">
        <v>16996</v>
      </c>
      <c r="AI35" s="537">
        <v>46</v>
      </c>
      <c r="AJ35" s="537">
        <v>251</v>
      </c>
      <c r="AK35" s="537">
        <v>14</v>
      </c>
      <c r="AL35" s="537">
        <v>204</v>
      </c>
      <c r="AM35" s="537">
        <v>206</v>
      </c>
      <c r="AN35" s="537">
        <v>2170</v>
      </c>
      <c r="AO35" s="537">
        <v>253</v>
      </c>
      <c r="AP35" s="537">
        <v>2184</v>
      </c>
      <c r="AQ35" s="537">
        <v>72</v>
      </c>
      <c r="AR35" s="537">
        <v>475</v>
      </c>
      <c r="AS35" s="537">
        <v>40</v>
      </c>
      <c r="AT35" s="537">
        <v>188</v>
      </c>
      <c r="AU35" s="537">
        <v>29</v>
      </c>
      <c r="AV35" s="537">
        <v>165</v>
      </c>
      <c r="AW35" s="537">
        <v>12</v>
      </c>
      <c r="AX35" s="537">
        <v>50</v>
      </c>
      <c r="AY35" s="537">
        <v>20</v>
      </c>
      <c r="AZ35" s="537">
        <v>65</v>
      </c>
      <c r="BA35" s="537">
        <v>212</v>
      </c>
      <c r="BB35" s="537">
        <v>2374</v>
      </c>
      <c r="BC35" s="537">
        <v>437</v>
      </c>
      <c r="BD35" s="537">
        <v>2836</v>
      </c>
      <c r="BE35" s="537">
        <v>32</v>
      </c>
      <c r="BF35" s="537">
        <v>369</v>
      </c>
      <c r="BG35" s="537">
        <v>1</v>
      </c>
      <c r="BH35" s="537">
        <v>6</v>
      </c>
      <c r="BI35" s="537">
        <v>1</v>
      </c>
      <c r="BJ35" s="537">
        <v>1</v>
      </c>
      <c r="BK35" s="537">
        <v>114</v>
      </c>
      <c r="BL35" s="537">
        <v>2421</v>
      </c>
      <c r="BM35" s="537">
        <v>44</v>
      </c>
      <c r="BN35" s="537">
        <v>534</v>
      </c>
      <c r="BO35" s="537">
        <v>234</v>
      </c>
      <c r="BP35" s="537">
        <v>2207</v>
      </c>
      <c r="BQ35" s="537">
        <v>4817</v>
      </c>
      <c r="BR35" s="537">
        <v>39834</v>
      </c>
      <c r="BS35" s="537">
        <v>1508</v>
      </c>
      <c r="BT35" s="537">
        <v>19534</v>
      </c>
      <c r="BU35" s="537">
        <v>9</v>
      </c>
      <c r="BV35" s="537">
        <v>27</v>
      </c>
      <c r="BW35" s="537">
        <v>13</v>
      </c>
      <c r="BX35" s="537">
        <v>43</v>
      </c>
      <c r="BY35" s="537">
        <v>265</v>
      </c>
      <c r="BZ35" s="537">
        <v>1918</v>
      </c>
      <c r="CA35" s="537">
        <v>50</v>
      </c>
      <c r="CB35" s="537">
        <v>364</v>
      </c>
      <c r="CC35" s="537">
        <v>15</v>
      </c>
      <c r="CD35" s="537">
        <v>128</v>
      </c>
      <c r="CE35" s="537">
        <v>922</v>
      </c>
      <c r="CF35" s="537">
        <v>15472</v>
      </c>
      <c r="CG35" s="537">
        <v>1746</v>
      </c>
      <c r="CH35" s="537">
        <v>22807</v>
      </c>
      <c r="CI35" s="537">
        <v>51</v>
      </c>
      <c r="CJ35" s="537">
        <v>554</v>
      </c>
      <c r="CK35" s="537">
        <v>76</v>
      </c>
      <c r="CL35" s="537">
        <v>750</v>
      </c>
      <c r="CM35" s="537">
        <v>357</v>
      </c>
      <c r="CN35" s="537">
        <v>7574</v>
      </c>
      <c r="CO35" s="537">
        <v>106</v>
      </c>
      <c r="CP35" s="537">
        <v>624</v>
      </c>
      <c r="CQ35" s="538">
        <v>10</v>
      </c>
      <c r="CR35" s="537">
        <v>59</v>
      </c>
      <c r="CS35" s="537">
        <v>77</v>
      </c>
      <c r="CT35" s="537">
        <v>307</v>
      </c>
      <c r="CU35" s="537">
        <v>18</v>
      </c>
      <c r="CV35" s="537">
        <v>89</v>
      </c>
      <c r="CW35" s="537">
        <v>34</v>
      </c>
      <c r="CX35" s="537">
        <v>400</v>
      </c>
      <c r="CY35" s="537">
        <v>28</v>
      </c>
      <c r="CZ35" s="537">
        <v>152</v>
      </c>
      <c r="DA35" s="537">
        <v>53</v>
      </c>
      <c r="DB35" s="537">
        <v>256</v>
      </c>
      <c r="DC35" s="537">
        <v>19</v>
      </c>
      <c r="DD35" s="537">
        <v>106</v>
      </c>
      <c r="DE35" s="537">
        <v>356</v>
      </c>
      <c r="DF35" s="537">
        <v>6323</v>
      </c>
      <c r="DG35" s="537">
        <v>164</v>
      </c>
      <c r="DH35" s="537">
        <v>1491</v>
      </c>
      <c r="DI35" s="537">
        <v>3</v>
      </c>
      <c r="DJ35" s="537">
        <v>16</v>
      </c>
      <c r="DK35" s="537">
        <v>10</v>
      </c>
      <c r="DL35" s="537">
        <v>347</v>
      </c>
      <c r="DM35" s="537">
        <v>30</v>
      </c>
      <c r="DN35" s="537">
        <v>376</v>
      </c>
      <c r="DO35" s="537">
        <v>382</v>
      </c>
      <c r="DP35" s="537">
        <v>6492</v>
      </c>
      <c r="DQ35" s="537">
        <v>37</v>
      </c>
      <c r="DR35" s="537">
        <v>175</v>
      </c>
      <c r="DS35" s="537">
        <v>57</v>
      </c>
      <c r="DT35" s="537">
        <v>379</v>
      </c>
      <c r="DU35" s="537">
        <v>1</v>
      </c>
      <c r="DV35" s="537">
        <v>2</v>
      </c>
      <c r="DW35" s="537">
        <v>106</v>
      </c>
      <c r="DX35" s="537">
        <v>930</v>
      </c>
      <c r="DY35" s="537">
        <v>44</v>
      </c>
      <c r="DZ35" s="537">
        <v>244</v>
      </c>
      <c r="EA35" s="538">
        <v>22</v>
      </c>
      <c r="EB35" s="537">
        <v>87</v>
      </c>
      <c r="EC35" s="537">
        <v>27</v>
      </c>
      <c r="ED35" s="537">
        <v>152</v>
      </c>
      <c r="EE35" s="537">
        <v>42</v>
      </c>
      <c r="EF35" s="537">
        <v>362</v>
      </c>
      <c r="EG35" s="537">
        <v>65</v>
      </c>
      <c r="EH35" s="537">
        <v>565</v>
      </c>
      <c r="EI35" s="537">
        <v>3</v>
      </c>
      <c r="EJ35" s="537">
        <v>11</v>
      </c>
      <c r="EK35" s="537">
        <v>88</v>
      </c>
      <c r="EL35" s="537">
        <v>715</v>
      </c>
      <c r="EM35" s="537">
        <v>21</v>
      </c>
      <c r="EN35" s="537">
        <v>148</v>
      </c>
      <c r="EO35" s="537">
        <v>17</v>
      </c>
      <c r="EP35" s="537">
        <v>134</v>
      </c>
      <c r="EQ35" s="537">
        <v>1</v>
      </c>
      <c r="ER35" s="537">
        <v>5</v>
      </c>
      <c r="ES35" s="537">
        <v>4</v>
      </c>
      <c r="ET35" s="537">
        <v>7</v>
      </c>
      <c r="EU35" s="537">
        <v>5</v>
      </c>
      <c r="EV35" s="537">
        <v>5</v>
      </c>
      <c r="EW35" s="537">
        <v>6</v>
      </c>
      <c r="EX35" s="537">
        <v>58</v>
      </c>
      <c r="EY35" s="538">
        <v>52</v>
      </c>
      <c r="EZ35" s="537">
        <v>524</v>
      </c>
      <c r="FA35" s="537">
        <v>27</v>
      </c>
      <c r="FB35" s="537">
        <v>240</v>
      </c>
      <c r="FC35" s="537">
        <v>6</v>
      </c>
      <c r="FD35" s="537">
        <v>29</v>
      </c>
      <c r="FE35" s="537">
        <v>48</v>
      </c>
      <c r="FF35" s="537">
        <v>607</v>
      </c>
      <c r="FG35" s="537">
        <v>68</v>
      </c>
      <c r="FH35" s="537">
        <v>679</v>
      </c>
      <c r="FI35" s="536">
        <f t="shared" si="0"/>
        <v>18031</v>
      </c>
      <c r="FJ35" s="536">
        <f t="shared" si="0"/>
        <v>207890</v>
      </c>
      <c r="FK35" s="82"/>
      <c r="FL35" s="539"/>
      <c r="FM35" s="426"/>
    </row>
    <row r="36" spans="1:169" ht="12.95" customHeight="1">
      <c r="A36" s="540" t="s">
        <v>257</v>
      </c>
      <c r="B36" s="541" t="s">
        <v>901</v>
      </c>
      <c r="C36" s="542">
        <v>128</v>
      </c>
      <c r="D36" s="542">
        <v>3348</v>
      </c>
      <c r="E36" s="542">
        <v>9</v>
      </c>
      <c r="F36" s="542">
        <v>73</v>
      </c>
      <c r="G36" s="542">
        <v>28</v>
      </c>
      <c r="H36" s="542">
        <v>174</v>
      </c>
      <c r="I36" s="542">
        <v>1</v>
      </c>
      <c r="J36" s="542">
        <v>1</v>
      </c>
      <c r="K36" s="542">
        <v>11</v>
      </c>
      <c r="L36" s="542">
        <v>49</v>
      </c>
      <c r="M36" s="542">
        <v>421</v>
      </c>
      <c r="N36" s="542">
        <v>10922</v>
      </c>
      <c r="O36" s="542">
        <v>93</v>
      </c>
      <c r="P36" s="542">
        <v>1240</v>
      </c>
      <c r="Q36" s="542">
        <v>4</v>
      </c>
      <c r="R36" s="542">
        <v>6</v>
      </c>
      <c r="S36" s="542">
        <v>38</v>
      </c>
      <c r="T36" s="542">
        <v>1881</v>
      </c>
      <c r="U36" s="542">
        <v>53</v>
      </c>
      <c r="V36" s="542">
        <v>1695</v>
      </c>
      <c r="W36" s="542">
        <v>10</v>
      </c>
      <c r="X36" s="542">
        <v>672</v>
      </c>
      <c r="Y36" s="542">
        <v>0</v>
      </c>
      <c r="Z36" s="542">
        <v>0</v>
      </c>
      <c r="AA36" s="542">
        <v>3</v>
      </c>
      <c r="AB36" s="542">
        <v>4</v>
      </c>
      <c r="AC36" s="542">
        <v>9</v>
      </c>
      <c r="AD36" s="542">
        <v>40</v>
      </c>
      <c r="AE36" s="542">
        <v>17</v>
      </c>
      <c r="AF36" s="542">
        <v>69</v>
      </c>
      <c r="AG36" s="542">
        <v>983</v>
      </c>
      <c r="AH36" s="542">
        <v>70549</v>
      </c>
      <c r="AI36" s="542">
        <v>18</v>
      </c>
      <c r="AJ36" s="542">
        <v>85</v>
      </c>
      <c r="AK36" s="542">
        <v>6</v>
      </c>
      <c r="AL36" s="542">
        <v>33</v>
      </c>
      <c r="AM36" s="542">
        <v>35</v>
      </c>
      <c r="AN36" s="542">
        <v>300</v>
      </c>
      <c r="AO36" s="542">
        <v>43</v>
      </c>
      <c r="AP36" s="542">
        <v>180</v>
      </c>
      <c r="AQ36" s="542">
        <v>29</v>
      </c>
      <c r="AR36" s="542">
        <v>286</v>
      </c>
      <c r="AS36" s="542">
        <v>5</v>
      </c>
      <c r="AT36" s="542">
        <v>12</v>
      </c>
      <c r="AU36" s="542">
        <v>13</v>
      </c>
      <c r="AV36" s="542">
        <v>76</v>
      </c>
      <c r="AW36" s="542">
        <v>2</v>
      </c>
      <c r="AX36" s="542">
        <v>8</v>
      </c>
      <c r="AY36" s="542">
        <v>6</v>
      </c>
      <c r="AZ36" s="542">
        <v>40</v>
      </c>
      <c r="BA36" s="542">
        <v>45</v>
      </c>
      <c r="BB36" s="542">
        <v>4655</v>
      </c>
      <c r="BC36" s="542">
        <v>95</v>
      </c>
      <c r="BD36" s="542">
        <v>590</v>
      </c>
      <c r="BE36" s="542">
        <v>8</v>
      </c>
      <c r="BF36" s="542">
        <v>144</v>
      </c>
      <c r="BG36" s="542">
        <v>0</v>
      </c>
      <c r="BH36" s="542">
        <v>0</v>
      </c>
      <c r="BI36" s="542">
        <v>0</v>
      </c>
      <c r="BJ36" s="542">
        <v>0</v>
      </c>
      <c r="BK36" s="542">
        <v>61</v>
      </c>
      <c r="BL36" s="542">
        <v>1113</v>
      </c>
      <c r="BM36" s="542">
        <v>10</v>
      </c>
      <c r="BN36" s="542">
        <v>53</v>
      </c>
      <c r="BO36" s="542">
        <v>71</v>
      </c>
      <c r="BP36" s="542">
        <v>1528</v>
      </c>
      <c r="BQ36" s="542">
        <v>1047</v>
      </c>
      <c r="BR36" s="542">
        <v>18420</v>
      </c>
      <c r="BS36" s="542">
        <v>394</v>
      </c>
      <c r="BT36" s="542">
        <v>16317</v>
      </c>
      <c r="BU36" s="542">
        <v>2</v>
      </c>
      <c r="BV36" s="542">
        <v>4</v>
      </c>
      <c r="BW36" s="542">
        <v>1</v>
      </c>
      <c r="BX36" s="542">
        <v>2</v>
      </c>
      <c r="BY36" s="542">
        <v>50</v>
      </c>
      <c r="BZ36" s="542">
        <v>370</v>
      </c>
      <c r="CA36" s="542">
        <v>14</v>
      </c>
      <c r="CB36" s="542">
        <v>143</v>
      </c>
      <c r="CC36" s="542">
        <v>6</v>
      </c>
      <c r="CD36" s="542">
        <v>319</v>
      </c>
      <c r="CE36" s="542">
        <v>371</v>
      </c>
      <c r="CF36" s="542">
        <v>47627</v>
      </c>
      <c r="CG36" s="542">
        <v>749</v>
      </c>
      <c r="CH36" s="542">
        <v>15179</v>
      </c>
      <c r="CI36" s="542">
        <v>27</v>
      </c>
      <c r="CJ36" s="542">
        <v>7097</v>
      </c>
      <c r="CK36" s="542">
        <v>19</v>
      </c>
      <c r="CL36" s="542">
        <v>69</v>
      </c>
      <c r="CM36" s="542">
        <v>94</v>
      </c>
      <c r="CN36" s="542">
        <v>4592</v>
      </c>
      <c r="CO36" s="542">
        <v>10</v>
      </c>
      <c r="CP36" s="542">
        <v>32</v>
      </c>
      <c r="CQ36" s="543">
        <v>7</v>
      </c>
      <c r="CR36" s="542">
        <v>15</v>
      </c>
      <c r="CS36" s="542">
        <v>34</v>
      </c>
      <c r="CT36" s="542">
        <v>97</v>
      </c>
      <c r="CU36" s="542">
        <v>3</v>
      </c>
      <c r="CV36" s="542">
        <v>4</v>
      </c>
      <c r="CW36" s="542">
        <v>22</v>
      </c>
      <c r="CX36" s="542">
        <v>305</v>
      </c>
      <c r="CY36" s="542">
        <v>13</v>
      </c>
      <c r="CZ36" s="542">
        <v>323</v>
      </c>
      <c r="DA36" s="542">
        <v>15</v>
      </c>
      <c r="DB36" s="542">
        <v>53</v>
      </c>
      <c r="DC36" s="542">
        <v>2</v>
      </c>
      <c r="DD36" s="542">
        <v>4</v>
      </c>
      <c r="DE36" s="542">
        <v>189</v>
      </c>
      <c r="DF36" s="542">
        <v>18845</v>
      </c>
      <c r="DG36" s="542">
        <v>56</v>
      </c>
      <c r="DH36" s="542">
        <v>3063</v>
      </c>
      <c r="DI36" s="542">
        <v>0</v>
      </c>
      <c r="DJ36" s="542">
        <v>0</v>
      </c>
      <c r="DK36" s="542">
        <v>8</v>
      </c>
      <c r="DL36" s="542">
        <v>74</v>
      </c>
      <c r="DM36" s="542">
        <v>10</v>
      </c>
      <c r="DN36" s="542">
        <v>775</v>
      </c>
      <c r="DO36" s="542">
        <v>62</v>
      </c>
      <c r="DP36" s="542">
        <v>3225</v>
      </c>
      <c r="DQ36" s="542">
        <v>4</v>
      </c>
      <c r="DR36" s="542">
        <v>10</v>
      </c>
      <c r="DS36" s="542">
        <v>39</v>
      </c>
      <c r="DT36" s="542">
        <v>188</v>
      </c>
      <c r="DU36" s="542">
        <v>0</v>
      </c>
      <c r="DV36" s="542">
        <v>0</v>
      </c>
      <c r="DW36" s="542">
        <v>17</v>
      </c>
      <c r="DX36" s="542">
        <v>165</v>
      </c>
      <c r="DY36" s="542">
        <v>5</v>
      </c>
      <c r="DZ36" s="542">
        <v>22</v>
      </c>
      <c r="EA36" s="543">
        <v>12</v>
      </c>
      <c r="EB36" s="542">
        <v>44</v>
      </c>
      <c r="EC36" s="542">
        <v>8</v>
      </c>
      <c r="ED36" s="542">
        <v>107</v>
      </c>
      <c r="EE36" s="542">
        <v>23</v>
      </c>
      <c r="EF36" s="542">
        <v>317</v>
      </c>
      <c r="EG36" s="542">
        <v>34</v>
      </c>
      <c r="EH36" s="542">
        <v>2642</v>
      </c>
      <c r="EI36" s="542">
        <v>0</v>
      </c>
      <c r="EJ36" s="542">
        <v>0</v>
      </c>
      <c r="EK36" s="542">
        <v>2</v>
      </c>
      <c r="EL36" s="542">
        <v>13</v>
      </c>
      <c r="EM36" s="542">
        <v>5</v>
      </c>
      <c r="EN36" s="542">
        <v>31</v>
      </c>
      <c r="EO36" s="542">
        <v>8</v>
      </c>
      <c r="EP36" s="542">
        <v>37</v>
      </c>
      <c r="EQ36" s="542">
        <v>4</v>
      </c>
      <c r="ER36" s="542">
        <v>28</v>
      </c>
      <c r="ES36" s="542">
        <v>4</v>
      </c>
      <c r="ET36" s="542">
        <v>754</v>
      </c>
      <c r="EU36" s="542">
        <v>0</v>
      </c>
      <c r="EV36" s="542">
        <v>0</v>
      </c>
      <c r="EW36" s="542">
        <v>0</v>
      </c>
      <c r="EX36" s="542">
        <v>0</v>
      </c>
      <c r="EY36" s="543">
        <v>15</v>
      </c>
      <c r="EZ36" s="542">
        <v>146</v>
      </c>
      <c r="FA36" s="542">
        <v>10</v>
      </c>
      <c r="FB36" s="542">
        <v>46</v>
      </c>
      <c r="FC36" s="542">
        <v>2</v>
      </c>
      <c r="FD36" s="542">
        <v>20</v>
      </c>
      <c r="FE36" s="542">
        <v>9</v>
      </c>
      <c r="FF36" s="542">
        <v>95</v>
      </c>
      <c r="FG36" s="542">
        <v>45</v>
      </c>
      <c r="FH36" s="542">
        <v>2470</v>
      </c>
      <c r="FI36" s="541">
        <f t="shared" si="0"/>
        <v>5706</v>
      </c>
      <c r="FJ36" s="541">
        <f t="shared" si="0"/>
        <v>243915</v>
      </c>
      <c r="FK36" s="82"/>
      <c r="FL36" s="539"/>
      <c r="FM36" s="426"/>
    </row>
    <row r="37" spans="1:169" ht="12.95" customHeight="1">
      <c r="A37" s="535" t="s">
        <v>258</v>
      </c>
      <c r="B37" s="536" t="s">
        <v>902</v>
      </c>
      <c r="C37" s="537">
        <v>38</v>
      </c>
      <c r="D37" s="537">
        <v>826</v>
      </c>
      <c r="E37" s="537">
        <v>0</v>
      </c>
      <c r="F37" s="537">
        <v>0</v>
      </c>
      <c r="G37" s="537">
        <v>5</v>
      </c>
      <c r="H37" s="537">
        <v>84</v>
      </c>
      <c r="I37" s="537">
        <v>0</v>
      </c>
      <c r="J37" s="537">
        <v>0</v>
      </c>
      <c r="K37" s="537">
        <v>2</v>
      </c>
      <c r="L37" s="537">
        <v>9</v>
      </c>
      <c r="M37" s="537">
        <v>310</v>
      </c>
      <c r="N37" s="537">
        <v>20501</v>
      </c>
      <c r="O37" s="537">
        <v>164</v>
      </c>
      <c r="P37" s="537">
        <v>3119</v>
      </c>
      <c r="Q37" s="537">
        <v>0</v>
      </c>
      <c r="R37" s="537">
        <v>0</v>
      </c>
      <c r="S37" s="537">
        <v>19</v>
      </c>
      <c r="T37" s="537">
        <v>348</v>
      </c>
      <c r="U37" s="537">
        <v>39</v>
      </c>
      <c r="V37" s="537">
        <v>248</v>
      </c>
      <c r="W37" s="537">
        <v>3</v>
      </c>
      <c r="X37" s="537">
        <v>426</v>
      </c>
      <c r="Y37" s="537">
        <v>0</v>
      </c>
      <c r="Z37" s="537">
        <v>0</v>
      </c>
      <c r="AA37" s="537">
        <v>1</v>
      </c>
      <c r="AB37" s="537">
        <v>1</v>
      </c>
      <c r="AC37" s="537">
        <v>3</v>
      </c>
      <c r="AD37" s="537">
        <v>14</v>
      </c>
      <c r="AE37" s="537">
        <v>2</v>
      </c>
      <c r="AF37" s="537">
        <v>5</v>
      </c>
      <c r="AG37" s="537">
        <v>55</v>
      </c>
      <c r="AH37" s="537">
        <v>1552</v>
      </c>
      <c r="AI37" s="537">
        <v>14</v>
      </c>
      <c r="AJ37" s="537">
        <v>1251</v>
      </c>
      <c r="AK37" s="537">
        <v>1</v>
      </c>
      <c r="AL37" s="537">
        <v>3</v>
      </c>
      <c r="AM37" s="537">
        <v>2</v>
      </c>
      <c r="AN37" s="537">
        <v>2</v>
      </c>
      <c r="AO37" s="537">
        <v>7</v>
      </c>
      <c r="AP37" s="537">
        <v>110</v>
      </c>
      <c r="AQ37" s="537">
        <v>3</v>
      </c>
      <c r="AR37" s="537">
        <v>17</v>
      </c>
      <c r="AS37" s="537">
        <v>1</v>
      </c>
      <c r="AT37" s="537">
        <v>1</v>
      </c>
      <c r="AU37" s="537">
        <v>1</v>
      </c>
      <c r="AV37" s="537">
        <v>57</v>
      </c>
      <c r="AW37" s="537">
        <v>0</v>
      </c>
      <c r="AX37" s="537">
        <v>0</v>
      </c>
      <c r="AY37" s="537">
        <v>2</v>
      </c>
      <c r="AZ37" s="537">
        <v>36</v>
      </c>
      <c r="BA37" s="537">
        <v>52</v>
      </c>
      <c r="BB37" s="537">
        <v>7499</v>
      </c>
      <c r="BC37" s="537">
        <v>19</v>
      </c>
      <c r="BD37" s="537">
        <v>636</v>
      </c>
      <c r="BE37" s="537">
        <v>4</v>
      </c>
      <c r="BF37" s="537">
        <v>111</v>
      </c>
      <c r="BG37" s="537">
        <v>0</v>
      </c>
      <c r="BH37" s="537">
        <v>0</v>
      </c>
      <c r="BI37" s="537">
        <v>0</v>
      </c>
      <c r="BJ37" s="537">
        <v>0</v>
      </c>
      <c r="BK37" s="537">
        <v>4</v>
      </c>
      <c r="BL37" s="537">
        <v>11</v>
      </c>
      <c r="BM37" s="537">
        <v>3</v>
      </c>
      <c r="BN37" s="537">
        <v>12</v>
      </c>
      <c r="BO37" s="537">
        <v>15</v>
      </c>
      <c r="BP37" s="537">
        <v>154</v>
      </c>
      <c r="BQ37" s="537">
        <v>636</v>
      </c>
      <c r="BR37" s="537">
        <v>20033</v>
      </c>
      <c r="BS37" s="537">
        <v>130</v>
      </c>
      <c r="BT37" s="537">
        <v>2937</v>
      </c>
      <c r="BU37" s="537">
        <v>0</v>
      </c>
      <c r="BV37" s="537">
        <v>0</v>
      </c>
      <c r="BW37" s="537">
        <v>6</v>
      </c>
      <c r="BX37" s="537">
        <v>40</v>
      </c>
      <c r="BY37" s="537">
        <v>22</v>
      </c>
      <c r="BZ37" s="537">
        <v>515</v>
      </c>
      <c r="CA37" s="537">
        <v>2</v>
      </c>
      <c r="CB37" s="537">
        <v>174</v>
      </c>
      <c r="CC37" s="537">
        <v>2</v>
      </c>
      <c r="CD37" s="537">
        <v>2</v>
      </c>
      <c r="CE37" s="537">
        <v>123</v>
      </c>
      <c r="CF37" s="537">
        <v>6581</v>
      </c>
      <c r="CG37" s="537">
        <v>26</v>
      </c>
      <c r="CH37" s="537">
        <v>324</v>
      </c>
      <c r="CI37" s="537">
        <v>4</v>
      </c>
      <c r="CJ37" s="537">
        <v>31</v>
      </c>
      <c r="CK37" s="537">
        <v>1</v>
      </c>
      <c r="CL37" s="537">
        <v>2</v>
      </c>
      <c r="CM37" s="537">
        <v>15</v>
      </c>
      <c r="CN37" s="537">
        <v>754</v>
      </c>
      <c r="CO37" s="537">
        <v>3</v>
      </c>
      <c r="CP37" s="537">
        <v>48</v>
      </c>
      <c r="CQ37" s="538">
        <v>1</v>
      </c>
      <c r="CR37" s="537">
        <v>19</v>
      </c>
      <c r="CS37" s="537">
        <v>102</v>
      </c>
      <c r="CT37" s="537">
        <v>623</v>
      </c>
      <c r="CU37" s="537">
        <v>2</v>
      </c>
      <c r="CV37" s="537">
        <v>2</v>
      </c>
      <c r="CW37" s="537">
        <v>7</v>
      </c>
      <c r="CX37" s="537">
        <v>87</v>
      </c>
      <c r="CY37" s="537">
        <v>1</v>
      </c>
      <c r="CZ37" s="537">
        <v>2</v>
      </c>
      <c r="DA37" s="537">
        <v>7</v>
      </c>
      <c r="DB37" s="537">
        <v>135</v>
      </c>
      <c r="DC37" s="537">
        <v>3</v>
      </c>
      <c r="DD37" s="537">
        <v>5</v>
      </c>
      <c r="DE37" s="537">
        <v>66</v>
      </c>
      <c r="DF37" s="537">
        <v>2373</v>
      </c>
      <c r="DG37" s="537">
        <v>16</v>
      </c>
      <c r="DH37" s="537">
        <v>54</v>
      </c>
      <c r="DI37" s="537">
        <v>0</v>
      </c>
      <c r="DJ37" s="537">
        <v>0</v>
      </c>
      <c r="DK37" s="537">
        <v>2</v>
      </c>
      <c r="DL37" s="537">
        <v>26</v>
      </c>
      <c r="DM37" s="537">
        <v>19</v>
      </c>
      <c r="DN37" s="537">
        <v>1910</v>
      </c>
      <c r="DO37" s="537">
        <v>14</v>
      </c>
      <c r="DP37" s="537">
        <v>375</v>
      </c>
      <c r="DQ37" s="537">
        <v>1</v>
      </c>
      <c r="DR37" s="537">
        <v>1</v>
      </c>
      <c r="DS37" s="537">
        <v>21</v>
      </c>
      <c r="DT37" s="537">
        <v>585</v>
      </c>
      <c r="DU37" s="537">
        <v>1</v>
      </c>
      <c r="DV37" s="537">
        <v>1</v>
      </c>
      <c r="DW37" s="537">
        <v>3</v>
      </c>
      <c r="DX37" s="537">
        <v>59</v>
      </c>
      <c r="DY37" s="537">
        <v>1</v>
      </c>
      <c r="DZ37" s="537">
        <v>1</v>
      </c>
      <c r="EA37" s="538">
        <v>4</v>
      </c>
      <c r="EB37" s="537">
        <v>13</v>
      </c>
      <c r="EC37" s="537">
        <v>0</v>
      </c>
      <c r="ED37" s="537">
        <v>0</v>
      </c>
      <c r="EE37" s="537">
        <v>17</v>
      </c>
      <c r="EF37" s="537">
        <v>947</v>
      </c>
      <c r="EG37" s="537">
        <v>12</v>
      </c>
      <c r="EH37" s="537">
        <v>406</v>
      </c>
      <c r="EI37" s="537">
        <v>0</v>
      </c>
      <c r="EJ37" s="537">
        <v>0</v>
      </c>
      <c r="EK37" s="537">
        <v>0</v>
      </c>
      <c r="EL37" s="537">
        <v>0</v>
      </c>
      <c r="EM37" s="537">
        <v>4</v>
      </c>
      <c r="EN37" s="537">
        <v>48</v>
      </c>
      <c r="EO37" s="537">
        <v>1</v>
      </c>
      <c r="EP37" s="537">
        <v>1</v>
      </c>
      <c r="EQ37" s="537">
        <v>0</v>
      </c>
      <c r="ER37" s="537">
        <v>0</v>
      </c>
      <c r="ES37" s="537">
        <v>12</v>
      </c>
      <c r="ET37" s="537">
        <v>28</v>
      </c>
      <c r="EU37" s="537">
        <v>0</v>
      </c>
      <c r="EV37" s="537">
        <v>0</v>
      </c>
      <c r="EW37" s="537">
        <v>2</v>
      </c>
      <c r="EX37" s="537">
        <v>7</v>
      </c>
      <c r="EY37" s="538">
        <v>131</v>
      </c>
      <c r="EZ37" s="537">
        <v>20951</v>
      </c>
      <c r="FA37" s="537">
        <v>3</v>
      </c>
      <c r="FB37" s="537">
        <v>15</v>
      </c>
      <c r="FC37" s="537">
        <v>2</v>
      </c>
      <c r="FD37" s="537">
        <v>33</v>
      </c>
      <c r="FE37" s="537">
        <v>3</v>
      </c>
      <c r="FF37" s="537">
        <v>24</v>
      </c>
      <c r="FG37" s="537">
        <v>12</v>
      </c>
      <c r="FH37" s="537">
        <v>905</v>
      </c>
      <c r="FI37" s="536">
        <f t="shared" si="0"/>
        <v>2209</v>
      </c>
      <c r="FJ37" s="536">
        <f t="shared" si="0"/>
        <v>98110</v>
      </c>
      <c r="FK37" s="82"/>
      <c r="FL37" s="539"/>
      <c r="FM37" s="426"/>
    </row>
    <row r="38" spans="1:169" ht="12.95" customHeight="1">
      <c r="A38" s="540" t="s">
        <v>259</v>
      </c>
      <c r="B38" s="541" t="s">
        <v>903</v>
      </c>
      <c r="C38" s="542">
        <v>666</v>
      </c>
      <c r="D38" s="542">
        <v>2960</v>
      </c>
      <c r="E38" s="542">
        <v>105</v>
      </c>
      <c r="F38" s="542">
        <v>480</v>
      </c>
      <c r="G38" s="542">
        <v>130</v>
      </c>
      <c r="H38" s="542">
        <v>678</v>
      </c>
      <c r="I38" s="542">
        <v>18</v>
      </c>
      <c r="J38" s="542">
        <v>55</v>
      </c>
      <c r="K38" s="542">
        <v>115</v>
      </c>
      <c r="L38" s="542">
        <v>870</v>
      </c>
      <c r="M38" s="542">
        <v>2806</v>
      </c>
      <c r="N38" s="542">
        <v>14303</v>
      </c>
      <c r="O38" s="542">
        <v>1265</v>
      </c>
      <c r="P38" s="542">
        <v>6944</v>
      </c>
      <c r="Q38" s="542">
        <v>35</v>
      </c>
      <c r="R38" s="542">
        <v>135</v>
      </c>
      <c r="S38" s="542">
        <v>203</v>
      </c>
      <c r="T38" s="542">
        <v>1160</v>
      </c>
      <c r="U38" s="542">
        <v>291</v>
      </c>
      <c r="V38" s="542">
        <v>1131</v>
      </c>
      <c r="W38" s="542">
        <v>38</v>
      </c>
      <c r="X38" s="542">
        <v>339</v>
      </c>
      <c r="Y38" s="542">
        <v>39</v>
      </c>
      <c r="Z38" s="542">
        <v>174</v>
      </c>
      <c r="AA38" s="542">
        <v>34</v>
      </c>
      <c r="AB38" s="542">
        <v>121</v>
      </c>
      <c r="AC38" s="542">
        <v>63</v>
      </c>
      <c r="AD38" s="542">
        <v>247</v>
      </c>
      <c r="AE38" s="542">
        <v>69</v>
      </c>
      <c r="AF38" s="542">
        <v>342</v>
      </c>
      <c r="AG38" s="542">
        <v>3196</v>
      </c>
      <c r="AH38" s="542">
        <v>29244</v>
      </c>
      <c r="AI38" s="542">
        <v>173</v>
      </c>
      <c r="AJ38" s="542">
        <v>2140</v>
      </c>
      <c r="AK38" s="542">
        <v>36</v>
      </c>
      <c r="AL38" s="542">
        <v>197</v>
      </c>
      <c r="AM38" s="542">
        <v>119</v>
      </c>
      <c r="AN38" s="542">
        <v>373</v>
      </c>
      <c r="AO38" s="542">
        <v>322</v>
      </c>
      <c r="AP38" s="542">
        <v>1381</v>
      </c>
      <c r="AQ38" s="542">
        <v>208</v>
      </c>
      <c r="AR38" s="542">
        <v>2180</v>
      </c>
      <c r="AS38" s="542">
        <v>33</v>
      </c>
      <c r="AT38" s="542">
        <v>124</v>
      </c>
      <c r="AU38" s="542">
        <v>127</v>
      </c>
      <c r="AV38" s="542">
        <v>1194</v>
      </c>
      <c r="AW38" s="542">
        <v>39</v>
      </c>
      <c r="AX38" s="542">
        <v>162</v>
      </c>
      <c r="AY38" s="542">
        <v>92</v>
      </c>
      <c r="AZ38" s="542">
        <v>364</v>
      </c>
      <c r="BA38" s="542">
        <v>231</v>
      </c>
      <c r="BB38" s="542">
        <v>1481</v>
      </c>
      <c r="BC38" s="542">
        <v>424</v>
      </c>
      <c r="BD38" s="542">
        <v>2905</v>
      </c>
      <c r="BE38" s="542">
        <v>139</v>
      </c>
      <c r="BF38" s="542">
        <v>466</v>
      </c>
      <c r="BG38" s="542">
        <v>30</v>
      </c>
      <c r="BH38" s="542">
        <v>59</v>
      </c>
      <c r="BI38" s="542">
        <v>5</v>
      </c>
      <c r="BJ38" s="542">
        <v>7</v>
      </c>
      <c r="BK38" s="542">
        <v>487</v>
      </c>
      <c r="BL38" s="542">
        <v>1972</v>
      </c>
      <c r="BM38" s="542">
        <v>123</v>
      </c>
      <c r="BN38" s="542">
        <v>508</v>
      </c>
      <c r="BO38" s="542">
        <v>505</v>
      </c>
      <c r="BP38" s="542">
        <v>1942</v>
      </c>
      <c r="BQ38" s="542">
        <v>6002</v>
      </c>
      <c r="BR38" s="542">
        <v>31356</v>
      </c>
      <c r="BS38" s="542">
        <v>1912</v>
      </c>
      <c r="BT38" s="542">
        <v>11373</v>
      </c>
      <c r="BU38" s="542">
        <v>20</v>
      </c>
      <c r="BV38" s="542">
        <v>86</v>
      </c>
      <c r="BW38" s="542">
        <v>66</v>
      </c>
      <c r="BX38" s="542">
        <v>403</v>
      </c>
      <c r="BY38" s="542">
        <v>1752</v>
      </c>
      <c r="BZ38" s="542">
        <v>25729</v>
      </c>
      <c r="CA38" s="542">
        <v>46</v>
      </c>
      <c r="CB38" s="542">
        <v>258</v>
      </c>
      <c r="CC38" s="542">
        <v>44</v>
      </c>
      <c r="CD38" s="542">
        <v>151</v>
      </c>
      <c r="CE38" s="542">
        <v>450</v>
      </c>
      <c r="CF38" s="542">
        <v>3128</v>
      </c>
      <c r="CG38" s="542">
        <v>637</v>
      </c>
      <c r="CH38" s="542">
        <v>2996</v>
      </c>
      <c r="CI38" s="542">
        <v>106</v>
      </c>
      <c r="CJ38" s="542">
        <v>463</v>
      </c>
      <c r="CK38" s="542">
        <v>131</v>
      </c>
      <c r="CL38" s="542">
        <v>786</v>
      </c>
      <c r="CM38" s="542">
        <v>200</v>
      </c>
      <c r="CN38" s="542">
        <v>1195</v>
      </c>
      <c r="CO38" s="542">
        <v>224</v>
      </c>
      <c r="CP38" s="542">
        <v>977</v>
      </c>
      <c r="CQ38" s="543">
        <v>84</v>
      </c>
      <c r="CR38" s="542">
        <v>886</v>
      </c>
      <c r="CS38" s="542">
        <v>255</v>
      </c>
      <c r="CT38" s="542">
        <v>824</v>
      </c>
      <c r="CU38" s="542">
        <v>25</v>
      </c>
      <c r="CV38" s="542">
        <v>109</v>
      </c>
      <c r="CW38" s="542">
        <v>76</v>
      </c>
      <c r="CX38" s="542">
        <v>211</v>
      </c>
      <c r="CY38" s="542">
        <v>86</v>
      </c>
      <c r="CZ38" s="542">
        <v>326</v>
      </c>
      <c r="DA38" s="542">
        <v>278</v>
      </c>
      <c r="DB38" s="542">
        <v>1467</v>
      </c>
      <c r="DC38" s="542">
        <v>71</v>
      </c>
      <c r="DD38" s="542">
        <v>253</v>
      </c>
      <c r="DE38" s="542">
        <v>419</v>
      </c>
      <c r="DF38" s="542">
        <v>2718</v>
      </c>
      <c r="DG38" s="542">
        <v>561</v>
      </c>
      <c r="DH38" s="542">
        <v>2280</v>
      </c>
      <c r="DI38" s="542">
        <v>20</v>
      </c>
      <c r="DJ38" s="542">
        <v>69</v>
      </c>
      <c r="DK38" s="542">
        <v>75</v>
      </c>
      <c r="DL38" s="542">
        <v>198</v>
      </c>
      <c r="DM38" s="542">
        <v>173</v>
      </c>
      <c r="DN38" s="542">
        <v>752</v>
      </c>
      <c r="DO38" s="542">
        <v>198</v>
      </c>
      <c r="DP38" s="542">
        <v>1191</v>
      </c>
      <c r="DQ38" s="542">
        <v>128</v>
      </c>
      <c r="DR38" s="542">
        <v>521</v>
      </c>
      <c r="DS38" s="542">
        <v>273</v>
      </c>
      <c r="DT38" s="542">
        <v>1497</v>
      </c>
      <c r="DU38" s="542">
        <v>9</v>
      </c>
      <c r="DV38" s="542">
        <v>24</v>
      </c>
      <c r="DW38" s="542">
        <v>119</v>
      </c>
      <c r="DX38" s="542">
        <v>1000</v>
      </c>
      <c r="DY38" s="542">
        <v>129</v>
      </c>
      <c r="DZ38" s="542">
        <v>362</v>
      </c>
      <c r="EA38" s="543">
        <v>71</v>
      </c>
      <c r="EB38" s="542">
        <v>248</v>
      </c>
      <c r="EC38" s="542">
        <v>74</v>
      </c>
      <c r="ED38" s="542">
        <v>198</v>
      </c>
      <c r="EE38" s="542">
        <v>146</v>
      </c>
      <c r="EF38" s="542">
        <v>982</v>
      </c>
      <c r="EG38" s="542">
        <v>116</v>
      </c>
      <c r="EH38" s="542">
        <v>495</v>
      </c>
      <c r="EI38" s="542">
        <v>16</v>
      </c>
      <c r="EJ38" s="542">
        <v>26</v>
      </c>
      <c r="EK38" s="542">
        <v>64</v>
      </c>
      <c r="EL38" s="542">
        <v>409</v>
      </c>
      <c r="EM38" s="542">
        <v>55</v>
      </c>
      <c r="EN38" s="542">
        <v>952</v>
      </c>
      <c r="EO38" s="542">
        <v>65</v>
      </c>
      <c r="EP38" s="542">
        <v>574</v>
      </c>
      <c r="EQ38" s="542">
        <v>52</v>
      </c>
      <c r="ER38" s="542">
        <v>365</v>
      </c>
      <c r="ES38" s="542">
        <v>64</v>
      </c>
      <c r="ET38" s="542">
        <v>249</v>
      </c>
      <c r="EU38" s="542">
        <v>6</v>
      </c>
      <c r="EV38" s="542">
        <v>13</v>
      </c>
      <c r="EW38" s="542">
        <v>20</v>
      </c>
      <c r="EX38" s="542">
        <v>133</v>
      </c>
      <c r="EY38" s="543">
        <v>71</v>
      </c>
      <c r="EZ38" s="542">
        <v>390</v>
      </c>
      <c r="FA38" s="542">
        <v>47</v>
      </c>
      <c r="FB38" s="542">
        <v>266</v>
      </c>
      <c r="FC38" s="542">
        <v>9</v>
      </c>
      <c r="FD38" s="542">
        <v>118</v>
      </c>
      <c r="FE38" s="542">
        <v>114</v>
      </c>
      <c r="FF38" s="542">
        <v>421</v>
      </c>
      <c r="FG38" s="542">
        <v>185</v>
      </c>
      <c r="FH38" s="542">
        <v>2133</v>
      </c>
      <c r="FI38" s="541">
        <f t="shared" si="0"/>
        <v>27910</v>
      </c>
      <c r="FJ38" s="541">
        <f t="shared" si="0"/>
        <v>178199</v>
      </c>
      <c r="FK38" s="82"/>
      <c r="FL38" s="539"/>
      <c r="FM38" s="426"/>
    </row>
    <row r="39" spans="1:169" ht="12.95" customHeight="1">
      <c r="A39" s="535" t="s">
        <v>260</v>
      </c>
      <c r="B39" s="536" t="s">
        <v>904</v>
      </c>
      <c r="C39" s="537">
        <v>211</v>
      </c>
      <c r="D39" s="537">
        <v>1374</v>
      </c>
      <c r="E39" s="537">
        <v>9</v>
      </c>
      <c r="F39" s="537">
        <v>29</v>
      </c>
      <c r="G39" s="537">
        <v>24</v>
      </c>
      <c r="H39" s="537">
        <v>399</v>
      </c>
      <c r="I39" s="537">
        <v>8</v>
      </c>
      <c r="J39" s="537">
        <v>163</v>
      </c>
      <c r="K39" s="537">
        <v>9</v>
      </c>
      <c r="L39" s="537">
        <v>64</v>
      </c>
      <c r="M39" s="537">
        <v>906</v>
      </c>
      <c r="N39" s="537">
        <v>7669</v>
      </c>
      <c r="O39" s="537">
        <v>291</v>
      </c>
      <c r="P39" s="537">
        <v>3591</v>
      </c>
      <c r="Q39" s="537">
        <v>2</v>
      </c>
      <c r="R39" s="537">
        <v>3</v>
      </c>
      <c r="S39" s="537">
        <v>52</v>
      </c>
      <c r="T39" s="537">
        <v>277</v>
      </c>
      <c r="U39" s="537">
        <v>53</v>
      </c>
      <c r="V39" s="537">
        <v>323</v>
      </c>
      <c r="W39" s="537">
        <v>4</v>
      </c>
      <c r="X39" s="537">
        <v>9</v>
      </c>
      <c r="Y39" s="537">
        <v>6</v>
      </c>
      <c r="Z39" s="537">
        <v>15</v>
      </c>
      <c r="AA39" s="537">
        <v>9</v>
      </c>
      <c r="AB39" s="537">
        <v>33</v>
      </c>
      <c r="AC39" s="537">
        <v>7</v>
      </c>
      <c r="AD39" s="537">
        <v>15</v>
      </c>
      <c r="AE39" s="537">
        <v>8</v>
      </c>
      <c r="AF39" s="537">
        <v>81</v>
      </c>
      <c r="AG39" s="537">
        <v>277</v>
      </c>
      <c r="AH39" s="537">
        <v>1621</v>
      </c>
      <c r="AI39" s="537">
        <v>19</v>
      </c>
      <c r="AJ39" s="537">
        <v>64</v>
      </c>
      <c r="AK39" s="537">
        <v>6</v>
      </c>
      <c r="AL39" s="537">
        <v>24</v>
      </c>
      <c r="AM39" s="537">
        <v>25</v>
      </c>
      <c r="AN39" s="537">
        <v>486</v>
      </c>
      <c r="AO39" s="537">
        <v>77</v>
      </c>
      <c r="AP39" s="537">
        <v>694</v>
      </c>
      <c r="AQ39" s="537">
        <v>71</v>
      </c>
      <c r="AR39" s="537">
        <v>629</v>
      </c>
      <c r="AS39" s="537">
        <v>16</v>
      </c>
      <c r="AT39" s="537">
        <v>95</v>
      </c>
      <c r="AU39" s="537">
        <v>21</v>
      </c>
      <c r="AV39" s="537">
        <v>139</v>
      </c>
      <c r="AW39" s="537">
        <v>14</v>
      </c>
      <c r="AX39" s="537">
        <v>45</v>
      </c>
      <c r="AY39" s="537">
        <v>69</v>
      </c>
      <c r="AZ39" s="537">
        <v>265</v>
      </c>
      <c r="BA39" s="537">
        <v>90</v>
      </c>
      <c r="BB39" s="537">
        <v>481</v>
      </c>
      <c r="BC39" s="537">
        <v>157</v>
      </c>
      <c r="BD39" s="537">
        <v>1166</v>
      </c>
      <c r="BE39" s="537">
        <v>9</v>
      </c>
      <c r="BF39" s="537">
        <v>35</v>
      </c>
      <c r="BG39" s="537">
        <v>5</v>
      </c>
      <c r="BH39" s="537">
        <v>12</v>
      </c>
      <c r="BI39" s="537">
        <v>9</v>
      </c>
      <c r="BJ39" s="537">
        <v>48</v>
      </c>
      <c r="BK39" s="537">
        <v>58</v>
      </c>
      <c r="BL39" s="537">
        <v>200</v>
      </c>
      <c r="BM39" s="537">
        <v>20</v>
      </c>
      <c r="BN39" s="537">
        <v>72</v>
      </c>
      <c r="BO39" s="537">
        <v>122</v>
      </c>
      <c r="BP39" s="537">
        <v>534</v>
      </c>
      <c r="BQ39" s="537">
        <v>5113</v>
      </c>
      <c r="BR39" s="537">
        <v>38267</v>
      </c>
      <c r="BS39" s="537">
        <v>654</v>
      </c>
      <c r="BT39" s="537">
        <v>6165</v>
      </c>
      <c r="BU39" s="537">
        <v>3</v>
      </c>
      <c r="BV39" s="537">
        <v>3</v>
      </c>
      <c r="BW39" s="537">
        <v>9</v>
      </c>
      <c r="BX39" s="537">
        <v>24</v>
      </c>
      <c r="BY39" s="537">
        <v>102</v>
      </c>
      <c r="BZ39" s="537">
        <v>812</v>
      </c>
      <c r="CA39" s="537">
        <v>13</v>
      </c>
      <c r="CB39" s="537">
        <v>703</v>
      </c>
      <c r="CC39" s="537">
        <v>4</v>
      </c>
      <c r="CD39" s="537">
        <v>22</v>
      </c>
      <c r="CE39" s="537">
        <v>108</v>
      </c>
      <c r="CF39" s="537">
        <v>1734</v>
      </c>
      <c r="CG39" s="537">
        <v>163</v>
      </c>
      <c r="CH39" s="537">
        <v>1259</v>
      </c>
      <c r="CI39" s="537">
        <v>13</v>
      </c>
      <c r="CJ39" s="537">
        <v>109</v>
      </c>
      <c r="CK39" s="537">
        <v>48</v>
      </c>
      <c r="CL39" s="537">
        <v>149</v>
      </c>
      <c r="CM39" s="537">
        <v>53</v>
      </c>
      <c r="CN39" s="537">
        <v>833</v>
      </c>
      <c r="CO39" s="537">
        <v>347</v>
      </c>
      <c r="CP39" s="537">
        <v>1564</v>
      </c>
      <c r="CQ39" s="538">
        <v>22</v>
      </c>
      <c r="CR39" s="537">
        <v>129</v>
      </c>
      <c r="CS39" s="537">
        <v>60</v>
      </c>
      <c r="CT39" s="537">
        <v>210</v>
      </c>
      <c r="CU39" s="537">
        <v>8</v>
      </c>
      <c r="CV39" s="537">
        <v>22</v>
      </c>
      <c r="CW39" s="537">
        <v>11</v>
      </c>
      <c r="CX39" s="537">
        <v>106</v>
      </c>
      <c r="CY39" s="537">
        <v>8</v>
      </c>
      <c r="CZ39" s="537">
        <v>20</v>
      </c>
      <c r="DA39" s="537">
        <v>28</v>
      </c>
      <c r="DB39" s="537">
        <v>187</v>
      </c>
      <c r="DC39" s="537">
        <v>16</v>
      </c>
      <c r="DD39" s="537">
        <v>86</v>
      </c>
      <c r="DE39" s="537">
        <v>68</v>
      </c>
      <c r="DF39" s="537">
        <v>287</v>
      </c>
      <c r="DG39" s="537">
        <v>143</v>
      </c>
      <c r="DH39" s="537">
        <v>1459</v>
      </c>
      <c r="DI39" s="537">
        <v>11</v>
      </c>
      <c r="DJ39" s="537">
        <v>49</v>
      </c>
      <c r="DK39" s="537">
        <v>8</v>
      </c>
      <c r="DL39" s="537">
        <v>270</v>
      </c>
      <c r="DM39" s="537">
        <v>28</v>
      </c>
      <c r="DN39" s="537">
        <v>288</v>
      </c>
      <c r="DO39" s="537">
        <v>58</v>
      </c>
      <c r="DP39" s="537">
        <v>1774</v>
      </c>
      <c r="DQ39" s="537">
        <v>22</v>
      </c>
      <c r="DR39" s="537">
        <v>162</v>
      </c>
      <c r="DS39" s="537">
        <v>82</v>
      </c>
      <c r="DT39" s="537">
        <v>499</v>
      </c>
      <c r="DU39" s="537">
        <v>3</v>
      </c>
      <c r="DV39" s="537">
        <v>7</v>
      </c>
      <c r="DW39" s="537">
        <v>60</v>
      </c>
      <c r="DX39" s="537">
        <v>705</v>
      </c>
      <c r="DY39" s="537">
        <v>18</v>
      </c>
      <c r="DZ39" s="537">
        <v>127</v>
      </c>
      <c r="EA39" s="538">
        <v>28</v>
      </c>
      <c r="EB39" s="537">
        <v>175</v>
      </c>
      <c r="EC39" s="537">
        <v>23</v>
      </c>
      <c r="ED39" s="537">
        <v>314</v>
      </c>
      <c r="EE39" s="537">
        <v>17</v>
      </c>
      <c r="EF39" s="537">
        <v>316</v>
      </c>
      <c r="EG39" s="537">
        <v>14</v>
      </c>
      <c r="EH39" s="537">
        <v>125</v>
      </c>
      <c r="EI39" s="537">
        <v>3</v>
      </c>
      <c r="EJ39" s="537">
        <v>4</v>
      </c>
      <c r="EK39" s="537">
        <v>7</v>
      </c>
      <c r="EL39" s="537">
        <v>41</v>
      </c>
      <c r="EM39" s="537">
        <v>7</v>
      </c>
      <c r="EN39" s="537">
        <v>38</v>
      </c>
      <c r="EO39" s="537">
        <v>24</v>
      </c>
      <c r="EP39" s="537">
        <v>218</v>
      </c>
      <c r="EQ39" s="537">
        <v>6</v>
      </c>
      <c r="ER39" s="537">
        <v>20</v>
      </c>
      <c r="ES39" s="537">
        <v>4</v>
      </c>
      <c r="ET39" s="537">
        <v>12</v>
      </c>
      <c r="EU39" s="537">
        <v>1</v>
      </c>
      <c r="EV39" s="537">
        <v>2</v>
      </c>
      <c r="EW39" s="537">
        <v>8</v>
      </c>
      <c r="EX39" s="537">
        <v>25</v>
      </c>
      <c r="EY39" s="538">
        <v>17</v>
      </c>
      <c r="EZ39" s="537">
        <v>66</v>
      </c>
      <c r="FA39" s="537">
        <v>4</v>
      </c>
      <c r="FB39" s="537">
        <v>12</v>
      </c>
      <c r="FC39" s="537">
        <v>4</v>
      </c>
      <c r="FD39" s="537">
        <v>148</v>
      </c>
      <c r="FE39" s="537">
        <v>18</v>
      </c>
      <c r="FF39" s="537">
        <v>119</v>
      </c>
      <c r="FG39" s="537">
        <v>14</v>
      </c>
      <c r="FH39" s="537">
        <v>144</v>
      </c>
      <c r="FI39" s="536">
        <f t="shared" si="0"/>
        <v>10147</v>
      </c>
      <c r="FJ39" s="536">
        <f t="shared" si="0"/>
        <v>80465</v>
      </c>
      <c r="FK39" s="82"/>
      <c r="FL39" s="539"/>
      <c r="FM39" s="426"/>
    </row>
    <row r="40" spans="1:169" ht="12.95" customHeight="1">
      <c r="A40" s="540" t="s">
        <v>261</v>
      </c>
      <c r="B40" s="541" t="s">
        <v>1014</v>
      </c>
      <c r="C40" s="542">
        <v>592</v>
      </c>
      <c r="D40" s="542">
        <v>3034</v>
      </c>
      <c r="E40" s="542">
        <v>25</v>
      </c>
      <c r="F40" s="542">
        <v>80</v>
      </c>
      <c r="G40" s="542">
        <v>131</v>
      </c>
      <c r="H40" s="542">
        <v>688</v>
      </c>
      <c r="I40" s="542">
        <v>10</v>
      </c>
      <c r="J40" s="542">
        <v>25</v>
      </c>
      <c r="K40" s="542">
        <v>49</v>
      </c>
      <c r="L40" s="542">
        <v>151</v>
      </c>
      <c r="M40" s="542">
        <v>2107</v>
      </c>
      <c r="N40" s="542">
        <v>13740</v>
      </c>
      <c r="O40" s="542">
        <v>794</v>
      </c>
      <c r="P40" s="542">
        <v>4354</v>
      </c>
      <c r="Q40" s="542">
        <v>16</v>
      </c>
      <c r="R40" s="542">
        <v>54</v>
      </c>
      <c r="S40" s="542">
        <v>278</v>
      </c>
      <c r="T40" s="542">
        <v>981</v>
      </c>
      <c r="U40" s="542">
        <v>297</v>
      </c>
      <c r="V40" s="542">
        <v>1394</v>
      </c>
      <c r="W40" s="542">
        <v>37</v>
      </c>
      <c r="X40" s="542">
        <v>130</v>
      </c>
      <c r="Y40" s="542">
        <v>5</v>
      </c>
      <c r="Z40" s="542">
        <v>22</v>
      </c>
      <c r="AA40" s="542">
        <v>14</v>
      </c>
      <c r="AB40" s="542">
        <v>157</v>
      </c>
      <c r="AC40" s="542">
        <v>93</v>
      </c>
      <c r="AD40" s="542">
        <v>267</v>
      </c>
      <c r="AE40" s="542">
        <v>65</v>
      </c>
      <c r="AF40" s="542">
        <v>177</v>
      </c>
      <c r="AG40" s="542">
        <v>1295</v>
      </c>
      <c r="AH40" s="542">
        <v>5474</v>
      </c>
      <c r="AI40" s="542">
        <v>124</v>
      </c>
      <c r="AJ40" s="542">
        <v>347</v>
      </c>
      <c r="AK40" s="542">
        <v>18</v>
      </c>
      <c r="AL40" s="542">
        <v>344</v>
      </c>
      <c r="AM40" s="542">
        <v>105</v>
      </c>
      <c r="AN40" s="542">
        <v>355</v>
      </c>
      <c r="AO40" s="542">
        <v>359</v>
      </c>
      <c r="AP40" s="542">
        <v>1367</v>
      </c>
      <c r="AQ40" s="542">
        <v>176</v>
      </c>
      <c r="AR40" s="542">
        <v>970</v>
      </c>
      <c r="AS40" s="542">
        <v>100</v>
      </c>
      <c r="AT40" s="542">
        <v>239</v>
      </c>
      <c r="AU40" s="542">
        <v>69</v>
      </c>
      <c r="AV40" s="542">
        <v>329</v>
      </c>
      <c r="AW40" s="542">
        <v>30</v>
      </c>
      <c r="AX40" s="542">
        <v>228</v>
      </c>
      <c r="AY40" s="542">
        <v>110</v>
      </c>
      <c r="AZ40" s="542">
        <v>899</v>
      </c>
      <c r="BA40" s="542">
        <v>283</v>
      </c>
      <c r="BB40" s="542">
        <v>3234</v>
      </c>
      <c r="BC40" s="542">
        <v>388</v>
      </c>
      <c r="BD40" s="542">
        <v>1607</v>
      </c>
      <c r="BE40" s="542">
        <v>61</v>
      </c>
      <c r="BF40" s="542">
        <v>233</v>
      </c>
      <c r="BG40" s="542">
        <v>13</v>
      </c>
      <c r="BH40" s="542">
        <v>21</v>
      </c>
      <c r="BI40" s="542">
        <v>10</v>
      </c>
      <c r="BJ40" s="542">
        <v>19</v>
      </c>
      <c r="BK40" s="542">
        <v>219</v>
      </c>
      <c r="BL40" s="542">
        <v>1173</v>
      </c>
      <c r="BM40" s="542">
        <v>89</v>
      </c>
      <c r="BN40" s="542">
        <v>356</v>
      </c>
      <c r="BO40" s="542">
        <v>358</v>
      </c>
      <c r="BP40" s="542">
        <v>2287</v>
      </c>
      <c r="BQ40" s="542">
        <v>6263</v>
      </c>
      <c r="BR40" s="542">
        <v>66831</v>
      </c>
      <c r="BS40" s="542">
        <v>1516</v>
      </c>
      <c r="BT40" s="542">
        <v>8571</v>
      </c>
      <c r="BU40" s="542">
        <v>11</v>
      </c>
      <c r="BV40" s="542">
        <v>64</v>
      </c>
      <c r="BW40" s="542">
        <v>53</v>
      </c>
      <c r="BX40" s="542">
        <v>144</v>
      </c>
      <c r="BY40" s="542">
        <v>345</v>
      </c>
      <c r="BZ40" s="542">
        <v>2983</v>
      </c>
      <c r="CA40" s="542">
        <v>90</v>
      </c>
      <c r="CB40" s="542">
        <v>308</v>
      </c>
      <c r="CC40" s="542">
        <v>42</v>
      </c>
      <c r="CD40" s="542">
        <v>125</v>
      </c>
      <c r="CE40" s="542">
        <v>1061</v>
      </c>
      <c r="CF40" s="542">
        <v>8048</v>
      </c>
      <c r="CG40" s="542">
        <v>689</v>
      </c>
      <c r="CH40" s="542">
        <v>2626</v>
      </c>
      <c r="CI40" s="542">
        <v>74</v>
      </c>
      <c r="CJ40" s="542">
        <v>426</v>
      </c>
      <c r="CK40" s="542">
        <v>89</v>
      </c>
      <c r="CL40" s="542">
        <v>516</v>
      </c>
      <c r="CM40" s="542">
        <v>354</v>
      </c>
      <c r="CN40" s="542">
        <v>1800</v>
      </c>
      <c r="CO40" s="542">
        <v>170</v>
      </c>
      <c r="CP40" s="542">
        <v>1334</v>
      </c>
      <c r="CQ40" s="543">
        <v>28</v>
      </c>
      <c r="CR40" s="542">
        <v>127</v>
      </c>
      <c r="CS40" s="542">
        <v>875</v>
      </c>
      <c r="CT40" s="542">
        <v>3526</v>
      </c>
      <c r="CU40" s="542">
        <v>11</v>
      </c>
      <c r="CV40" s="542">
        <v>44</v>
      </c>
      <c r="CW40" s="542">
        <v>49</v>
      </c>
      <c r="CX40" s="542">
        <v>144</v>
      </c>
      <c r="CY40" s="542">
        <v>78</v>
      </c>
      <c r="CZ40" s="542">
        <v>768</v>
      </c>
      <c r="DA40" s="542">
        <v>129</v>
      </c>
      <c r="DB40" s="542">
        <v>493</v>
      </c>
      <c r="DC40" s="542">
        <v>52</v>
      </c>
      <c r="DD40" s="542">
        <v>277</v>
      </c>
      <c r="DE40" s="542">
        <v>367</v>
      </c>
      <c r="DF40" s="542">
        <v>1853</v>
      </c>
      <c r="DG40" s="542">
        <v>294</v>
      </c>
      <c r="DH40" s="542">
        <v>1518</v>
      </c>
      <c r="DI40" s="542">
        <v>11</v>
      </c>
      <c r="DJ40" s="542">
        <v>24</v>
      </c>
      <c r="DK40" s="542">
        <v>22</v>
      </c>
      <c r="DL40" s="542">
        <v>38</v>
      </c>
      <c r="DM40" s="542">
        <v>88</v>
      </c>
      <c r="DN40" s="542">
        <v>600</v>
      </c>
      <c r="DO40" s="542">
        <v>418</v>
      </c>
      <c r="DP40" s="542">
        <v>2081</v>
      </c>
      <c r="DQ40" s="542">
        <v>72</v>
      </c>
      <c r="DR40" s="542">
        <v>191</v>
      </c>
      <c r="DS40" s="542">
        <v>139</v>
      </c>
      <c r="DT40" s="542">
        <v>552</v>
      </c>
      <c r="DU40" s="542">
        <v>2</v>
      </c>
      <c r="DV40" s="542">
        <v>2</v>
      </c>
      <c r="DW40" s="542">
        <v>90</v>
      </c>
      <c r="DX40" s="542">
        <v>706</v>
      </c>
      <c r="DY40" s="542">
        <v>81</v>
      </c>
      <c r="DZ40" s="542">
        <v>294</v>
      </c>
      <c r="EA40" s="543">
        <v>87</v>
      </c>
      <c r="EB40" s="542">
        <v>408</v>
      </c>
      <c r="EC40" s="542">
        <v>45</v>
      </c>
      <c r="ED40" s="542">
        <v>130</v>
      </c>
      <c r="EE40" s="542">
        <v>109</v>
      </c>
      <c r="EF40" s="542">
        <v>671</v>
      </c>
      <c r="EG40" s="542">
        <v>77</v>
      </c>
      <c r="EH40" s="542">
        <v>395</v>
      </c>
      <c r="EI40" s="542">
        <v>4</v>
      </c>
      <c r="EJ40" s="542">
        <v>7</v>
      </c>
      <c r="EK40" s="542">
        <v>49</v>
      </c>
      <c r="EL40" s="542">
        <v>232</v>
      </c>
      <c r="EM40" s="542">
        <v>53</v>
      </c>
      <c r="EN40" s="542">
        <v>689</v>
      </c>
      <c r="EO40" s="542">
        <v>57</v>
      </c>
      <c r="EP40" s="542">
        <v>331</v>
      </c>
      <c r="EQ40" s="542">
        <v>14</v>
      </c>
      <c r="ER40" s="542">
        <v>55</v>
      </c>
      <c r="ES40" s="542">
        <v>29</v>
      </c>
      <c r="ET40" s="542">
        <v>116</v>
      </c>
      <c r="EU40" s="542">
        <v>5</v>
      </c>
      <c r="EV40" s="542">
        <v>27</v>
      </c>
      <c r="EW40" s="542">
        <v>12</v>
      </c>
      <c r="EX40" s="542">
        <v>39</v>
      </c>
      <c r="EY40" s="543">
        <v>227</v>
      </c>
      <c r="EZ40" s="542">
        <v>7741</v>
      </c>
      <c r="FA40" s="542">
        <v>48</v>
      </c>
      <c r="FB40" s="542">
        <v>481</v>
      </c>
      <c r="FC40" s="542">
        <v>3</v>
      </c>
      <c r="FD40" s="542">
        <v>12</v>
      </c>
      <c r="FE40" s="542">
        <v>49</v>
      </c>
      <c r="FF40" s="542">
        <v>357</v>
      </c>
      <c r="FG40" s="542">
        <v>107</v>
      </c>
      <c r="FH40" s="542">
        <v>448</v>
      </c>
      <c r="FI40" s="541">
        <f t="shared" si="0"/>
        <v>22858</v>
      </c>
      <c r="FJ40" s="541">
        <f t="shared" si="0"/>
        <v>163889</v>
      </c>
      <c r="FK40" s="82"/>
      <c r="FL40" s="539"/>
      <c r="FM40" s="426"/>
    </row>
    <row r="41" spans="1:169" ht="12.95" customHeight="1">
      <c r="A41" s="535" t="s">
        <v>263</v>
      </c>
      <c r="B41" s="536" t="s">
        <v>1015</v>
      </c>
      <c r="C41" s="537">
        <v>136</v>
      </c>
      <c r="D41" s="537">
        <v>3858</v>
      </c>
      <c r="E41" s="537">
        <v>93</v>
      </c>
      <c r="F41" s="537">
        <v>823</v>
      </c>
      <c r="G41" s="537">
        <v>170</v>
      </c>
      <c r="H41" s="537">
        <v>1220</v>
      </c>
      <c r="I41" s="537">
        <v>42</v>
      </c>
      <c r="J41" s="537">
        <v>572</v>
      </c>
      <c r="K41" s="537">
        <v>58</v>
      </c>
      <c r="L41" s="537">
        <v>550</v>
      </c>
      <c r="M41" s="537">
        <v>1067</v>
      </c>
      <c r="N41" s="537">
        <v>9152</v>
      </c>
      <c r="O41" s="537">
        <v>211</v>
      </c>
      <c r="P41" s="537">
        <v>1891</v>
      </c>
      <c r="Q41" s="537">
        <v>51</v>
      </c>
      <c r="R41" s="537">
        <v>814</v>
      </c>
      <c r="S41" s="537">
        <v>136</v>
      </c>
      <c r="T41" s="537">
        <v>1910</v>
      </c>
      <c r="U41" s="537">
        <v>181</v>
      </c>
      <c r="V41" s="537">
        <v>1957</v>
      </c>
      <c r="W41" s="537">
        <v>49</v>
      </c>
      <c r="X41" s="537">
        <v>322</v>
      </c>
      <c r="Y41" s="537">
        <v>34</v>
      </c>
      <c r="Z41" s="537">
        <v>586</v>
      </c>
      <c r="AA41" s="537">
        <v>43</v>
      </c>
      <c r="AB41" s="537">
        <v>481</v>
      </c>
      <c r="AC41" s="537">
        <v>42</v>
      </c>
      <c r="AD41" s="537">
        <v>772</v>
      </c>
      <c r="AE41" s="537">
        <v>72</v>
      </c>
      <c r="AF41" s="537">
        <v>398</v>
      </c>
      <c r="AG41" s="537">
        <v>199</v>
      </c>
      <c r="AH41" s="537">
        <v>3653</v>
      </c>
      <c r="AI41" s="537">
        <v>110</v>
      </c>
      <c r="AJ41" s="537">
        <v>3728</v>
      </c>
      <c r="AK41" s="537">
        <v>46</v>
      </c>
      <c r="AL41" s="537">
        <v>370</v>
      </c>
      <c r="AM41" s="537">
        <v>87</v>
      </c>
      <c r="AN41" s="537">
        <v>706</v>
      </c>
      <c r="AO41" s="537">
        <v>180</v>
      </c>
      <c r="AP41" s="537">
        <v>1533</v>
      </c>
      <c r="AQ41" s="537">
        <v>306</v>
      </c>
      <c r="AR41" s="537">
        <v>2216</v>
      </c>
      <c r="AS41" s="537">
        <v>37</v>
      </c>
      <c r="AT41" s="537">
        <v>399</v>
      </c>
      <c r="AU41" s="537">
        <v>105</v>
      </c>
      <c r="AV41" s="537">
        <v>1262</v>
      </c>
      <c r="AW41" s="537">
        <v>60</v>
      </c>
      <c r="AX41" s="537">
        <v>505</v>
      </c>
      <c r="AY41" s="537">
        <v>183</v>
      </c>
      <c r="AZ41" s="537">
        <v>1552</v>
      </c>
      <c r="BA41" s="537">
        <v>100</v>
      </c>
      <c r="BB41" s="537">
        <v>1480</v>
      </c>
      <c r="BC41" s="537">
        <v>195</v>
      </c>
      <c r="BD41" s="537">
        <v>1895</v>
      </c>
      <c r="BE41" s="537">
        <v>73</v>
      </c>
      <c r="BF41" s="537">
        <v>738</v>
      </c>
      <c r="BG41" s="537">
        <v>33</v>
      </c>
      <c r="BH41" s="537">
        <v>476</v>
      </c>
      <c r="BI41" s="537">
        <v>27</v>
      </c>
      <c r="BJ41" s="537">
        <v>549</v>
      </c>
      <c r="BK41" s="537">
        <v>86</v>
      </c>
      <c r="BL41" s="537">
        <v>2310</v>
      </c>
      <c r="BM41" s="537">
        <v>147</v>
      </c>
      <c r="BN41" s="537">
        <v>773</v>
      </c>
      <c r="BO41" s="537">
        <v>137</v>
      </c>
      <c r="BP41" s="537">
        <v>2020</v>
      </c>
      <c r="BQ41" s="537">
        <v>1204</v>
      </c>
      <c r="BR41" s="537">
        <v>11910</v>
      </c>
      <c r="BS41" s="537">
        <v>377</v>
      </c>
      <c r="BT41" s="537">
        <v>5057</v>
      </c>
      <c r="BU41" s="537">
        <v>35</v>
      </c>
      <c r="BV41" s="537">
        <v>539</v>
      </c>
      <c r="BW41" s="537">
        <v>44</v>
      </c>
      <c r="BX41" s="537">
        <v>706</v>
      </c>
      <c r="BY41" s="537">
        <v>185</v>
      </c>
      <c r="BZ41" s="537">
        <v>2301</v>
      </c>
      <c r="CA41" s="537">
        <v>57</v>
      </c>
      <c r="CB41" s="537">
        <v>645</v>
      </c>
      <c r="CC41" s="537">
        <v>31</v>
      </c>
      <c r="CD41" s="537">
        <v>479</v>
      </c>
      <c r="CE41" s="537">
        <v>75</v>
      </c>
      <c r="CF41" s="537">
        <v>1126</v>
      </c>
      <c r="CG41" s="537">
        <v>235</v>
      </c>
      <c r="CH41" s="537">
        <v>2825</v>
      </c>
      <c r="CI41" s="537">
        <v>89</v>
      </c>
      <c r="CJ41" s="537">
        <v>2367</v>
      </c>
      <c r="CK41" s="537">
        <v>114</v>
      </c>
      <c r="CL41" s="537">
        <v>1047</v>
      </c>
      <c r="CM41" s="537">
        <v>172</v>
      </c>
      <c r="CN41" s="537">
        <v>3792</v>
      </c>
      <c r="CO41" s="537">
        <v>225</v>
      </c>
      <c r="CP41" s="537">
        <v>6598</v>
      </c>
      <c r="CQ41" s="538">
        <v>53</v>
      </c>
      <c r="CR41" s="537">
        <v>1162</v>
      </c>
      <c r="CS41" s="537">
        <v>110</v>
      </c>
      <c r="CT41" s="537">
        <v>3353</v>
      </c>
      <c r="CU41" s="537">
        <v>38</v>
      </c>
      <c r="CV41" s="537">
        <v>610</v>
      </c>
      <c r="CW41" s="537">
        <v>70</v>
      </c>
      <c r="CX41" s="537">
        <v>463</v>
      </c>
      <c r="CY41" s="537">
        <v>66</v>
      </c>
      <c r="CZ41" s="537">
        <v>391</v>
      </c>
      <c r="DA41" s="537">
        <v>69</v>
      </c>
      <c r="DB41" s="537">
        <v>1061</v>
      </c>
      <c r="DC41" s="537">
        <v>34</v>
      </c>
      <c r="DD41" s="537">
        <v>439</v>
      </c>
      <c r="DE41" s="537">
        <v>64</v>
      </c>
      <c r="DF41" s="537">
        <v>1763</v>
      </c>
      <c r="DG41" s="537">
        <v>92</v>
      </c>
      <c r="DH41" s="537">
        <v>2224</v>
      </c>
      <c r="DI41" s="537">
        <v>33</v>
      </c>
      <c r="DJ41" s="537">
        <v>747</v>
      </c>
      <c r="DK41" s="537">
        <v>24</v>
      </c>
      <c r="DL41" s="537">
        <v>339</v>
      </c>
      <c r="DM41" s="537">
        <v>135</v>
      </c>
      <c r="DN41" s="537">
        <v>2097</v>
      </c>
      <c r="DO41" s="537">
        <v>97</v>
      </c>
      <c r="DP41" s="537">
        <v>1363</v>
      </c>
      <c r="DQ41" s="537">
        <v>77</v>
      </c>
      <c r="DR41" s="537">
        <v>721</v>
      </c>
      <c r="DS41" s="537">
        <v>80</v>
      </c>
      <c r="DT41" s="537">
        <v>1165</v>
      </c>
      <c r="DU41" s="537">
        <v>14</v>
      </c>
      <c r="DV41" s="537">
        <v>192</v>
      </c>
      <c r="DW41" s="537">
        <v>186</v>
      </c>
      <c r="DX41" s="537">
        <v>3185</v>
      </c>
      <c r="DY41" s="537">
        <v>69</v>
      </c>
      <c r="DZ41" s="537">
        <v>456</v>
      </c>
      <c r="EA41" s="538">
        <v>94</v>
      </c>
      <c r="EB41" s="537">
        <v>2079</v>
      </c>
      <c r="EC41" s="537">
        <v>98</v>
      </c>
      <c r="ED41" s="537">
        <v>532</v>
      </c>
      <c r="EE41" s="537">
        <v>46</v>
      </c>
      <c r="EF41" s="537">
        <v>2212</v>
      </c>
      <c r="EG41" s="537">
        <v>61</v>
      </c>
      <c r="EH41" s="537">
        <v>421</v>
      </c>
      <c r="EI41" s="537">
        <v>33</v>
      </c>
      <c r="EJ41" s="537">
        <v>205</v>
      </c>
      <c r="EK41" s="537">
        <v>66</v>
      </c>
      <c r="EL41" s="537">
        <v>603</v>
      </c>
      <c r="EM41" s="537">
        <v>37</v>
      </c>
      <c r="EN41" s="537">
        <v>406</v>
      </c>
      <c r="EO41" s="537">
        <v>48</v>
      </c>
      <c r="EP41" s="537">
        <v>992</v>
      </c>
      <c r="EQ41" s="537">
        <v>30</v>
      </c>
      <c r="ER41" s="537">
        <v>1392</v>
      </c>
      <c r="ES41" s="537">
        <v>12</v>
      </c>
      <c r="ET41" s="537">
        <v>293</v>
      </c>
      <c r="EU41" s="537">
        <v>26</v>
      </c>
      <c r="EV41" s="537">
        <v>234</v>
      </c>
      <c r="EW41" s="537">
        <v>22</v>
      </c>
      <c r="EX41" s="537">
        <v>277</v>
      </c>
      <c r="EY41" s="538">
        <v>24</v>
      </c>
      <c r="EZ41" s="537">
        <v>690</v>
      </c>
      <c r="FA41" s="537">
        <v>34</v>
      </c>
      <c r="FB41" s="537">
        <v>348</v>
      </c>
      <c r="FC41" s="537">
        <v>22</v>
      </c>
      <c r="FD41" s="537">
        <v>220</v>
      </c>
      <c r="FE41" s="537">
        <v>55</v>
      </c>
      <c r="FF41" s="537">
        <v>662</v>
      </c>
      <c r="FG41" s="537">
        <v>28</v>
      </c>
      <c r="FH41" s="537">
        <v>326</v>
      </c>
      <c r="FI41" s="536">
        <f t="shared" si="0"/>
        <v>9386</v>
      </c>
      <c r="FJ41" s="536">
        <f t="shared" si="0"/>
        <v>124486</v>
      </c>
      <c r="FK41" s="82"/>
      <c r="FL41" s="539"/>
      <c r="FM41" s="426"/>
    </row>
    <row r="42" spans="1:169" ht="12.95" customHeight="1">
      <c r="A42" s="540" t="s">
        <v>264</v>
      </c>
      <c r="B42" s="541" t="s">
        <v>905</v>
      </c>
      <c r="C42" s="542">
        <v>5</v>
      </c>
      <c r="D42" s="542">
        <v>110</v>
      </c>
      <c r="E42" s="542">
        <v>2</v>
      </c>
      <c r="F42" s="542">
        <v>6</v>
      </c>
      <c r="G42" s="542">
        <v>11</v>
      </c>
      <c r="H42" s="542">
        <v>70</v>
      </c>
      <c r="I42" s="542">
        <v>2</v>
      </c>
      <c r="J42" s="542">
        <v>10</v>
      </c>
      <c r="K42" s="542">
        <v>4</v>
      </c>
      <c r="L42" s="542">
        <v>12</v>
      </c>
      <c r="M42" s="542">
        <v>16</v>
      </c>
      <c r="N42" s="542">
        <v>47</v>
      </c>
      <c r="O42" s="542">
        <v>17</v>
      </c>
      <c r="P42" s="542">
        <v>153</v>
      </c>
      <c r="Q42" s="542">
        <v>5</v>
      </c>
      <c r="R42" s="542">
        <v>16</v>
      </c>
      <c r="S42" s="542">
        <v>4</v>
      </c>
      <c r="T42" s="542">
        <v>26</v>
      </c>
      <c r="U42" s="542">
        <v>12</v>
      </c>
      <c r="V42" s="542">
        <v>58</v>
      </c>
      <c r="W42" s="542">
        <v>3</v>
      </c>
      <c r="X42" s="542">
        <v>8</v>
      </c>
      <c r="Y42" s="542">
        <v>3</v>
      </c>
      <c r="Z42" s="542">
        <v>17</v>
      </c>
      <c r="AA42" s="542">
        <v>2</v>
      </c>
      <c r="AB42" s="542">
        <v>3</v>
      </c>
      <c r="AC42" s="542">
        <v>0</v>
      </c>
      <c r="AD42" s="542">
        <v>0</v>
      </c>
      <c r="AE42" s="542">
        <v>13</v>
      </c>
      <c r="AF42" s="542">
        <v>51</v>
      </c>
      <c r="AG42" s="542">
        <v>10</v>
      </c>
      <c r="AH42" s="542">
        <v>326</v>
      </c>
      <c r="AI42" s="542">
        <v>10</v>
      </c>
      <c r="AJ42" s="542">
        <v>77</v>
      </c>
      <c r="AK42" s="542">
        <v>6</v>
      </c>
      <c r="AL42" s="542">
        <v>19</v>
      </c>
      <c r="AM42" s="542">
        <v>1</v>
      </c>
      <c r="AN42" s="542">
        <v>10</v>
      </c>
      <c r="AO42" s="542">
        <v>24</v>
      </c>
      <c r="AP42" s="542">
        <v>115</v>
      </c>
      <c r="AQ42" s="542">
        <v>2</v>
      </c>
      <c r="AR42" s="542">
        <v>172</v>
      </c>
      <c r="AS42" s="542">
        <v>8</v>
      </c>
      <c r="AT42" s="542">
        <v>111</v>
      </c>
      <c r="AU42" s="542">
        <v>6</v>
      </c>
      <c r="AV42" s="542">
        <v>29</v>
      </c>
      <c r="AW42" s="542">
        <v>1</v>
      </c>
      <c r="AX42" s="542">
        <v>2</v>
      </c>
      <c r="AY42" s="542">
        <v>1</v>
      </c>
      <c r="AZ42" s="542">
        <v>6</v>
      </c>
      <c r="BA42" s="542">
        <v>7</v>
      </c>
      <c r="BB42" s="542">
        <v>86</v>
      </c>
      <c r="BC42" s="542">
        <v>6</v>
      </c>
      <c r="BD42" s="542">
        <v>90</v>
      </c>
      <c r="BE42" s="542">
        <v>0</v>
      </c>
      <c r="BF42" s="542">
        <v>0</v>
      </c>
      <c r="BG42" s="542">
        <v>0</v>
      </c>
      <c r="BH42" s="542">
        <v>0</v>
      </c>
      <c r="BI42" s="542">
        <v>0</v>
      </c>
      <c r="BJ42" s="542">
        <v>0</v>
      </c>
      <c r="BK42" s="542">
        <v>9</v>
      </c>
      <c r="BL42" s="542">
        <v>233</v>
      </c>
      <c r="BM42" s="542">
        <v>15</v>
      </c>
      <c r="BN42" s="542">
        <v>121</v>
      </c>
      <c r="BO42" s="542">
        <v>8</v>
      </c>
      <c r="BP42" s="542">
        <v>23</v>
      </c>
      <c r="BQ42" s="542">
        <v>71</v>
      </c>
      <c r="BR42" s="542">
        <v>2795</v>
      </c>
      <c r="BS42" s="542">
        <v>25</v>
      </c>
      <c r="BT42" s="542">
        <v>294</v>
      </c>
      <c r="BU42" s="542">
        <v>0</v>
      </c>
      <c r="BV42" s="542">
        <v>0</v>
      </c>
      <c r="BW42" s="542">
        <v>3</v>
      </c>
      <c r="BX42" s="542">
        <v>119</v>
      </c>
      <c r="BY42" s="542">
        <v>10</v>
      </c>
      <c r="BZ42" s="542">
        <v>648</v>
      </c>
      <c r="CA42" s="542">
        <v>2</v>
      </c>
      <c r="CB42" s="542">
        <v>13</v>
      </c>
      <c r="CC42" s="542">
        <v>1</v>
      </c>
      <c r="CD42" s="542">
        <v>5</v>
      </c>
      <c r="CE42" s="542">
        <v>9</v>
      </c>
      <c r="CF42" s="542">
        <v>214</v>
      </c>
      <c r="CG42" s="542">
        <v>38</v>
      </c>
      <c r="CH42" s="542">
        <v>1095</v>
      </c>
      <c r="CI42" s="542">
        <v>6</v>
      </c>
      <c r="CJ42" s="542">
        <v>21</v>
      </c>
      <c r="CK42" s="542">
        <v>8</v>
      </c>
      <c r="CL42" s="542">
        <v>81</v>
      </c>
      <c r="CM42" s="542">
        <v>14</v>
      </c>
      <c r="CN42" s="542">
        <v>51</v>
      </c>
      <c r="CO42" s="542">
        <v>7</v>
      </c>
      <c r="CP42" s="542">
        <v>671</v>
      </c>
      <c r="CQ42" s="543">
        <v>1</v>
      </c>
      <c r="CR42" s="542">
        <v>13</v>
      </c>
      <c r="CS42" s="542">
        <v>14</v>
      </c>
      <c r="CT42" s="542">
        <v>74</v>
      </c>
      <c r="CU42" s="542">
        <v>1</v>
      </c>
      <c r="CV42" s="542">
        <v>3</v>
      </c>
      <c r="CW42" s="542">
        <v>3</v>
      </c>
      <c r="CX42" s="542">
        <v>12</v>
      </c>
      <c r="CY42" s="542">
        <v>20</v>
      </c>
      <c r="CZ42" s="542">
        <v>63</v>
      </c>
      <c r="DA42" s="542">
        <v>0</v>
      </c>
      <c r="DB42" s="542">
        <v>0</v>
      </c>
      <c r="DC42" s="542">
        <v>5</v>
      </c>
      <c r="DD42" s="542">
        <v>15</v>
      </c>
      <c r="DE42" s="542">
        <v>1</v>
      </c>
      <c r="DF42" s="542">
        <v>3</v>
      </c>
      <c r="DG42" s="542">
        <v>5</v>
      </c>
      <c r="DH42" s="542">
        <v>48</v>
      </c>
      <c r="DI42" s="542">
        <v>1</v>
      </c>
      <c r="DJ42" s="542">
        <v>2</v>
      </c>
      <c r="DK42" s="542">
        <v>3</v>
      </c>
      <c r="DL42" s="542">
        <v>9</v>
      </c>
      <c r="DM42" s="542">
        <v>7</v>
      </c>
      <c r="DN42" s="542">
        <v>31</v>
      </c>
      <c r="DO42" s="542">
        <v>3</v>
      </c>
      <c r="DP42" s="542">
        <v>10</v>
      </c>
      <c r="DQ42" s="542">
        <v>5</v>
      </c>
      <c r="DR42" s="542">
        <v>64</v>
      </c>
      <c r="DS42" s="542">
        <v>2</v>
      </c>
      <c r="DT42" s="542">
        <v>357</v>
      </c>
      <c r="DU42" s="542">
        <v>2</v>
      </c>
      <c r="DV42" s="542">
        <v>7</v>
      </c>
      <c r="DW42" s="542">
        <v>3</v>
      </c>
      <c r="DX42" s="542">
        <v>62</v>
      </c>
      <c r="DY42" s="542">
        <v>1</v>
      </c>
      <c r="DZ42" s="542">
        <v>1</v>
      </c>
      <c r="EA42" s="543">
        <v>6</v>
      </c>
      <c r="EB42" s="542">
        <v>259</v>
      </c>
      <c r="EC42" s="542">
        <v>1</v>
      </c>
      <c r="ED42" s="542">
        <v>5</v>
      </c>
      <c r="EE42" s="542">
        <v>3</v>
      </c>
      <c r="EF42" s="542">
        <v>28</v>
      </c>
      <c r="EG42" s="542">
        <v>7</v>
      </c>
      <c r="EH42" s="542">
        <v>18</v>
      </c>
      <c r="EI42" s="542">
        <v>3</v>
      </c>
      <c r="EJ42" s="542">
        <v>18</v>
      </c>
      <c r="EK42" s="542">
        <v>13</v>
      </c>
      <c r="EL42" s="542">
        <v>44</v>
      </c>
      <c r="EM42" s="542">
        <v>3</v>
      </c>
      <c r="EN42" s="542">
        <v>48</v>
      </c>
      <c r="EO42" s="542">
        <v>0</v>
      </c>
      <c r="EP42" s="542">
        <v>0</v>
      </c>
      <c r="EQ42" s="542">
        <v>1</v>
      </c>
      <c r="ER42" s="542">
        <v>3</v>
      </c>
      <c r="ES42" s="542">
        <v>1</v>
      </c>
      <c r="ET42" s="542">
        <v>65</v>
      </c>
      <c r="EU42" s="542">
        <v>0</v>
      </c>
      <c r="EV42" s="542">
        <v>0</v>
      </c>
      <c r="EW42" s="542">
        <v>1</v>
      </c>
      <c r="EX42" s="542">
        <v>5</v>
      </c>
      <c r="EY42" s="543">
        <v>6</v>
      </c>
      <c r="EZ42" s="542">
        <v>91</v>
      </c>
      <c r="FA42" s="542">
        <v>1</v>
      </c>
      <c r="FB42" s="542">
        <v>48</v>
      </c>
      <c r="FC42" s="542">
        <v>0</v>
      </c>
      <c r="FD42" s="542">
        <v>0</v>
      </c>
      <c r="FE42" s="542">
        <v>6</v>
      </c>
      <c r="FF42" s="542">
        <v>27</v>
      </c>
      <c r="FG42" s="542">
        <v>1</v>
      </c>
      <c r="FH42" s="542">
        <v>3</v>
      </c>
      <c r="FI42" s="541">
        <f t="shared" si="0"/>
        <v>537</v>
      </c>
      <c r="FJ42" s="541">
        <f t="shared" si="0"/>
        <v>9450</v>
      </c>
      <c r="FK42" s="82"/>
      <c r="FL42" s="539"/>
      <c r="FM42" s="426"/>
    </row>
    <row r="43" spans="1:169" ht="12.95" customHeight="1">
      <c r="A43" s="535" t="s">
        <v>265</v>
      </c>
      <c r="B43" s="536" t="s">
        <v>906</v>
      </c>
      <c r="C43" s="537">
        <v>5</v>
      </c>
      <c r="D43" s="537">
        <v>780</v>
      </c>
      <c r="E43" s="537">
        <v>2</v>
      </c>
      <c r="F43" s="537">
        <v>95</v>
      </c>
      <c r="G43" s="537">
        <v>5</v>
      </c>
      <c r="H43" s="537">
        <v>199</v>
      </c>
      <c r="I43" s="537">
        <v>2</v>
      </c>
      <c r="J43" s="537">
        <v>141</v>
      </c>
      <c r="K43" s="537">
        <v>2</v>
      </c>
      <c r="L43" s="537">
        <v>43</v>
      </c>
      <c r="M43" s="537">
        <v>26</v>
      </c>
      <c r="N43" s="537">
        <v>164</v>
      </c>
      <c r="O43" s="537">
        <v>35</v>
      </c>
      <c r="P43" s="537">
        <v>2069</v>
      </c>
      <c r="Q43" s="537">
        <v>0</v>
      </c>
      <c r="R43" s="537">
        <v>0</v>
      </c>
      <c r="S43" s="537">
        <v>16</v>
      </c>
      <c r="T43" s="537">
        <v>1380</v>
      </c>
      <c r="U43" s="537">
        <v>13</v>
      </c>
      <c r="V43" s="537">
        <v>1455</v>
      </c>
      <c r="W43" s="537">
        <v>4</v>
      </c>
      <c r="X43" s="537">
        <v>10</v>
      </c>
      <c r="Y43" s="537">
        <v>3</v>
      </c>
      <c r="Z43" s="537">
        <v>50</v>
      </c>
      <c r="AA43" s="537">
        <v>1</v>
      </c>
      <c r="AB43" s="537">
        <v>4</v>
      </c>
      <c r="AC43" s="537">
        <v>6</v>
      </c>
      <c r="AD43" s="537">
        <v>221</v>
      </c>
      <c r="AE43" s="537">
        <v>3</v>
      </c>
      <c r="AF43" s="537">
        <v>77</v>
      </c>
      <c r="AG43" s="537">
        <v>25</v>
      </c>
      <c r="AH43" s="537">
        <v>643</v>
      </c>
      <c r="AI43" s="537">
        <v>8</v>
      </c>
      <c r="AJ43" s="537">
        <v>269</v>
      </c>
      <c r="AK43" s="537">
        <v>0</v>
      </c>
      <c r="AL43" s="537">
        <v>0</v>
      </c>
      <c r="AM43" s="537">
        <v>0</v>
      </c>
      <c r="AN43" s="537">
        <v>0</v>
      </c>
      <c r="AO43" s="537">
        <v>8</v>
      </c>
      <c r="AP43" s="537">
        <v>709</v>
      </c>
      <c r="AQ43" s="537">
        <v>6</v>
      </c>
      <c r="AR43" s="537">
        <v>887</v>
      </c>
      <c r="AS43" s="537">
        <v>3</v>
      </c>
      <c r="AT43" s="537">
        <v>195</v>
      </c>
      <c r="AU43" s="537">
        <v>2</v>
      </c>
      <c r="AV43" s="537">
        <v>8</v>
      </c>
      <c r="AW43" s="537">
        <v>0</v>
      </c>
      <c r="AX43" s="537">
        <v>0</v>
      </c>
      <c r="AY43" s="537">
        <v>4</v>
      </c>
      <c r="AZ43" s="537">
        <v>307</v>
      </c>
      <c r="BA43" s="537">
        <v>4</v>
      </c>
      <c r="BB43" s="537">
        <v>78</v>
      </c>
      <c r="BC43" s="537">
        <v>2</v>
      </c>
      <c r="BD43" s="537">
        <v>78</v>
      </c>
      <c r="BE43" s="537">
        <v>1</v>
      </c>
      <c r="BF43" s="537">
        <v>5</v>
      </c>
      <c r="BG43" s="537">
        <v>1</v>
      </c>
      <c r="BH43" s="537">
        <v>1</v>
      </c>
      <c r="BI43" s="537">
        <v>3</v>
      </c>
      <c r="BJ43" s="537">
        <v>6</v>
      </c>
      <c r="BK43" s="537">
        <v>10</v>
      </c>
      <c r="BL43" s="537">
        <v>145</v>
      </c>
      <c r="BM43" s="537">
        <v>3</v>
      </c>
      <c r="BN43" s="537">
        <v>154</v>
      </c>
      <c r="BO43" s="537">
        <v>10</v>
      </c>
      <c r="BP43" s="537">
        <v>1759</v>
      </c>
      <c r="BQ43" s="537">
        <v>120</v>
      </c>
      <c r="BR43" s="537">
        <v>879</v>
      </c>
      <c r="BS43" s="537">
        <v>59</v>
      </c>
      <c r="BT43" s="537">
        <v>2499</v>
      </c>
      <c r="BU43" s="537">
        <v>1</v>
      </c>
      <c r="BV43" s="537">
        <v>37</v>
      </c>
      <c r="BW43" s="537">
        <v>7</v>
      </c>
      <c r="BX43" s="537">
        <v>65</v>
      </c>
      <c r="BY43" s="537">
        <v>4</v>
      </c>
      <c r="BZ43" s="537">
        <v>20</v>
      </c>
      <c r="CA43" s="537">
        <v>2</v>
      </c>
      <c r="CB43" s="537">
        <v>7</v>
      </c>
      <c r="CC43" s="537">
        <v>1</v>
      </c>
      <c r="CD43" s="537">
        <v>4</v>
      </c>
      <c r="CE43" s="537">
        <v>37</v>
      </c>
      <c r="CF43" s="537">
        <v>1541</v>
      </c>
      <c r="CG43" s="537">
        <v>7</v>
      </c>
      <c r="CH43" s="537">
        <v>67</v>
      </c>
      <c r="CI43" s="537">
        <v>7</v>
      </c>
      <c r="CJ43" s="537">
        <v>156</v>
      </c>
      <c r="CK43" s="537">
        <v>4</v>
      </c>
      <c r="CL43" s="537">
        <v>30</v>
      </c>
      <c r="CM43" s="537">
        <v>12</v>
      </c>
      <c r="CN43" s="537">
        <v>2003</v>
      </c>
      <c r="CO43" s="537">
        <v>5</v>
      </c>
      <c r="CP43" s="537">
        <v>56</v>
      </c>
      <c r="CQ43" s="538">
        <v>5</v>
      </c>
      <c r="CR43" s="537">
        <v>156</v>
      </c>
      <c r="CS43" s="537">
        <v>32</v>
      </c>
      <c r="CT43" s="537">
        <v>219</v>
      </c>
      <c r="CU43" s="537">
        <v>1</v>
      </c>
      <c r="CV43" s="537">
        <v>6</v>
      </c>
      <c r="CW43" s="537">
        <v>3</v>
      </c>
      <c r="CX43" s="537">
        <v>133</v>
      </c>
      <c r="CY43" s="537">
        <v>2</v>
      </c>
      <c r="CZ43" s="537">
        <v>4</v>
      </c>
      <c r="DA43" s="537">
        <v>2</v>
      </c>
      <c r="DB43" s="537">
        <v>5</v>
      </c>
      <c r="DC43" s="537">
        <v>2</v>
      </c>
      <c r="DD43" s="537">
        <v>55</v>
      </c>
      <c r="DE43" s="537">
        <v>7</v>
      </c>
      <c r="DF43" s="537">
        <v>95</v>
      </c>
      <c r="DG43" s="537">
        <v>14</v>
      </c>
      <c r="DH43" s="537">
        <v>986</v>
      </c>
      <c r="DI43" s="537">
        <v>0</v>
      </c>
      <c r="DJ43" s="537">
        <v>0</v>
      </c>
      <c r="DK43" s="537">
        <v>0</v>
      </c>
      <c r="DL43" s="537">
        <v>0</v>
      </c>
      <c r="DM43" s="537">
        <v>3</v>
      </c>
      <c r="DN43" s="537">
        <v>80</v>
      </c>
      <c r="DO43" s="537">
        <v>29</v>
      </c>
      <c r="DP43" s="537">
        <v>923</v>
      </c>
      <c r="DQ43" s="537">
        <v>0</v>
      </c>
      <c r="DR43" s="537">
        <v>0</v>
      </c>
      <c r="DS43" s="537">
        <v>5</v>
      </c>
      <c r="DT43" s="537">
        <v>533</v>
      </c>
      <c r="DU43" s="537">
        <v>4</v>
      </c>
      <c r="DV43" s="537">
        <v>31</v>
      </c>
      <c r="DW43" s="537">
        <v>4</v>
      </c>
      <c r="DX43" s="537">
        <v>173</v>
      </c>
      <c r="DY43" s="537">
        <v>5</v>
      </c>
      <c r="DZ43" s="537">
        <v>216</v>
      </c>
      <c r="EA43" s="538">
        <v>3</v>
      </c>
      <c r="EB43" s="537">
        <v>44</v>
      </c>
      <c r="EC43" s="537">
        <v>4</v>
      </c>
      <c r="ED43" s="537">
        <v>102</v>
      </c>
      <c r="EE43" s="537">
        <v>8</v>
      </c>
      <c r="EF43" s="537">
        <v>522</v>
      </c>
      <c r="EG43" s="537">
        <v>3</v>
      </c>
      <c r="EH43" s="537">
        <v>198</v>
      </c>
      <c r="EI43" s="537">
        <v>1</v>
      </c>
      <c r="EJ43" s="537">
        <v>1</v>
      </c>
      <c r="EK43" s="537">
        <v>3</v>
      </c>
      <c r="EL43" s="537">
        <v>153</v>
      </c>
      <c r="EM43" s="537">
        <v>0</v>
      </c>
      <c r="EN43" s="537">
        <v>0</v>
      </c>
      <c r="EO43" s="537">
        <v>3</v>
      </c>
      <c r="EP43" s="537">
        <v>245</v>
      </c>
      <c r="EQ43" s="537">
        <v>1</v>
      </c>
      <c r="ER43" s="537">
        <v>4</v>
      </c>
      <c r="ES43" s="537">
        <v>4</v>
      </c>
      <c r="ET43" s="537">
        <v>142</v>
      </c>
      <c r="EU43" s="537">
        <v>0</v>
      </c>
      <c r="EV43" s="537">
        <v>0</v>
      </c>
      <c r="EW43" s="537">
        <v>0</v>
      </c>
      <c r="EX43" s="537">
        <v>0</v>
      </c>
      <c r="EY43" s="538">
        <v>11</v>
      </c>
      <c r="EZ43" s="537">
        <v>231</v>
      </c>
      <c r="FA43" s="537">
        <v>3</v>
      </c>
      <c r="FB43" s="537">
        <v>149</v>
      </c>
      <c r="FC43" s="537">
        <v>0</v>
      </c>
      <c r="FD43" s="537">
        <v>0</v>
      </c>
      <c r="FE43" s="537">
        <v>2</v>
      </c>
      <c r="FF43" s="537">
        <v>2</v>
      </c>
      <c r="FG43" s="537">
        <v>2</v>
      </c>
      <c r="FH43" s="537">
        <v>4</v>
      </c>
      <c r="FI43" s="536">
        <f t="shared" si="0"/>
        <v>645</v>
      </c>
      <c r="FJ43" s="536">
        <f t="shared" si="0"/>
        <v>24708</v>
      </c>
      <c r="FK43" s="82"/>
      <c r="FL43" s="539"/>
      <c r="FM43" s="426"/>
    </row>
    <row r="44" spans="1:169" ht="12.95" customHeight="1">
      <c r="A44" s="540" t="s">
        <v>266</v>
      </c>
      <c r="B44" s="541" t="s">
        <v>1016</v>
      </c>
      <c r="C44" s="542">
        <v>146</v>
      </c>
      <c r="D44" s="542">
        <v>2110</v>
      </c>
      <c r="E44" s="542">
        <v>37</v>
      </c>
      <c r="F44" s="542">
        <v>495</v>
      </c>
      <c r="G44" s="542">
        <v>47</v>
      </c>
      <c r="H44" s="542">
        <v>755</v>
      </c>
      <c r="I44" s="542">
        <v>19</v>
      </c>
      <c r="J44" s="542">
        <v>602</v>
      </c>
      <c r="K44" s="542">
        <v>20</v>
      </c>
      <c r="L44" s="542">
        <v>112</v>
      </c>
      <c r="M44" s="542">
        <v>353</v>
      </c>
      <c r="N44" s="542">
        <v>5270</v>
      </c>
      <c r="O44" s="542">
        <v>141</v>
      </c>
      <c r="P44" s="542">
        <v>3039</v>
      </c>
      <c r="Q44" s="542">
        <v>8</v>
      </c>
      <c r="R44" s="542">
        <v>61</v>
      </c>
      <c r="S44" s="542">
        <v>56</v>
      </c>
      <c r="T44" s="542">
        <v>1346</v>
      </c>
      <c r="U44" s="542">
        <v>59</v>
      </c>
      <c r="V44" s="542">
        <v>2371</v>
      </c>
      <c r="W44" s="542">
        <v>24</v>
      </c>
      <c r="X44" s="542">
        <v>397</v>
      </c>
      <c r="Y44" s="542">
        <v>12</v>
      </c>
      <c r="Z44" s="542">
        <v>56</v>
      </c>
      <c r="AA44" s="542">
        <v>5</v>
      </c>
      <c r="AB44" s="542">
        <v>171</v>
      </c>
      <c r="AC44" s="542">
        <v>21</v>
      </c>
      <c r="AD44" s="542">
        <v>452</v>
      </c>
      <c r="AE44" s="542">
        <v>21</v>
      </c>
      <c r="AF44" s="542">
        <v>309</v>
      </c>
      <c r="AG44" s="542">
        <v>253</v>
      </c>
      <c r="AH44" s="542">
        <v>4350</v>
      </c>
      <c r="AI44" s="542">
        <v>37</v>
      </c>
      <c r="AJ44" s="542">
        <v>370</v>
      </c>
      <c r="AK44" s="542">
        <v>9</v>
      </c>
      <c r="AL44" s="542">
        <v>27</v>
      </c>
      <c r="AM44" s="542">
        <v>17</v>
      </c>
      <c r="AN44" s="542">
        <v>65</v>
      </c>
      <c r="AO44" s="542">
        <v>74</v>
      </c>
      <c r="AP44" s="542">
        <v>1299</v>
      </c>
      <c r="AQ44" s="542">
        <v>48</v>
      </c>
      <c r="AR44" s="542">
        <v>515</v>
      </c>
      <c r="AS44" s="542">
        <v>28</v>
      </c>
      <c r="AT44" s="542">
        <v>514</v>
      </c>
      <c r="AU44" s="542">
        <v>22</v>
      </c>
      <c r="AV44" s="542">
        <v>168</v>
      </c>
      <c r="AW44" s="542">
        <v>12</v>
      </c>
      <c r="AX44" s="542">
        <v>500</v>
      </c>
      <c r="AY44" s="542">
        <v>33</v>
      </c>
      <c r="AZ44" s="542">
        <v>356</v>
      </c>
      <c r="BA44" s="542">
        <v>70</v>
      </c>
      <c r="BB44" s="542">
        <v>1308</v>
      </c>
      <c r="BC44" s="542">
        <v>175</v>
      </c>
      <c r="BD44" s="542">
        <v>1716</v>
      </c>
      <c r="BE44" s="542">
        <v>21</v>
      </c>
      <c r="BF44" s="542">
        <v>432</v>
      </c>
      <c r="BG44" s="542">
        <v>6</v>
      </c>
      <c r="BH44" s="542">
        <v>30</v>
      </c>
      <c r="BI44" s="542">
        <v>6</v>
      </c>
      <c r="BJ44" s="542">
        <v>62</v>
      </c>
      <c r="BK44" s="542">
        <v>47</v>
      </c>
      <c r="BL44" s="542">
        <v>875</v>
      </c>
      <c r="BM44" s="542">
        <v>15</v>
      </c>
      <c r="BN44" s="542">
        <v>114</v>
      </c>
      <c r="BO44" s="542">
        <v>117</v>
      </c>
      <c r="BP44" s="542">
        <v>2156</v>
      </c>
      <c r="BQ44" s="542">
        <v>622</v>
      </c>
      <c r="BR44" s="542">
        <v>19988</v>
      </c>
      <c r="BS44" s="542">
        <v>382</v>
      </c>
      <c r="BT44" s="542">
        <v>6313</v>
      </c>
      <c r="BU44" s="542">
        <v>12</v>
      </c>
      <c r="BV44" s="542">
        <v>91</v>
      </c>
      <c r="BW44" s="542">
        <v>28</v>
      </c>
      <c r="BX44" s="542">
        <v>316</v>
      </c>
      <c r="BY44" s="542">
        <v>88</v>
      </c>
      <c r="BZ44" s="542">
        <v>1007</v>
      </c>
      <c r="CA44" s="542">
        <v>27</v>
      </c>
      <c r="CB44" s="542">
        <v>290</v>
      </c>
      <c r="CC44" s="542">
        <v>7</v>
      </c>
      <c r="CD44" s="542">
        <v>33</v>
      </c>
      <c r="CE44" s="542">
        <v>244</v>
      </c>
      <c r="CF44" s="542">
        <v>3563</v>
      </c>
      <c r="CG44" s="542">
        <v>124</v>
      </c>
      <c r="CH44" s="542">
        <v>1650</v>
      </c>
      <c r="CI44" s="542">
        <v>34</v>
      </c>
      <c r="CJ44" s="542">
        <v>405</v>
      </c>
      <c r="CK44" s="542">
        <v>32</v>
      </c>
      <c r="CL44" s="542">
        <v>160</v>
      </c>
      <c r="CM44" s="542">
        <v>90</v>
      </c>
      <c r="CN44" s="542">
        <v>1685</v>
      </c>
      <c r="CO44" s="542">
        <v>66</v>
      </c>
      <c r="CP44" s="542">
        <v>919</v>
      </c>
      <c r="CQ44" s="543">
        <v>28</v>
      </c>
      <c r="CR44" s="542">
        <v>496</v>
      </c>
      <c r="CS44" s="542">
        <v>60</v>
      </c>
      <c r="CT44" s="542">
        <v>1116</v>
      </c>
      <c r="CU44" s="542">
        <v>14</v>
      </c>
      <c r="CV44" s="542">
        <v>181</v>
      </c>
      <c r="CW44" s="542">
        <v>32</v>
      </c>
      <c r="CX44" s="542">
        <v>790</v>
      </c>
      <c r="CY44" s="542">
        <v>51</v>
      </c>
      <c r="CZ44" s="542">
        <v>1008</v>
      </c>
      <c r="DA44" s="542">
        <v>26</v>
      </c>
      <c r="DB44" s="542">
        <v>1151</v>
      </c>
      <c r="DC44" s="542">
        <v>17</v>
      </c>
      <c r="DD44" s="542">
        <v>275</v>
      </c>
      <c r="DE44" s="542">
        <v>98</v>
      </c>
      <c r="DF44" s="542">
        <v>1351</v>
      </c>
      <c r="DG44" s="542">
        <v>73</v>
      </c>
      <c r="DH44" s="542">
        <v>1391</v>
      </c>
      <c r="DI44" s="542">
        <v>6</v>
      </c>
      <c r="DJ44" s="542">
        <v>157</v>
      </c>
      <c r="DK44" s="542">
        <v>9</v>
      </c>
      <c r="DL44" s="542">
        <v>33</v>
      </c>
      <c r="DM44" s="542">
        <v>36</v>
      </c>
      <c r="DN44" s="542">
        <v>156</v>
      </c>
      <c r="DO44" s="542">
        <v>117</v>
      </c>
      <c r="DP44" s="542">
        <v>1919</v>
      </c>
      <c r="DQ44" s="542">
        <v>37</v>
      </c>
      <c r="DR44" s="542">
        <v>358</v>
      </c>
      <c r="DS44" s="542">
        <v>35</v>
      </c>
      <c r="DT44" s="542">
        <v>653</v>
      </c>
      <c r="DU44" s="542">
        <v>4</v>
      </c>
      <c r="DV44" s="542">
        <v>33</v>
      </c>
      <c r="DW44" s="542">
        <v>43</v>
      </c>
      <c r="DX44" s="542">
        <v>594</v>
      </c>
      <c r="DY44" s="542">
        <v>37</v>
      </c>
      <c r="DZ44" s="542">
        <v>257</v>
      </c>
      <c r="EA44" s="543">
        <v>21</v>
      </c>
      <c r="EB44" s="542">
        <v>163</v>
      </c>
      <c r="EC44" s="542">
        <v>32</v>
      </c>
      <c r="ED44" s="542">
        <v>434</v>
      </c>
      <c r="EE44" s="542">
        <v>40</v>
      </c>
      <c r="EF44" s="542">
        <v>650</v>
      </c>
      <c r="EG44" s="542">
        <v>35</v>
      </c>
      <c r="EH44" s="542">
        <v>459</v>
      </c>
      <c r="EI44" s="542">
        <v>6</v>
      </c>
      <c r="EJ44" s="542">
        <v>37</v>
      </c>
      <c r="EK44" s="542">
        <v>10</v>
      </c>
      <c r="EL44" s="542">
        <v>373</v>
      </c>
      <c r="EM44" s="542">
        <v>24</v>
      </c>
      <c r="EN44" s="542">
        <v>185</v>
      </c>
      <c r="EO44" s="542">
        <v>19</v>
      </c>
      <c r="EP44" s="542">
        <v>91</v>
      </c>
      <c r="EQ44" s="542">
        <v>12</v>
      </c>
      <c r="ER44" s="542">
        <v>63</v>
      </c>
      <c r="ES44" s="542">
        <v>12</v>
      </c>
      <c r="ET44" s="542">
        <v>41</v>
      </c>
      <c r="EU44" s="542">
        <v>4</v>
      </c>
      <c r="EV44" s="542">
        <v>25</v>
      </c>
      <c r="EW44" s="542">
        <v>7</v>
      </c>
      <c r="EX44" s="542">
        <v>240</v>
      </c>
      <c r="EY44" s="543">
        <v>24</v>
      </c>
      <c r="EZ44" s="542">
        <v>352</v>
      </c>
      <c r="FA44" s="542">
        <v>11</v>
      </c>
      <c r="FB44" s="542">
        <v>316</v>
      </c>
      <c r="FC44" s="542">
        <v>7</v>
      </c>
      <c r="FD44" s="542">
        <v>145</v>
      </c>
      <c r="FE44" s="542">
        <v>28</v>
      </c>
      <c r="FF44" s="542">
        <v>677</v>
      </c>
      <c r="FG44" s="542">
        <v>19</v>
      </c>
      <c r="FH44" s="542">
        <v>196</v>
      </c>
      <c r="FI44" s="541">
        <f t="shared" si="0"/>
        <v>4749</v>
      </c>
      <c r="FJ44" s="541">
        <f t="shared" si="0"/>
        <v>85189</v>
      </c>
      <c r="FK44" s="82"/>
      <c r="FL44" s="539"/>
      <c r="FM44" s="426"/>
    </row>
    <row r="45" spans="1:169" ht="12.95" customHeight="1">
      <c r="A45" s="535" t="s">
        <v>267</v>
      </c>
      <c r="B45" s="536" t="s">
        <v>1017</v>
      </c>
      <c r="C45" s="537">
        <v>3</v>
      </c>
      <c r="D45" s="537">
        <v>96</v>
      </c>
      <c r="E45" s="537">
        <v>0</v>
      </c>
      <c r="F45" s="537">
        <v>0</v>
      </c>
      <c r="G45" s="537">
        <v>2</v>
      </c>
      <c r="H45" s="537">
        <v>3</v>
      </c>
      <c r="I45" s="537">
        <v>0</v>
      </c>
      <c r="J45" s="537">
        <v>0</v>
      </c>
      <c r="K45" s="537">
        <v>0</v>
      </c>
      <c r="L45" s="537">
        <v>0</v>
      </c>
      <c r="M45" s="537">
        <v>7</v>
      </c>
      <c r="N45" s="537">
        <v>25</v>
      </c>
      <c r="O45" s="537">
        <v>6</v>
      </c>
      <c r="P45" s="537">
        <v>145</v>
      </c>
      <c r="Q45" s="537">
        <v>0</v>
      </c>
      <c r="R45" s="537">
        <v>0</v>
      </c>
      <c r="S45" s="537">
        <v>0</v>
      </c>
      <c r="T45" s="537">
        <v>0</v>
      </c>
      <c r="U45" s="537">
        <v>8</v>
      </c>
      <c r="V45" s="537">
        <v>644</v>
      </c>
      <c r="W45" s="537">
        <v>0</v>
      </c>
      <c r="X45" s="537">
        <v>0</v>
      </c>
      <c r="Y45" s="537">
        <v>0</v>
      </c>
      <c r="Z45" s="537">
        <v>0</v>
      </c>
      <c r="AA45" s="537">
        <v>0</v>
      </c>
      <c r="AB45" s="537">
        <v>0</v>
      </c>
      <c r="AC45" s="537">
        <v>1</v>
      </c>
      <c r="AD45" s="537">
        <v>168</v>
      </c>
      <c r="AE45" s="537">
        <v>1</v>
      </c>
      <c r="AF45" s="537">
        <v>115</v>
      </c>
      <c r="AG45" s="537">
        <v>3</v>
      </c>
      <c r="AH45" s="537">
        <v>12</v>
      </c>
      <c r="AI45" s="537">
        <v>1</v>
      </c>
      <c r="AJ45" s="537">
        <v>2</v>
      </c>
      <c r="AK45" s="537">
        <v>0</v>
      </c>
      <c r="AL45" s="537">
        <v>0</v>
      </c>
      <c r="AM45" s="537">
        <v>0</v>
      </c>
      <c r="AN45" s="537">
        <v>0</v>
      </c>
      <c r="AO45" s="537">
        <v>0</v>
      </c>
      <c r="AP45" s="537">
        <v>0</v>
      </c>
      <c r="AQ45" s="537">
        <v>1</v>
      </c>
      <c r="AR45" s="537">
        <v>670</v>
      </c>
      <c r="AS45" s="537">
        <v>0</v>
      </c>
      <c r="AT45" s="537">
        <v>0</v>
      </c>
      <c r="AU45" s="537">
        <v>1</v>
      </c>
      <c r="AV45" s="537">
        <v>6</v>
      </c>
      <c r="AW45" s="537">
        <v>0</v>
      </c>
      <c r="AX45" s="537">
        <v>0</v>
      </c>
      <c r="AY45" s="537">
        <v>0</v>
      </c>
      <c r="AZ45" s="537">
        <v>0</v>
      </c>
      <c r="BA45" s="537">
        <v>2</v>
      </c>
      <c r="BB45" s="537">
        <v>368</v>
      </c>
      <c r="BC45" s="537">
        <v>2</v>
      </c>
      <c r="BD45" s="537">
        <v>6</v>
      </c>
      <c r="BE45" s="537">
        <v>3</v>
      </c>
      <c r="BF45" s="537">
        <v>14</v>
      </c>
      <c r="BG45" s="537">
        <v>0</v>
      </c>
      <c r="BH45" s="537">
        <v>0</v>
      </c>
      <c r="BI45" s="537">
        <v>1</v>
      </c>
      <c r="BJ45" s="537">
        <v>7</v>
      </c>
      <c r="BK45" s="537">
        <v>3</v>
      </c>
      <c r="BL45" s="537">
        <v>254</v>
      </c>
      <c r="BM45" s="537">
        <v>2</v>
      </c>
      <c r="BN45" s="537">
        <v>9</v>
      </c>
      <c r="BO45" s="537">
        <v>8</v>
      </c>
      <c r="BP45" s="537">
        <v>1950</v>
      </c>
      <c r="BQ45" s="537">
        <v>26</v>
      </c>
      <c r="BR45" s="537">
        <v>149</v>
      </c>
      <c r="BS45" s="537">
        <v>9</v>
      </c>
      <c r="BT45" s="537">
        <v>49</v>
      </c>
      <c r="BU45" s="537">
        <v>2</v>
      </c>
      <c r="BV45" s="537">
        <v>32</v>
      </c>
      <c r="BW45" s="537">
        <v>0</v>
      </c>
      <c r="BX45" s="537">
        <v>0</v>
      </c>
      <c r="BY45" s="537">
        <v>1</v>
      </c>
      <c r="BZ45" s="537">
        <v>6</v>
      </c>
      <c r="CA45" s="537">
        <v>0</v>
      </c>
      <c r="CB45" s="537">
        <v>0</v>
      </c>
      <c r="CC45" s="537">
        <v>0</v>
      </c>
      <c r="CD45" s="537">
        <v>0</v>
      </c>
      <c r="CE45" s="537">
        <v>9</v>
      </c>
      <c r="CF45" s="537">
        <v>1666</v>
      </c>
      <c r="CG45" s="537">
        <v>2</v>
      </c>
      <c r="CH45" s="537">
        <v>26</v>
      </c>
      <c r="CI45" s="537">
        <v>0</v>
      </c>
      <c r="CJ45" s="537">
        <v>0</v>
      </c>
      <c r="CK45" s="537">
        <v>0</v>
      </c>
      <c r="CL45" s="537">
        <v>0</v>
      </c>
      <c r="CM45" s="537">
        <v>1</v>
      </c>
      <c r="CN45" s="537">
        <v>15</v>
      </c>
      <c r="CO45" s="537">
        <v>0</v>
      </c>
      <c r="CP45" s="537">
        <v>0</v>
      </c>
      <c r="CQ45" s="538">
        <v>1</v>
      </c>
      <c r="CR45" s="537">
        <v>8</v>
      </c>
      <c r="CS45" s="537">
        <v>5</v>
      </c>
      <c r="CT45" s="537">
        <v>2650</v>
      </c>
      <c r="CU45" s="537">
        <v>0</v>
      </c>
      <c r="CV45" s="537">
        <v>0</v>
      </c>
      <c r="CW45" s="537">
        <v>1</v>
      </c>
      <c r="CX45" s="537">
        <v>3</v>
      </c>
      <c r="CY45" s="537">
        <v>0</v>
      </c>
      <c r="CZ45" s="537">
        <v>0</v>
      </c>
      <c r="DA45" s="537">
        <v>0</v>
      </c>
      <c r="DB45" s="537">
        <v>0</v>
      </c>
      <c r="DC45" s="537">
        <v>1</v>
      </c>
      <c r="DD45" s="537">
        <v>3</v>
      </c>
      <c r="DE45" s="537">
        <v>4</v>
      </c>
      <c r="DF45" s="537">
        <v>254</v>
      </c>
      <c r="DG45" s="537">
        <v>1</v>
      </c>
      <c r="DH45" s="537">
        <v>2</v>
      </c>
      <c r="DI45" s="537">
        <v>0</v>
      </c>
      <c r="DJ45" s="537">
        <v>0</v>
      </c>
      <c r="DK45" s="537">
        <v>0</v>
      </c>
      <c r="DL45" s="537">
        <v>0</v>
      </c>
      <c r="DM45" s="537">
        <v>1</v>
      </c>
      <c r="DN45" s="537">
        <v>2</v>
      </c>
      <c r="DO45" s="537">
        <v>2</v>
      </c>
      <c r="DP45" s="537">
        <v>22</v>
      </c>
      <c r="DQ45" s="537">
        <v>1</v>
      </c>
      <c r="DR45" s="537">
        <v>7</v>
      </c>
      <c r="DS45" s="537">
        <v>0</v>
      </c>
      <c r="DT45" s="537">
        <v>0</v>
      </c>
      <c r="DU45" s="537">
        <v>0</v>
      </c>
      <c r="DV45" s="537">
        <v>0</v>
      </c>
      <c r="DW45" s="537">
        <v>1</v>
      </c>
      <c r="DX45" s="537">
        <v>4</v>
      </c>
      <c r="DY45" s="537">
        <v>1</v>
      </c>
      <c r="DZ45" s="537">
        <v>1</v>
      </c>
      <c r="EA45" s="538">
        <v>0</v>
      </c>
      <c r="EB45" s="537">
        <v>0</v>
      </c>
      <c r="EC45" s="537">
        <v>0</v>
      </c>
      <c r="ED45" s="537">
        <v>0</v>
      </c>
      <c r="EE45" s="537">
        <v>0</v>
      </c>
      <c r="EF45" s="537">
        <v>0</v>
      </c>
      <c r="EG45" s="537">
        <v>0</v>
      </c>
      <c r="EH45" s="537">
        <v>0</v>
      </c>
      <c r="EI45" s="537">
        <v>0</v>
      </c>
      <c r="EJ45" s="537">
        <v>0</v>
      </c>
      <c r="EK45" s="537">
        <v>0</v>
      </c>
      <c r="EL45" s="537">
        <v>0</v>
      </c>
      <c r="EM45" s="537">
        <v>0</v>
      </c>
      <c r="EN45" s="537">
        <v>0</v>
      </c>
      <c r="EO45" s="537">
        <v>2</v>
      </c>
      <c r="EP45" s="537">
        <v>16</v>
      </c>
      <c r="EQ45" s="537">
        <v>0</v>
      </c>
      <c r="ER45" s="537">
        <v>0</v>
      </c>
      <c r="ES45" s="537">
        <v>0</v>
      </c>
      <c r="ET45" s="537">
        <v>0</v>
      </c>
      <c r="EU45" s="537">
        <v>0</v>
      </c>
      <c r="EV45" s="537">
        <v>0</v>
      </c>
      <c r="EW45" s="537">
        <v>1</v>
      </c>
      <c r="EX45" s="537">
        <v>8</v>
      </c>
      <c r="EY45" s="538">
        <v>0</v>
      </c>
      <c r="EZ45" s="537">
        <v>0</v>
      </c>
      <c r="FA45" s="537">
        <v>4</v>
      </c>
      <c r="FB45" s="537">
        <v>262</v>
      </c>
      <c r="FC45" s="537">
        <v>0</v>
      </c>
      <c r="FD45" s="537">
        <v>0</v>
      </c>
      <c r="FE45" s="537">
        <v>0</v>
      </c>
      <c r="FF45" s="537">
        <v>0</v>
      </c>
      <c r="FG45" s="537">
        <v>1</v>
      </c>
      <c r="FH45" s="537">
        <v>5</v>
      </c>
      <c r="FI45" s="536">
        <f t="shared" si="0"/>
        <v>132</v>
      </c>
      <c r="FJ45" s="536">
        <f t="shared" si="0"/>
        <v>9684</v>
      </c>
      <c r="FK45" s="82"/>
      <c r="FL45" s="539"/>
      <c r="FM45" s="426"/>
    </row>
    <row r="46" spans="1:169" ht="12.95" customHeight="1">
      <c r="A46" s="540" t="s">
        <v>269</v>
      </c>
      <c r="B46" s="541" t="s">
        <v>1018</v>
      </c>
      <c r="C46" s="542">
        <v>2731</v>
      </c>
      <c r="D46" s="542">
        <v>27396</v>
      </c>
      <c r="E46" s="542">
        <v>2907</v>
      </c>
      <c r="F46" s="542">
        <v>26103</v>
      </c>
      <c r="G46" s="542">
        <v>1681</v>
      </c>
      <c r="H46" s="542">
        <v>10038</v>
      </c>
      <c r="I46" s="542">
        <v>334</v>
      </c>
      <c r="J46" s="542">
        <v>3605</v>
      </c>
      <c r="K46" s="542">
        <v>692</v>
      </c>
      <c r="L46" s="542">
        <v>4443</v>
      </c>
      <c r="M46" s="542">
        <v>10798</v>
      </c>
      <c r="N46" s="542">
        <v>121588</v>
      </c>
      <c r="O46" s="542">
        <v>7309</v>
      </c>
      <c r="P46" s="542">
        <v>60491</v>
      </c>
      <c r="Q46" s="542">
        <v>213</v>
      </c>
      <c r="R46" s="542">
        <v>2024</v>
      </c>
      <c r="S46" s="542">
        <v>2390</v>
      </c>
      <c r="T46" s="542">
        <v>19190</v>
      </c>
      <c r="U46" s="542">
        <v>3740</v>
      </c>
      <c r="V46" s="542">
        <v>20769</v>
      </c>
      <c r="W46" s="542">
        <v>528</v>
      </c>
      <c r="X46" s="542">
        <v>3297</v>
      </c>
      <c r="Y46" s="542">
        <v>316</v>
      </c>
      <c r="Z46" s="542">
        <v>4600</v>
      </c>
      <c r="AA46" s="542">
        <v>445</v>
      </c>
      <c r="AB46" s="542">
        <v>5273</v>
      </c>
      <c r="AC46" s="542">
        <v>742</v>
      </c>
      <c r="AD46" s="542">
        <v>4780</v>
      </c>
      <c r="AE46" s="542">
        <v>614</v>
      </c>
      <c r="AF46" s="542">
        <v>3314</v>
      </c>
      <c r="AG46" s="542">
        <v>4811</v>
      </c>
      <c r="AH46" s="542">
        <v>36620</v>
      </c>
      <c r="AI46" s="542">
        <v>1878</v>
      </c>
      <c r="AJ46" s="542">
        <v>11023</v>
      </c>
      <c r="AK46" s="542">
        <v>467</v>
      </c>
      <c r="AL46" s="542">
        <v>3251</v>
      </c>
      <c r="AM46" s="542">
        <v>1039</v>
      </c>
      <c r="AN46" s="542">
        <v>7028</v>
      </c>
      <c r="AO46" s="542">
        <v>2354</v>
      </c>
      <c r="AP46" s="542">
        <v>14693</v>
      </c>
      <c r="AQ46" s="542">
        <v>1331</v>
      </c>
      <c r="AR46" s="542">
        <v>28724</v>
      </c>
      <c r="AS46" s="542">
        <v>837</v>
      </c>
      <c r="AT46" s="542">
        <v>6413</v>
      </c>
      <c r="AU46" s="542">
        <v>1142</v>
      </c>
      <c r="AV46" s="542">
        <v>12897</v>
      </c>
      <c r="AW46" s="542">
        <v>511</v>
      </c>
      <c r="AX46" s="542">
        <v>3832</v>
      </c>
      <c r="AY46" s="542">
        <v>744</v>
      </c>
      <c r="AZ46" s="542">
        <v>6800</v>
      </c>
      <c r="BA46" s="542">
        <v>2605</v>
      </c>
      <c r="BB46" s="542">
        <v>15694</v>
      </c>
      <c r="BC46" s="542">
        <v>2740</v>
      </c>
      <c r="BD46" s="542">
        <v>36078</v>
      </c>
      <c r="BE46" s="542">
        <v>948</v>
      </c>
      <c r="BF46" s="542">
        <v>7534</v>
      </c>
      <c r="BG46" s="542">
        <v>262</v>
      </c>
      <c r="BH46" s="542">
        <v>1438</v>
      </c>
      <c r="BI46" s="542">
        <v>163</v>
      </c>
      <c r="BJ46" s="542">
        <v>1640</v>
      </c>
      <c r="BK46" s="542">
        <v>4086</v>
      </c>
      <c r="BL46" s="542">
        <v>91631</v>
      </c>
      <c r="BM46" s="542">
        <v>860</v>
      </c>
      <c r="BN46" s="542">
        <v>6625</v>
      </c>
      <c r="BO46" s="542">
        <v>3464</v>
      </c>
      <c r="BP46" s="542">
        <v>30572</v>
      </c>
      <c r="BQ46" s="542">
        <v>24853</v>
      </c>
      <c r="BR46" s="542">
        <v>282524</v>
      </c>
      <c r="BS46" s="542">
        <v>8424</v>
      </c>
      <c r="BT46" s="542">
        <v>61797</v>
      </c>
      <c r="BU46" s="542">
        <v>356</v>
      </c>
      <c r="BV46" s="542">
        <v>2927</v>
      </c>
      <c r="BW46" s="542">
        <v>686</v>
      </c>
      <c r="BX46" s="542">
        <v>4903</v>
      </c>
      <c r="BY46" s="542">
        <v>3021</v>
      </c>
      <c r="BZ46" s="542">
        <v>17201</v>
      </c>
      <c r="CA46" s="542">
        <v>662</v>
      </c>
      <c r="CB46" s="542">
        <v>4958</v>
      </c>
      <c r="CC46" s="542">
        <v>828</v>
      </c>
      <c r="CD46" s="542">
        <v>3603</v>
      </c>
      <c r="CE46" s="542">
        <v>5248</v>
      </c>
      <c r="CF46" s="542">
        <v>38182</v>
      </c>
      <c r="CG46" s="542">
        <v>5346</v>
      </c>
      <c r="CH46" s="542">
        <v>36890</v>
      </c>
      <c r="CI46" s="542">
        <v>1101</v>
      </c>
      <c r="CJ46" s="542">
        <v>6868</v>
      </c>
      <c r="CK46" s="542">
        <v>2063</v>
      </c>
      <c r="CL46" s="542">
        <v>47327</v>
      </c>
      <c r="CM46" s="542">
        <v>2699</v>
      </c>
      <c r="CN46" s="542">
        <v>18432</v>
      </c>
      <c r="CO46" s="542">
        <v>2904</v>
      </c>
      <c r="CP46" s="542">
        <v>50907</v>
      </c>
      <c r="CQ46" s="543">
        <v>873</v>
      </c>
      <c r="CR46" s="542">
        <v>11648</v>
      </c>
      <c r="CS46" s="542">
        <v>3546</v>
      </c>
      <c r="CT46" s="542">
        <v>27807</v>
      </c>
      <c r="CU46" s="542">
        <v>248</v>
      </c>
      <c r="CV46" s="542">
        <v>3155</v>
      </c>
      <c r="CW46" s="542">
        <v>876</v>
      </c>
      <c r="CX46" s="542">
        <v>5174</v>
      </c>
      <c r="CY46" s="542">
        <v>1173</v>
      </c>
      <c r="CZ46" s="542">
        <v>5988</v>
      </c>
      <c r="DA46" s="542">
        <v>1373</v>
      </c>
      <c r="DB46" s="542">
        <v>11342</v>
      </c>
      <c r="DC46" s="542">
        <v>488</v>
      </c>
      <c r="DD46" s="542">
        <v>5852</v>
      </c>
      <c r="DE46" s="542">
        <v>3240</v>
      </c>
      <c r="DF46" s="542">
        <v>18633</v>
      </c>
      <c r="DG46" s="542">
        <v>3087</v>
      </c>
      <c r="DH46" s="542">
        <v>21596</v>
      </c>
      <c r="DI46" s="542">
        <v>239</v>
      </c>
      <c r="DJ46" s="542">
        <v>4489</v>
      </c>
      <c r="DK46" s="542">
        <v>540</v>
      </c>
      <c r="DL46" s="542">
        <v>2486</v>
      </c>
      <c r="DM46" s="542">
        <v>1094</v>
      </c>
      <c r="DN46" s="542">
        <v>10321</v>
      </c>
      <c r="DO46" s="542">
        <v>3400</v>
      </c>
      <c r="DP46" s="542">
        <v>25642</v>
      </c>
      <c r="DQ46" s="542">
        <v>1091</v>
      </c>
      <c r="DR46" s="542">
        <v>7268</v>
      </c>
      <c r="DS46" s="542">
        <v>1491</v>
      </c>
      <c r="DT46" s="542">
        <v>10048</v>
      </c>
      <c r="DU46" s="542">
        <v>182</v>
      </c>
      <c r="DV46" s="542">
        <v>2054</v>
      </c>
      <c r="DW46" s="542">
        <v>2381</v>
      </c>
      <c r="DX46" s="542">
        <v>19465</v>
      </c>
      <c r="DY46" s="542">
        <v>1028</v>
      </c>
      <c r="DZ46" s="542">
        <v>5307</v>
      </c>
      <c r="EA46" s="543">
        <v>1034</v>
      </c>
      <c r="EB46" s="542">
        <v>13033</v>
      </c>
      <c r="EC46" s="542">
        <v>827</v>
      </c>
      <c r="ED46" s="542">
        <v>5914</v>
      </c>
      <c r="EE46" s="542">
        <v>855</v>
      </c>
      <c r="EF46" s="542">
        <v>7336</v>
      </c>
      <c r="EG46" s="542">
        <v>1103</v>
      </c>
      <c r="EH46" s="542">
        <v>7761</v>
      </c>
      <c r="EI46" s="542">
        <v>161</v>
      </c>
      <c r="EJ46" s="542">
        <v>1162</v>
      </c>
      <c r="EK46" s="542">
        <v>449</v>
      </c>
      <c r="EL46" s="542">
        <v>2825</v>
      </c>
      <c r="EM46" s="542">
        <v>391</v>
      </c>
      <c r="EN46" s="542">
        <v>3503</v>
      </c>
      <c r="EO46" s="542">
        <v>702</v>
      </c>
      <c r="EP46" s="542">
        <v>10321</v>
      </c>
      <c r="EQ46" s="542">
        <v>329</v>
      </c>
      <c r="ER46" s="542">
        <v>5396</v>
      </c>
      <c r="ES46" s="542">
        <v>401</v>
      </c>
      <c r="ET46" s="542">
        <v>2480</v>
      </c>
      <c r="EU46" s="542">
        <v>99</v>
      </c>
      <c r="EV46" s="542">
        <v>794</v>
      </c>
      <c r="EW46" s="542">
        <v>262</v>
      </c>
      <c r="EX46" s="542">
        <v>2025</v>
      </c>
      <c r="EY46" s="543">
        <v>1283</v>
      </c>
      <c r="EZ46" s="542">
        <v>7990</v>
      </c>
      <c r="FA46" s="542">
        <v>408</v>
      </c>
      <c r="FB46" s="542">
        <v>3584</v>
      </c>
      <c r="FC46" s="542">
        <v>192</v>
      </c>
      <c r="FD46" s="542">
        <v>1530</v>
      </c>
      <c r="FE46" s="542">
        <v>939</v>
      </c>
      <c r="FF46" s="542">
        <v>8633</v>
      </c>
      <c r="FG46" s="542">
        <v>1070</v>
      </c>
      <c r="FH46" s="542">
        <v>7261</v>
      </c>
      <c r="FI46" s="541">
        <f t="shared" si="0"/>
        <v>160728</v>
      </c>
      <c r="FJ46" s="541">
        <f t="shared" si="0"/>
        <v>1505746</v>
      </c>
      <c r="FK46" s="82"/>
      <c r="FL46" s="539"/>
      <c r="FM46" s="426"/>
    </row>
    <row r="47" spans="1:169" ht="12.95" customHeight="1">
      <c r="A47" s="535" t="s">
        <v>270</v>
      </c>
      <c r="B47" s="536" t="s">
        <v>907</v>
      </c>
      <c r="C47" s="537">
        <v>274</v>
      </c>
      <c r="D47" s="537">
        <v>5437</v>
      </c>
      <c r="E47" s="537">
        <v>149</v>
      </c>
      <c r="F47" s="537">
        <v>2820</v>
      </c>
      <c r="G47" s="537">
        <v>162</v>
      </c>
      <c r="H47" s="537">
        <v>5276</v>
      </c>
      <c r="I47" s="537">
        <v>66</v>
      </c>
      <c r="J47" s="537">
        <v>1114</v>
      </c>
      <c r="K47" s="537">
        <v>56</v>
      </c>
      <c r="L47" s="537">
        <v>1046</v>
      </c>
      <c r="M47" s="537">
        <v>1156</v>
      </c>
      <c r="N47" s="537">
        <v>22264</v>
      </c>
      <c r="O47" s="537">
        <v>377</v>
      </c>
      <c r="P47" s="537">
        <v>8943</v>
      </c>
      <c r="Q47" s="537">
        <v>98</v>
      </c>
      <c r="R47" s="537">
        <v>2015</v>
      </c>
      <c r="S47" s="537">
        <v>175</v>
      </c>
      <c r="T47" s="537">
        <v>4025</v>
      </c>
      <c r="U47" s="537">
        <v>211</v>
      </c>
      <c r="V47" s="537">
        <v>3324</v>
      </c>
      <c r="W47" s="537">
        <v>59</v>
      </c>
      <c r="X47" s="537">
        <v>1074</v>
      </c>
      <c r="Y47" s="537">
        <v>49</v>
      </c>
      <c r="Z47" s="537">
        <v>1449</v>
      </c>
      <c r="AA47" s="537">
        <v>66</v>
      </c>
      <c r="AB47" s="537">
        <v>1024</v>
      </c>
      <c r="AC47" s="537">
        <v>69</v>
      </c>
      <c r="AD47" s="537">
        <v>1343</v>
      </c>
      <c r="AE47" s="537">
        <v>59</v>
      </c>
      <c r="AF47" s="537">
        <v>1053</v>
      </c>
      <c r="AG47" s="537">
        <v>397</v>
      </c>
      <c r="AH47" s="537">
        <v>8902</v>
      </c>
      <c r="AI47" s="537">
        <v>107</v>
      </c>
      <c r="AJ47" s="537">
        <v>1479</v>
      </c>
      <c r="AK47" s="537">
        <v>51</v>
      </c>
      <c r="AL47" s="537">
        <v>1006</v>
      </c>
      <c r="AM47" s="537">
        <v>99</v>
      </c>
      <c r="AN47" s="537">
        <v>1862</v>
      </c>
      <c r="AO47" s="537">
        <v>152</v>
      </c>
      <c r="AP47" s="537">
        <v>1891</v>
      </c>
      <c r="AQ47" s="537">
        <v>233</v>
      </c>
      <c r="AR47" s="537">
        <v>5911</v>
      </c>
      <c r="AS47" s="537">
        <v>78</v>
      </c>
      <c r="AT47" s="537">
        <v>2428</v>
      </c>
      <c r="AU47" s="537">
        <v>209</v>
      </c>
      <c r="AV47" s="537">
        <v>3290</v>
      </c>
      <c r="AW47" s="537">
        <v>72</v>
      </c>
      <c r="AX47" s="537">
        <v>2154</v>
      </c>
      <c r="AY47" s="537">
        <v>211</v>
      </c>
      <c r="AZ47" s="537">
        <v>4180</v>
      </c>
      <c r="BA47" s="537">
        <v>177</v>
      </c>
      <c r="BB47" s="537">
        <v>3189</v>
      </c>
      <c r="BC47" s="537">
        <v>180</v>
      </c>
      <c r="BD47" s="537">
        <v>4286</v>
      </c>
      <c r="BE47" s="537">
        <v>91</v>
      </c>
      <c r="BF47" s="537">
        <v>1697</v>
      </c>
      <c r="BG47" s="537">
        <v>61</v>
      </c>
      <c r="BH47" s="537">
        <v>1136</v>
      </c>
      <c r="BI47" s="537">
        <v>63</v>
      </c>
      <c r="BJ47" s="537">
        <v>1363</v>
      </c>
      <c r="BK47" s="537">
        <v>265</v>
      </c>
      <c r="BL47" s="537">
        <v>9989</v>
      </c>
      <c r="BM47" s="537">
        <v>67</v>
      </c>
      <c r="BN47" s="537">
        <v>1179</v>
      </c>
      <c r="BO47" s="537">
        <v>291</v>
      </c>
      <c r="BP47" s="537">
        <v>29278</v>
      </c>
      <c r="BQ47" s="537">
        <v>1726</v>
      </c>
      <c r="BR47" s="537">
        <v>38112</v>
      </c>
      <c r="BS47" s="537">
        <v>690</v>
      </c>
      <c r="BT47" s="537">
        <v>10509</v>
      </c>
      <c r="BU47" s="537">
        <v>55</v>
      </c>
      <c r="BV47" s="537">
        <v>815</v>
      </c>
      <c r="BW47" s="537">
        <v>134</v>
      </c>
      <c r="BX47" s="537">
        <v>3031</v>
      </c>
      <c r="BY47" s="537">
        <v>195</v>
      </c>
      <c r="BZ47" s="537">
        <v>3568</v>
      </c>
      <c r="CA47" s="537">
        <v>73</v>
      </c>
      <c r="CB47" s="537">
        <v>2345</v>
      </c>
      <c r="CC47" s="537">
        <v>46</v>
      </c>
      <c r="CD47" s="537">
        <v>793</v>
      </c>
      <c r="CE47" s="537">
        <v>308</v>
      </c>
      <c r="CF47" s="537">
        <v>7692</v>
      </c>
      <c r="CG47" s="537">
        <v>408</v>
      </c>
      <c r="CH47" s="537">
        <v>7120</v>
      </c>
      <c r="CI47" s="537">
        <v>121</v>
      </c>
      <c r="CJ47" s="537">
        <v>2672</v>
      </c>
      <c r="CK47" s="537">
        <v>166</v>
      </c>
      <c r="CL47" s="537">
        <v>5146</v>
      </c>
      <c r="CM47" s="537">
        <v>195</v>
      </c>
      <c r="CN47" s="537">
        <v>2582</v>
      </c>
      <c r="CO47" s="537">
        <v>221</v>
      </c>
      <c r="CP47" s="537">
        <v>6299</v>
      </c>
      <c r="CQ47" s="538">
        <v>70</v>
      </c>
      <c r="CR47" s="537">
        <v>1979</v>
      </c>
      <c r="CS47" s="537">
        <v>209</v>
      </c>
      <c r="CT47" s="537">
        <v>3922</v>
      </c>
      <c r="CU47" s="537">
        <v>46</v>
      </c>
      <c r="CV47" s="537">
        <v>867</v>
      </c>
      <c r="CW47" s="537">
        <v>43</v>
      </c>
      <c r="CX47" s="537">
        <v>925</v>
      </c>
      <c r="CY47" s="537">
        <v>84</v>
      </c>
      <c r="CZ47" s="537">
        <v>1120</v>
      </c>
      <c r="DA47" s="537">
        <v>177</v>
      </c>
      <c r="DB47" s="537">
        <v>3760</v>
      </c>
      <c r="DC47" s="537">
        <v>88</v>
      </c>
      <c r="DD47" s="537">
        <v>2115</v>
      </c>
      <c r="DE47" s="537">
        <v>176</v>
      </c>
      <c r="DF47" s="537">
        <v>3886</v>
      </c>
      <c r="DG47" s="537">
        <v>213</v>
      </c>
      <c r="DH47" s="537">
        <v>3867</v>
      </c>
      <c r="DI47" s="537">
        <v>38</v>
      </c>
      <c r="DJ47" s="537">
        <v>1911</v>
      </c>
      <c r="DK47" s="537">
        <v>48</v>
      </c>
      <c r="DL47" s="537">
        <v>1453</v>
      </c>
      <c r="DM47" s="537">
        <v>211</v>
      </c>
      <c r="DN47" s="537">
        <v>2874</v>
      </c>
      <c r="DO47" s="537">
        <v>135</v>
      </c>
      <c r="DP47" s="537">
        <v>2519</v>
      </c>
      <c r="DQ47" s="537">
        <v>133</v>
      </c>
      <c r="DR47" s="537">
        <v>1305</v>
      </c>
      <c r="DS47" s="537">
        <v>254</v>
      </c>
      <c r="DT47" s="537">
        <v>3900</v>
      </c>
      <c r="DU47" s="537">
        <v>28</v>
      </c>
      <c r="DV47" s="537">
        <v>617</v>
      </c>
      <c r="DW47" s="537">
        <v>166</v>
      </c>
      <c r="DX47" s="537">
        <v>3737</v>
      </c>
      <c r="DY47" s="537">
        <v>83</v>
      </c>
      <c r="DZ47" s="537">
        <v>4713</v>
      </c>
      <c r="EA47" s="538">
        <v>139</v>
      </c>
      <c r="EB47" s="537">
        <v>2249</v>
      </c>
      <c r="EC47" s="537">
        <v>83</v>
      </c>
      <c r="ED47" s="537">
        <v>4784</v>
      </c>
      <c r="EE47" s="537">
        <v>116</v>
      </c>
      <c r="EF47" s="537">
        <v>3062</v>
      </c>
      <c r="EG47" s="537">
        <v>62</v>
      </c>
      <c r="EH47" s="537">
        <v>851</v>
      </c>
      <c r="EI47" s="537">
        <v>29</v>
      </c>
      <c r="EJ47" s="537">
        <v>395</v>
      </c>
      <c r="EK47" s="537">
        <v>59</v>
      </c>
      <c r="EL47" s="537">
        <v>1921</v>
      </c>
      <c r="EM47" s="537">
        <v>69</v>
      </c>
      <c r="EN47" s="537">
        <v>3398</v>
      </c>
      <c r="EO47" s="537">
        <v>145</v>
      </c>
      <c r="EP47" s="537">
        <v>2011</v>
      </c>
      <c r="EQ47" s="537">
        <v>98</v>
      </c>
      <c r="ER47" s="537">
        <v>2705</v>
      </c>
      <c r="ES47" s="537">
        <v>34</v>
      </c>
      <c r="ET47" s="537">
        <v>768</v>
      </c>
      <c r="EU47" s="537">
        <v>20</v>
      </c>
      <c r="EV47" s="537">
        <v>609</v>
      </c>
      <c r="EW47" s="537">
        <v>25</v>
      </c>
      <c r="EX47" s="537">
        <v>1541</v>
      </c>
      <c r="EY47" s="538">
        <v>77</v>
      </c>
      <c r="EZ47" s="537">
        <v>1053</v>
      </c>
      <c r="FA47" s="537">
        <v>51</v>
      </c>
      <c r="FB47" s="537">
        <v>942</v>
      </c>
      <c r="FC47" s="537">
        <v>35</v>
      </c>
      <c r="FD47" s="537">
        <v>2168</v>
      </c>
      <c r="FE47" s="537">
        <v>101</v>
      </c>
      <c r="FF47" s="537">
        <v>2470</v>
      </c>
      <c r="FG47" s="537">
        <v>57</v>
      </c>
      <c r="FH47" s="537">
        <v>942</v>
      </c>
      <c r="FI47" s="536">
        <f t="shared" si="0"/>
        <v>13570</v>
      </c>
      <c r="FJ47" s="536">
        <f t="shared" si="0"/>
        <v>315450</v>
      </c>
      <c r="FK47" s="82"/>
      <c r="FL47" s="539"/>
      <c r="FM47" s="426"/>
    </row>
    <row r="48" spans="1:169" ht="12.95" customHeight="1">
      <c r="A48" s="540" t="s">
        <v>271</v>
      </c>
      <c r="B48" s="541" t="s">
        <v>908</v>
      </c>
      <c r="C48" s="542">
        <v>1411</v>
      </c>
      <c r="D48" s="542">
        <v>6926</v>
      </c>
      <c r="E48" s="542">
        <v>408</v>
      </c>
      <c r="F48" s="542">
        <v>1730</v>
      </c>
      <c r="G48" s="542">
        <v>501</v>
      </c>
      <c r="H48" s="542">
        <v>1996</v>
      </c>
      <c r="I48" s="542">
        <v>80</v>
      </c>
      <c r="J48" s="542">
        <v>554</v>
      </c>
      <c r="K48" s="542">
        <v>195</v>
      </c>
      <c r="L48" s="542">
        <v>648</v>
      </c>
      <c r="M48" s="542">
        <v>5312</v>
      </c>
      <c r="N48" s="542">
        <v>25521</v>
      </c>
      <c r="O48" s="542">
        <v>3447</v>
      </c>
      <c r="P48" s="542">
        <v>15280</v>
      </c>
      <c r="Q48" s="542">
        <v>166</v>
      </c>
      <c r="R48" s="542">
        <v>703</v>
      </c>
      <c r="S48" s="542">
        <v>1133</v>
      </c>
      <c r="T48" s="542">
        <v>4027</v>
      </c>
      <c r="U48" s="542">
        <v>1235</v>
      </c>
      <c r="V48" s="542">
        <v>4727</v>
      </c>
      <c r="W48" s="542">
        <v>168</v>
      </c>
      <c r="X48" s="542">
        <v>718</v>
      </c>
      <c r="Y48" s="542">
        <v>84</v>
      </c>
      <c r="Z48" s="542">
        <v>244</v>
      </c>
      <c r="AA48" s="542">
        <v>108</v>
      </c>
      <c r="AB48" s="542">
        <v>443</v>
      </c>
      <c r="AC48" s="542">
        <v>229</v>
      </c>
      <c r="AD48" s="542">
        <v>814</v>
      </c>
      <c r="AE48" s="542">
        <v>168</v>
      </c>
      <c r="AF48" s="542">
        <v>503</v>
      </c>
      <c r="AG48" s="542">
        <v>2929</v>
      </c>
      <c r="AH48" s="542">
        <v>12367</v>
      </c>
      <c r="AI48" s="542">
        <v>591</v>
      </c>
      <c r="AJ48" s="542">
        <v>1875</v>
      </c>
      <c r="AK48" s="542">
        <v>98</v>
      </c>
      <c r="AL48" s="542">
        <v>322</v>
      </c>
      <c r="AM48" s="542">
        <v>293</v>
      </c>
      <c r="AN48" s="542">
        <v>1190</v>
      </c>
      <c r="AO48" s="542">
        <v>903</v>
      </c>
      <c r="AP48" s="542">
        <v>3168</v>
      </c>
      <c r="AQ48" s="542">
        <v>586</v>
      </c>
      <c r="AR48" s="542">
        <v>2807</v>
      </c>
      <c r="AS48" s="542">
        <v>319</v>
      </c>
      <c r="AT48" s="542">
        <v>985</v>
      </c>
      <c r="AU48" s="542">
        <v>346</v>
      </c>
      <c r="AV48" s="542">
        <v>1622</v>
      </c>
      <c r="AW48" s="542">
        <v>110</v>
      </c>
      <c r="AX48" s="542">
        <v>480</v>
      </c>
      <c r="AY48" s="542">
        <v>254</v>
      </c>
      <c r="AZ48" s="542">
        <v>987</v>
      </c>
      <c r="BA48" s="542">
        <v>686</v>
      </c>
      <c r="BB48" s="542">
        <v>2798</v>
      </c>
      <c r="BC48" s="542">
        <v>1332</v>
      </c>
      <c r="BD48" s="542">
        <v>7226</v>
      </c>
      <c r="BE48" s="542">
        <v>407</v>
      </c>
      <c r="BF48" s="542">
        <v>2031</v>
      </c>
      <c r="BG48" s="542">
        <v>79</v>
      </c>
      <c r="BH48" s="542">
        <v>407</v>
      </c>
      <c r="BI48" s="542">
        <v>59</v>
      </c>
      <c r="BJ48" s="542">
        <v>247</v>
      </c>
      <c r="BK48" s="542">
        <v>1051</v>
      </c>
      <c r="BL48" s="542">
        <v>5943</v>
      </c>
      <c r="BM48" s="542">
        <v>271</v>
      </c>
      <c r="BN48" s="542">
        <v>985</v>
      </c>
      <c r="BO48" s="542">
        <v>1223</v>
      </c>
      <c r="BP48" s="542">
        <v>5437</v>
      </c>
      <c r="BQ48" s="542">
        <v>15773</v>
      </c>
      <c r="BR48" s="542">
        <v>75505</v>
      </c>
      <c r="BS48" s="542">
        <v>4835</v>
      </c>
      <c r="BT48" s="542">
        <v>20594</v>
      </c>
      <c r="BU48" s="542">
        <v>78</v>
      </c>
      <c r="BV48" s="542">
        <v>243</v>
      </c>
      <c r="BW48" s="542">
        <v>362</v>
      </c>
      <c r="BX48" s="542">
        <v>2239</v>
      </c>
      <c r="BY48" s="542">
        <v>1007</v>
      </c>
      <c r="BZ48" s="542">
        <v>4163</v>
      </c>
      <c r="CA48" s="542">
        <v>305</v>
      </c>
      <c r="CB48" s="542">
        <v>1344</v>
      </c>
      <c r="CC48" s="542">
        <v>95</v>
      </c>
      <c r="CD48" s="542">
        <v>247</v>
      </c>
      <c r="CE48" s="542">
        <v>2310</v>
      </c>
      <c r="CF48" s="542">
        <v>12724</v>
      </c>
      <c r="CG48" s="542">
        <v>1647</v>
      </c>
      <c r="CH48" s="542">
        <v>5880</v>
      </c>
      <c r="CI48" s="542">
        <v>339</v>
      </c>
      <c r="CJ48" s="542">
        <v>1660</v>
      </c>
      <c r="CK48" s="542">
        <v>565</v>
      </c>
      <c r="CL48" s="542">
        <v>2662</v>
      </c>
      <c r="CM48" s="542">
        <v>1109</v>
      </c>
      <c r="CN48" s="542">
        <v>3850</v>
      </c>
      <c r="CO48" s="542">
        <v>833</v>
      </c>
      <c r="CP48" s="542">
        <v>3844</v>
      </c>
      <c r="CQ48" s="543">
        <v>177</v>
      </c>
      <c r="CR48" s="542">
        <v>960</v>
      </c>
      <c r="CS48" s="542">
        <v>1847</v>
      </c>
      <c r="CT48" s="542">
        <v>6532</v>
      </c>
      <c r="CU48" s="542">
        <v>92</v>
      </c>
      <c r="CV48" s="542">
        <v>337</v>
      </c>
      <c r="CW48" s="542">
        <v>187</v>
      </c>
      <c r="CX48" s="542">
        <v>606</v>
      </c>
      <c r="CY48" s="542">
        <v>217</v>
      </c>
      <c r="CZ48" s="542">
        <v>652</v>
      </c>
      <c r="DA48" s="542">
        <v>683</v>
      </c>
      <c r="DB48" s="542">
        <v>2674</v>
      </c>
      <c r="DC48" s="542">
        <v>323</v>
      </c>
      <c r="DD48" s="542">
        <v>2032</v>
      </c>
      <c r="DE48" s="542">
        <v>1003</v>
      </c>
      <c r="DF48" s="542">
        <v>3841</v>
      </c>
      <c r="DG48" s="542">
        <v>1140</v>
      </c>
      <c r="DH48" s="542">
        <v>4815</v>
      </c>
      <c r="DI48" s="542">
        <v>87</v>
      </c>
      <c r="DJ48" s="542">
        <v>326</v>
      </c>
      <c r="DK48" s="542">
        <v>212</v>
      </c>
      <c r="DL48" s="542">
        <v>730</v>
      </c>
      <c r="DM48" s="542">
        <v>384</v>
      </c>
      <c r="DN48" s="542">
        <v>1935</v>
      </c>
      <c r="DO48" s="542">
        <v>1123</v>
      </c>
      <c r="DP48" s="542">
        <v>4778</v>
      </c>
      <c r="DQ48" s="542">
        <v>327</v>
      </c>
      <c r="DR48" s="542">
        <v>1324</v>
      </c>
      <c r="DS48" s="542">
        <v>838</v>
      </c>
      <c r="DT48" s="542">
        <v>5276</v>
      </c>
      <c r="DU48" s="542">
        <v>44</v>
      </c>
      <c r="DV48" s="542">
        <v>157</v>
      </c>
      <c r="DW48" s="542">
        <v>539</v>
      </c>
      <c r="DX48" s="542">
        <v>2361</v>
      </c>
      <c r="DY48" s="542">
        <v>325</v>
      </c>
      <c r="DZ48" s="542">
        <v>1063</v>
      </c>
      <c r="EA48" s="543">
        <v>249</v>
      </c>
      <c r="EB48" s="542">
        <v>1115</v>
      </c>
      <c r="EC48" s="542">
        <v>212</v>
      </c>
      <c r="ED48" s="542">
        <v>1034</v>
      </c>
      <c r="EE48" s="542">
        <v>409</v>
      </c>
      <c r="EF48" s="542">
        <v>1705</v>
      </c>
      <c r="EG48" s="542">
        <v>240</v>
      </c>
      <c r="EH48" s="542">
        <v>1166</v>
      </c>
      <c r="EI48" s="542">
        <v>47</v>
      </c>
      <c r="EJ48" s="542">
        <v>122</v>
      </c>
      <c r="EK48" s="542">
        <v>213</v>
      </c>
      <c r="EL48" s="542">
        <v>599</v>
      </c>
      <c r="EM48" s="542">
        <v>130</v>
      </c>
      <c r="EN48" s="542">
        <v>1360</v>
      </c>
      <c r="EO48" s="542">
        <v>177</v>
      </c>
      <c r="EP48" s="542">
        <v>740</v>
      </c>
      <c r="EQ48" s="542">
        <v>82</v>
      </c>
      <c r="ER48" s="542">
        <v>488</v>
      </c>
      <c r="ES48" s="542">
        <v>195</v>
      </c>
      <c r="ET48" s="542">
        <v>705</v>
      </c>
      <c r="EU48" s="542">
        <v>26</v>
      </c>
      <c r="EV48" s="542">
        <v>85</v>
      </c>
      <c r="EW48" s="542">
        <v>46</v>
      </c>
      <c r="EX48" s="542">
        <v>229</v>
      </c>
      <c r="EY48" s="543">
        <v>326</v>
      </c>
      <c r="EZ48" s="542">
        <v>1914</v>
      </c>
      <c r="FA48" s="542">
        <v>175</v>
      </c>
      <c r="FB48" s="542">
        <v>600</v>
      </c>
      <c r="FC48" s="542">
        <v>46</v>
      </c>
      <c r="FD48" s="542">
        <v>215</v>
      </c>
      <c r="FE48" s="542">
        <v>285</v>
      </c>
      <c r="FF48" s="542">
        <v>1120</v>
      </c>
      <c r="FG48" s="542">
        <v>388</v>
      </c>
      <c r="FH48" s="542">
        <v>1302</v>
      </c>
      <c r="FI48" s="541">
        <f t="shared" si="0"/>
        <v>68234</v>
      </c>
      <c r="FJ48" s="541">
        <f t="shared" si="0"/>
        <v>305564</v>
      </c>
      <c r="FK48" s="82"/>
      <c r="FL48" s="539"/>
      <c r="FM48" s="426"/>
    </row>
    <row r="49" spans="1:169" ht="12.95" customHeight="1">
      <c r="A49" s="540" t="s">
        <v>274</v>
      </c>
      <c r="B49" s="541" t="s">
        <v>1019</v>
      </c>
      <c r="C49" s="542">
        <v>4876</v>
      </c>
      <c r="D49" s="542">
        <v>20644</v>
      </c>
      <c r="E49" s="542">
        <v>353</v>
      </c>
      <c r="F49" s="542">
        <v>1164</v>
      </c>
      <c r="G49" s="542">
        <v>996</v>
      </c>
      <c r="H49" s="542">
        <v>4002</v>
      </c>
      <c r="I49" s="542">
        <v>304</v>
      </c>
      <c r="J49" s="542">
        <v>1107</v>
      </c>
      <c r="K49" s="542">
        <v>384</v>
      </c>
      <c r="L49" s="542">
        <v>1392</v>
      </c>
      <c r="M49" s="542">
        <v>11710</v>
      </c>
      <c r="N49" s="542">
        <v>59140</v>
      </c>
      <c r="O49" s="542">
        <v>6519</v>
      </c>
      <c r="P49" s="542">
        <v>30794</v>
      </c>
      <c r="Q49" s="542">
        <v>134</v>
      </c>
      <c r="R49" s="542">
        <v>371</v>
      </c>
      <c r="S49" s="542">
        <v>1673</v>
      </c>
      <c r="T49" s="542">
        <v>8217</v>
      </c>
      <c r="U49" s="542">
        <v>1682</v>
      </c>
      <c r="V49" s="542">
        <v>7213</v>
      </c>
      <c r="W49" s="542">
        <v>166</v>
      </c>
      <c r="X49" s="542">
        <v>729</v>
      </c>
      <c r="Y49" s="542">
        <v>116</v>
      </c>
      <c r="Z49" s="542">
        <v>576</v>
      </c>
      <c r="AA49" s="542">
        <v>147</v>
      </c>
      <c r="AB49" s="542">
        <v>596</v>
      </c>
      <c r="AC49" s="542">
        <v>301</v>
      </c>
      <c r="AD49" s="542">
        <v>1225</v>
      </c>
      <c r="AE49" s="542">
        <v>362</v>
      </c>
      <c r="AF49" s="542">
        <v>1088</v>
      </c>
      <c r="AG49" s="542">
        <v>8408</v>
      </c>
      <c r="AH49" s="542">
        <v>35538</v>
      </c>
      <c r="AI49" s="542">
        <v>809</v>
      </c>
      <c r="AJ49" s="542">
        <v>2900</v>
      </c>
      <c r="AK49" s="542">
        <v>110</v>
      </c>
      <c r="AL49" s="542">
        <v>370</v>
      </c>
      <c r="AM49" s="542">
        <v>569</v>
      </c>
      <c r="AN49" s="542">
        <v>2178</v>
      </c>
      <c r="AO49" s="542">
        <v>2254</v>
      </c>
      <c r="AP49" s="542">
        <v>8464</v>
      </c>
      <c r="AQ49" s="542">
        <v>1631</v>
      </c>
      <c r="AR49" s="542">
        <v>7537</v>
      </c>
      <c r="AS49" s="542">
        <v>645</v>
      </c>
      <c r="AT49" s="542">
        <v>2341</v>
      </c>
      <c r="AU49" s="542">
        <v>592</v>
      </c>
      <c r="AV49" s="542">
        <v>2289</v>
      </c>
      <c r="AW49" s="542">
        <v>166</v>
      </c>
      <c r="AX49" s="542">
        <v>617</v>
      </c>
      <c r="AY49" s="542">
        <v>679</v>
      </c>
      <c r="AZ49" s="542">
        <v>3080</v>
      </c>
      <c r="BA49" s="542">
        <v>1053</v>
      </c>
      <c r="BB49" s="542">
        <v>4369</v>
      </c>
      <c r="BC49" s="542">
        <v>5151</v>
      </c>
      <c r="BD49" s="542">
        <v>20236</v>
      </c>
      <c r="BE49" s="542">
        <v>464</v>
      </c>
      <c r="BF49" s="542">
        <v>1813</v>
      </c>
      <c r="BG49" s="542">
        <v>77</v>
      </c>
      <c r="BH49" s="542">
        <v>183</v>
      </c>
      <c r="BI49" s="542">
        <v>90</v>
      </c>
      <c r="BJ49" s="542">
        <v>348</v>
      </c>
      <c r="BK49" s="542">
        <v>2095</v>
      </c>
      <c r="BL49" s="542">
        <v>7827</v>
      </c>
      <c r="BM49" s="542">
        <v>536</v>
      </c>
      <c r="BN49" s="542">
        <v>2441</v>
      </c>
      <c r="BO49" s="542">
        <v>4295</v>
      </c>
      <c r="BP49" s="542">
        <v>21727</v>
      </c>
      <c r="BQ49" s="542">
        <v>66158</v>
      </c>
      <c r="BR49" s="542">
        <v>330188</v>
      </c>
      <c r="BS49" s="542">
        <v>11588</v>
      </c>
      <c r="BT49" s="542">
        <v>50807</v>
      </c>
      <c r="BU49" s="542">
        <v>168</v>
      </c>
      <c r="BV49" s="542">
        <v>498</v>
      </c>
      <c r="BW49" s="542">
        <v>287</v>
      </c>
      <c r="BX49" s="542">
        <v>970</v>
      </c>
      <c r="BY49" s="542">
        <v>2734</v>
      </c>
      <c r="BZ49" s="542">
        <v>10589</v>
      </c>
      <c r="CA49" s="542">
        <v>419</v>
      </c>
      <c r="CB49" s="542">
        <v>1585</v>
      </c>
      <c r="CC49" s="542">
        <v>182</v>
      </c>
      <c r="CD49" s="542">
        <v>522</v>
      </c>
      <c r="CE49" s="542">
        <v>3385</v>
      </c>
      <c r="CF49" s="542">
        <v>19005</v>
      </c>
      <c r="CG49" s="542">
        <v>4754</v>
      </c>
      <c r="CH49" s="542">
        <v>18883</v>
      </c>
      <c r="CI49" s="542">
        <v>456</v>
      </c>
      <c r="CJ49" s="542">
        <v>1844</v>
      </c>
      <c r="CK49" s="542">
        <v>804</v>
      </c>
      <c r="CL49" s="542">
        <v>3346</v>
      </c>
      <c r="CM49" s="542">
        <v>1878</v>
      </c>
      <c r="CN49" s="542">
        <v>7744</v>
      </c>
      <c r="CO49" s="542">
        <v>1219</v>
      </c>
      <c r="CP49" s="542">
        <v>4902</v>
      </c>
      <c r="CQ49" s="543">
        <v>558</v>
      </c>
      <c r="CR49" s="542">
        <v>2791</v>
      </c>
      <c r="CS49" s="542">
        <v>1503</v>
      </c>
      <c r="CT49" s="542">
        <v>6425</v>
      </c>
      <c r="CU49" s="542">
        <v>144</v>
      </c>
      <c r="CV49" s="542">
        <v>603</v>
      </c>
      <c r="CW49" s="542">
        <v>412</v>
      </c>
      <c r="CX49" s="542">
        <v>1361</v>
      </c>
      <c r="CY49" s="542">
        <v>317</v>
      </c>
      <c r="CZ49" s="542">
        <v>1270</v>
      </c>
      <c r="DA49" s="542">
        <v>675</v>
      </c>
      <c r="DB49" s="542">
        <v>2799</v>
      </c>
      <c r="DC49" s="542">
        <v>350</v>
      </c>
      <c r="DD49" s="542">
        <v>1655</v>
      </c>
      <c r="DE49" s="542">
        <v>1568</v>
      </c>
      <c r="DF49" s="542">
        <v>7492</v>
      </c>
      <c r="DG49" s="542">
        <v>2066</v>
      </c>
      <c r="DH49" s="542">
        <v>9897</v>
      </c>
      <c r="DI49" s="542">
        <v>161</v>
      </c>
      <c r="DJ49" s="542">
        <v>685</v>
      </c>
      <c r="DK49" s="542">
        <v>134</v>
      </c>
      <c r="DL49" s="542">
        <v>561</v>
      </c>
      <c r="DM49" s="542">
        <v>550</v>
      </c>
      <c r="DN49" s="542">
        <v>2144</v>
      </c>
      <c r="DO49" s="542">
        <v>1928</v>
      </c>
      <c r="DP49" s="542">
        <v>8311</v>
      </c>
      <c r="DQ49" s="542">
        <v>492</v>
      </c>
      <c r="DR49" s="542">
        <v>1723</v>
      </c>
      <c r="DS49" s="542">
        <v>1160</v>
      </c>
      <c r="DT49" s="542">
        <v>5499</v>
      </c>
      <c r="DU49" s="542">
        <v>51</v>
      </c>
      <c r="DV49" s="542">
        <v>177</v>
      </c>
      <c r="DW49" s="542">
        <v>1567</v>
      </c>
      <c r="DX49" s="542">
        <v>5707</v>
      </c>
      <c r="DY49" s="542">
        <v>535</v>
      </c>
      <c r="DZ49" s="542">
        <v>2001</v>
      </c>
      <c r="EA49" s="543">
        <v>787</v>
      </c>
      <c r="EB49" s="542">
        <v>3535</v>
      </c>
      <c r="EC49" s="542">
        <v>323</v>
      </c>
      <c r="ED49" s="542">
        <v>1020</v>
      </c>
      <c r="EE49" s="542">
        <v>521</v>
      </c>
      <c r="EF49" s="542">
        <v>2305</v>
      </c>
      <c r="EG49" s="542">
        <v>586</v>
      </c>
      <c r="EH49" s="542">
        <v>2027</v>
      </c>
      <c r="EI49" s="542">
        <v>47</v>
      </c>
      <c r="EJ49" s="542">
        <v>116</v>
      </c>
      <c r="EK49" s="542">
        <v>311</v>
      </c>
      <c r="EL49" s="542">
        <v>1252</v>
      </c>
      <c r="EM49" s="542">
        <v>211</v>
      </c>
      <c r="EN49" s="542">
        <v>877</v>
      </c>
      <c r="EO49" s="542">
        <v>462</v>
      </c>
      <c r="EP49" s="542">
        <v>2022</v>
      </c>
      <c r="EQ49" s="542">
        <v>282</v>
      </c>
      <c r="ER49" s="542">
        <v>1447</v>
      </c>
      <c r="ES49" s="542">
        <v>159</v>
      </c>
      <c r="ET49" s="542">
        <v>596</v>
      </c>
      <c r="EU49" s="542">
        <v>48</v>
      </c>
      <c r="EV49" s="542">
        <v>124</v>
      </c>
      <c r="EW49" s="542">
        <v>120</v>
      </c>
      <c r="EX49" s="542">
        <v>454</v>
      </c>
      <c r="EY49" s="543">
        <v>421</v>
      </c>
      <c r="EZ49" s="542">
        <v>1698</v>
      </c>
      <c r="FA49" s="542">
        <v>231</v>
      </c>
      <c r="FB49" s="542">
        <v>958</v>
      </c>
      <c r="FC49" s="542">
        <v>135</v>
      </c>
      <c r="FD49" s="542">
        <v>527</v>
      </c>
      <c r="FE49" s="542">
        <v>555</v>
      </c>
      <c r="FF49" s="542">
        <v>2054</v>
      </c>
      <c r="FG49" s="542">
        <v>546</v>
      </c>
      <c r="FH49" s="542">
        <v>2621</v>
      </c>
      <c r="FI49" s="541">
        <f t="shared" si="0"/>
        <v>173295</v>
      </c>
      <c r="FJ49" s="541">
        <f t="shared" si="0"/>
        <v>798133</v>
      </c>
      <c r="FK49" s="82"/>
      <c r="FL49" s="539"/>
      <c r="FM49" s="426"/>
    </row>
    <row r="50" spans="1:169" ht="12.95" customHeight="1">
      <c r="A50" s="535" t="s">
        <v>275</v>
      </c>
      <c r="B50" s="536" t="s">
        <v>1020</v>
      </c>
      <c r="C50" s="537">
        <v>10043</v>
      </c>
      <c r="D50" s="537">
        <v>38362</v>
      </c>
      <c r="E50" s="537">
        <v>1694</v>
      </c>
      <c r="F50" s="537">
        <v>5236</v>
      </c>
      <c r="G50" s="537">
        <v>3405</v>
      </c>
      <c r="H50" s="537">
        <v>11778</v>
      </c>
      <c r="I50" s="537">
        <v>849</v>
      </c>
      <c r="J50" s="537">
        <v>2943</v>
      </c>
      <c r="K50" s="537">
        <v>1744</v>
      </c>
      <c r="L50" s="537">
        <v>5577</v>
      </c>
      <c r="M50" s="537">
        <v>30416</v>
      </c>
      <c r="N50" s="537">
        <v>130192</v>
      </c>
      <c r="O50" s="537">
        <v>21172</v>
      </c>
      <c r="P50" s="537">
        <v>78968</v>
      </c>
      <c r="Q50" s="537">
        <v>829</v>
      </c>
      <c r="R50" s="537">
        <v>2680</v>
      </c>
      <c r="S50" s="537">
        <v>7293</v>
      </c>
      <c r="T50" s="537">
        <v>24477</v>
      </c>
      <c r="U50" s="537">
        <v>7403</v>
      </c>
      <c r="V50" s="537">
        <v>25362</v>
      </c>
      <c r="W50" s="537">
        <v>1211</v>
      </c>
      <c r="X50" s="537">
        <v>3555</v>
      </c>
      <c r="Y50" s="537">
        <v>720</v>
      </c>
      <c r="Z50" s="537">
        <v>2468</v>
      </c>
      <c r="AA50" s="537">
        <v>751</v>
      </c>
      <c r="AB50" s="537">
        <v>2349</v>
      </c>
      <c r="AC50" s="537">
        <v>1782</v>
      </c>
      <c r="AD50" s="537">
        <v>6381</v>
      </c>
      <c r="AE50" s="537">
        <v>1534</v>
      </c>
      <c r="AF50" s="537">
        <v>4322</v>
      </c>
      <c r="AG50" s="537">
        <v>17653</v>
      </c>
      <c r="AH50" s="537">
        <v>68190</v>
      </c>
      <c r="AI50" s="537">
        <v>3738</v>
      </c>
      <c r="AJ50" s="537">
        <v>11727</v>
      </c>
      <c r="AK50" s="537">
        <v>772</v>
      </c>
      <c r="AL50" s="537">
        <v>2603</v>
      </c>
      <c r="AM50" s="537">
        <v>2377</v>
      </c>
      <c r="AN50" s="537">
        <v>7995</v>
      </c>
      <c r="AO50" s="537">
        <v>6215</v>
      </c>
      <c r="AP50" s="537">
        <v>21437</v>
      </c>
      <c r="AQ50" s="537">
        <v>4006</v>
      </c>
      <c r="AR50" s="537">
        <v>17037</v>
      </c>
      <c r="AS50" s="537">
        <v>2626</v>
      </c>
      <c r="AT50" s="537">
        <v>9995</v>
      </c>
      <c r="AU50" s="537">
        <v>2161</v>
      </c>
      <c r="AV50" s="537">
        <v>7988</v>
      </c>
      <c r="AW50" s="537">
        <v>1137</v>
      </c>
      <c r="AX50" s="537">
        <v>3960</v>
      </c>
      <c r="AY50" s="537">
        <v>2668</v>
      </c>
      <c r="AZ50" s="537">
        <v>10440</v>
      </c>
      <c r="BA50" s="537">
        <v>5040</v>
      </c>
      <c r="BB50" s="537">
        <v>17731</v>
      </c>
      <c r="BC50" s="537">
        <v>7974</v>
      </c>
      <c r="BD50" s="537">
        <v>29028</v>
      </c>
      <c r="BE50" s="537">
        <v>2550</v>
      </c>
      <c r="BF50" s="537">
        <v>8703</v>
      </c>
      <c r="BG50" s="537">
        <v>493</v>
      </c>
      <c r="BH50" s="537">
        <v>1453</v>
      </c>
      <c r="BI50" s="537">
        <v>402</v>
      </c>
      <c r="BJ50" s="537">
        <v>1496</v>
      </c>
      <c r="BK50" s="537">
        <v>5658</v>
      </c>
      <c r="BL50" s="537">
        <v>19240</v>
      </c>
      <c r="BM50" s="537">
        <v>2595</v>
      </c>
      <c r="BN50" s="537">
        <v>8677</v>
      </c>
      <c r="BO50" s="537">
        <v>9621</v>
      </c>
      <c r="BP50" s="537">
        <v>35015</v>
      </c>
      <c r="BQ50" s="537">
        <v>94428</v>
      </c>
      <c r="BR50" s="537">
        <v>439755</v>
      </c>
      <c r="BS50" s="537">
        <v>29111</v>
      </c>
      <c r="BT50" s="537">
        <v>107476</v>
      </c>
      <c r="BU50" s="537">
        <v>922</v>
      </c>
      <c r="BV50" s="537">
        <v>2952</v>
      </c>
      <c r="BW50" s="537">
        <v>1885</v>
      </c>
      <c r="BX50" s="537">
        <v>6660</v>
      </c>
      <c r="BY50" s="537">
        <v>7501</v>
      </c>
      <c r="BZ50" s="537">
        <v>26641</v>
      </c>
      <c r="CA50" s="537">
        <v>2170</v>
      </c>
      <c r="CB50" s="537">
        <v>7105</v>
      </c>
      <c r="CC50" s="537">
        <v>1012</v>
      </c>
      <c r="CD50" s="537">
        <v>3633</v>
      </c>
      <c r="CE50" s="537">
        <v>10418</v>
      </c>
      <c r="CF50" s="537">
        <v>45996</v>
      </c>
      <c r="CG50" s="537">
        <v>11044</v>
      </c>
      <c r="CH50" s="537">
        <v>38658</v>
      </c>
      <c r="CI50" s="537">
        <v>2554</v>
      </c>
      <c r="CJ50" s="537">
        <v>8204</v>
      </c>
      <c r="CK50" s="537">
        <v>2734</v>
      </c>
      <c r="CL50" s="537">
        <v>9868</v>
      </c>
      <c r="CM50" s="537">
        <v>7728</v>
      </c>
      <c r="CN50" s="537">
        <v>24377</v>
      </c>
      <c r="CO50" s="537">
        <v>3929</v>
      </c>
      <c r="CP50" s="537">
        <v>13783</v>
      </c>
      <c r="CQ50" s="538">
        <v>1498</v>
      </c>
      <c r="CR50" s="537">
        <v>6203</v>
      </c>
      <c r="CS50" s="537">
        <v>8788</v>
      </c>
      <c r="CT50" s="537">
        <v>30429</v>
      </c>
      <c r="CU50" s="537">
        <v>620</v>
      </c>
      <c r="CV50" s="537">
        <v>2148</v>
      </c>
      <c r="CW50" s="537">
        <v>1848</v>
      </c>
      <c r="CX50" s="537">
        <v>6930</v>
      </c>
      <c r="CY50" s="537">
        <v>1570</v>
      </c>
      <c r="CZ50" s="537">
        <v>5610</v>
      </c>
      <c r="DA50" s="537">
        <v>3995</v>
      </c>
      <c r="DB50" s="537">
        <v>13407</v>
      </c>
      <c r="DC50" s="537">
        <v>1902</v>
      </c>
      <c r="DD50" s="537">
        <v>6980</v>
      </c>
      <c r="DE50" s="537">
        <v>6092</v>
      </c>
      <c r="DF50" s="537">
        <v>23677</v>
      </c>
      <c r="DG50" s="537">
        <v>7351</v>
      </c>
      <c r="DH50" s="537">
        <v>26033</v>
      </c>
      <c r="DI50" s="537">
        <v>605</v>
      </c>
      <c r="DJ50" s="537">
        <v>2273</v>
      </c>
      <c r="DK50" s="537">
        <v>1147</v>
      </c>
      <c r="DL50" s="537">
        <v>3492</v>
      </c>
      <c r="DM50" s="537">
        <v>2873</v>
      </c>
      <c r="DN50" s="537">
        <v>9569</v>
      </c>
      <c r="DO50" s="537">
        <v>5919</v>
      </c>
      <c r="DP50" s="537">
        <v>21549</v>
      </c>
      <c r="DQ50" s="537">
        <v>2602</v>
      </c>
      <c r="DR50" s="537">
        <v>8583</v>
      </c>
      <c r="DS50" s="537">
        <v>4686</v>
      </c>
      <c r="DT50" s="537">
        <v>16774</v>
      </c>
      <c r="DU50" s="537">
        <v>272</v>
      </c>
      <c r="DV50" s="537">
        <v>795</v>
      </c>
      <c r="DW50" s="537">
        <v>3752</v>
      </c>
      <c r="DX50" s="537">
        <v>12418</v>
      </c>
      <c r="DY50" s="537">
        <v>1897</v>
      </c>
      <c r="DZ50" s="537">
        <v>6214</v>
      </c>
      <c r="EA50" s="538">
        <v>2729</v>
      </c>
      <c r="EB50" s="537">
        <v>11105</v>
      </c>
      <c r="EC50" s="537">
        <v>1651</v>
      </c>
      <c r="ED50" s="537">
        <v>5149</v>
      </c>
      <c r="EE50" s="537">
        <v>2982</v>
      </c>
      <c r="EF50" s="537">
        <v>10277</v>
      </c>
      <c r="EG50" s="537">
        <v>2140</v>
      </c>
      <c r="EH50" s="537">
        <v>8324</v>
      </c>
      <c r="EI50" s="537">
        <v>394</v>
      </c>
      <c r="EJ50" s="537">
        <v>1136</v>
      </c>
      <c r="EK50" s="537">
        <v>1232</v>
      </c>
      <c r="EL50" s="537">
        <v>3731</v>
      </c>
      <c r="EM50" s="537">
        <v>1310</v>
      </c>
      <c r="EN50" s="537">
        <v>4643</v>
      </c>
      <c r="EO50" s="537">
        <v>1243</v>
      </c>
      <c r="EP50" s="537">
        <v>5687</v>
      </c>
      <c r="EQ50" s="537">
        <v>686</v>
      </c>
      <c r="ER50" s="537">
        <v>2900</v>
      </c>
      <c r="ES50" s="537">
        <v>1191</v>
      </c>
      <c r="ET50" s="537">
        <v>3514</v>
      </c>
      <c r="EU50" s="537">
        <v>347</v>
      </c>
      <c r="EV50" s="537">
        <v>1050</v>
      </c>
      <c r="EW50" s="537">
        <v>580</v>
      </c>
      <c r="EX50" s="537">
        <v>1970</v>
      </c>
      <c r="EY50" s="538">
        <v>1754</v>
      </c>
      <c r="EZ50" s="537">
        <v>8152</v>
      </c>
      <c r="FA50" s="537">
        <v>1220</v>
      </c>
      <c r="FB50" s="537">
        <v>3987</v>
      </c>
      <c r="FC50" s="537">
        <v>430</v>
      </c>
      <c r="FD50" s="537">
        <v>1402</v>
      </c>
      <c r="FE50" s="537">
        <v>2204</v>
      </c>
      <c r="FF50" s="537">
        <v>7494</v>
      </c>
      <c r="FG50" s="537">
        <v>2281</v>
      </c>
      <c r="FH50" s="537">
        <v>8416</v>
      </c>
      <c r="FI50" s="536">
        <f t="shared" si="0"/>
        <v>425759</v>
      </c>
      <c r="FJ50" s="536">
        <f t="shared" si="0"/>
        <v>1654494</v>
      </c>
      <c r="FK50" s="82"/>
      <c r="FL50" s="539"/>
      <c r="FM50" s="426"/>
    </row>
    <row r="51" spans="1:169" ht="12.95" customHeight="1">
      <c r="A51" s="540" t="s">
        <v>277</v>
      </c>
      <c r="B51" s="541" t="s">
        <v>909</v>
      </c>
      <c r="C51" s="542">
        <v>3702</v>
      </c>
      <c r="D51" s="542">
        <v>11531</v>
      </c>
      <c r="E51" s="542">
        <v>979</v>
      </c>
      <c r="F51" s="542">
        <v>3138</v>
      </c>
      <c r="G51" s="542">
        <v>1594</v>
      </c>
      <c r="H51" s="542">
        <v>4726</v>
      </c>
      <c r="I51" s="542">
        <v>425</v>
      </c>
      <c r="J51" s="542">
        <v>2650</v>
      </c>
      <c r="K51" s="542">
        <v>760</v>
      </c>
      <c r="L51" s="542">
        <v>1653</v>
      </c>
      <c r="M51" s="542">
        <v>7802</v>
      </c>
      <c r="N51" s="542">
        <v>35425</v>
      </c>
      <c r="O51" s="542">
        <v>6915</v>
      </c>
      <c r="P51" s="542">
        <v>18796</v>
      </c>
      <c r="Q51" s="542">
        <v>688</v>
      </c>
      <c r="R51" s="542">
        <v>1807</v>
      </c>
      <c r="S51" s="542">
        <v>2320</v>
      </c>
      <c r="T51" s="542">
        <v>5390</v>
      </c>
      <c r="U51" s="542">
        <v>2947</v>
      </c>
      <c r="V51" s="542">
        <v>8566</v>
      </c>
      <c r="W51" s="542">
        <v>557</v>
      </c>
      <c r="X51" s="542">
        <v>1144</v>
      </c>
      <c r="Y51" s="542">
        <v>465</v>
      </c>
      <c r="Z51" s="542">
        <v>1568</v>
      </c>
      <c r="AA51" s="542">
        <v>881</v>
      </c>
      <c r="AB51" s="542">
        <v>2163</v>
      </c>
      <c r="AC51" s="542">
        <v>786</v>
      </c>
      <c r="AD51" s="542">
        <v>2480</v>
      </c>
      <c r="AE51" s="542">
        <v>781</v>
      </c>
      <c r="AF51" s="542">
        <v>1780</v>
      </c>
      <c r="AG51" s="542">
        <v>6801</v>
      </c>
      <c r="AH51" s="542">
        <v>23513</v>
      </c>
      <c r="AI51" s="542">
        <v>1239</v>
      </c>
      <c r="AJ51" s="542">
        <v>3027</v>
      </c>
      <c r="AK51" s="542">
        <v>345</v>
      </c>
      <c r="AL51" s="542">
        <v>855</v>
      </c>
      <c r="AM51" s="542">
        <v>767</v>
      </c>
      <c r="AN51" s="542">
        <v>2245</v>
      </c>
      <c r="AO51" s="542">
        <v>2136</v>
      </c>
      <c r="AP51" s="542">
        <v>8084</v>
      </c>
      <c r="AQ51" s="542">
        <v>2986</v>
      </c>
      <c r="AR51" s="542">
        <v>11766</v>
      </c>
      <c r="AS51" s="542">
        <v>681</v>
      </c>
      <c r="AT51" s="542">
        <v>1891</v>
      </c>
      <c r="AU51" s="542">
        <v>1122</v>
      </c>
      <c r="AV51" s="542">
        <v>3560</v>
      </c>
      <c r="AW51" s="542">
        <v>297</v>
      </c>
      <c r="AX51" s="542">
        <v>940</v>
      </c>
      <c r="AY51" s="542">
        <v>1189</v>
      </c>
      <c r="AZ51" s="542">
        <v>4099</v>
      </c>
      <c r="BA51" s="542">
        <v>2103</v>
      </c>
      <c r="BB51" s="542">
        <v>6851</v>
      </c>
      <c r="BC51" s="542">
        <v>2976</v>
      </c>
      <c r="BD51" s="542">
        <v>15394</v>
      </c>
      <c r="BE51" s="542">
        <v>1284</v>
      </c>
      <c r="BF51" s="542">
        <v>2570</v>
      </c>
      <c r="BG51" s="542">
        <v>270</v>
      </c>
      <c r="BH51" s="542">
        <v>570</v>
      </c>
      <c r="BI51" s="542">
        <v>109</v>
      </c>
      <c r="BJ51" s="542">
        <v>1202</v>
      </c>
      <c r="BK51" s="542">
        <v>3436</v>
      </c>
      <c r="BL51" s="542">
        <v>17919</v>
      </c>
      <c r="BM51" s="542">
        <v>910</v>
      </c>
      <c r="BN51" s="542">
        <v>2558</v>
      </c>
      <c r="BO51" s="542">
        <v>4449</v>
      </c>
      <c r="BP51" s="542">
        <v>21057</v>
      </c>
      <c r="BQ51" s="542">
        <v>44864</v>
      </c>
      <c r="BR51" s="542">
        <v>145522</v>
      </c>
      <c r="BS51" s="542">
        <v>11229</v>
      </c>
      <c r="BT51" s="542">
        <v>40114</v>
      </c>
      <c r="BU51" s="542">
        <v>417</v>
      </c>
      <c r="BV51" s="542">
        <v>1106</v>
      </c>
      <c r="BW51" s="542">
        <v>1087</v>
      </c>
      <c r="BX51" s="542">
        <v>2444</v>
      </c>
      <c r="BY51" s="542">
        <v>2986</v>
      </c>
      <c r="BZ51" s="542">
        <v>11329</v>
      </c>
      <c r="CA51" s="542">
        <v>945</v>
      </c>
      <c r="CB51" s="542">
        <v>2405</v>
      </c>
      <c r="CC51" s="542">
        <v>344</v>
      </c>
      <c r="CD51" s="542">
        <v>657</v>
      </c>
      <c r="CE51" s="542">
        <v>6589</v>
      </c>
      <c r="CF51" s="542">
        <v>28641</v>
      </c>
      <c r="CG51" s="542">
        <v>5359</v>
      </c>
      <c r="CH51" s="542">
        <v>15390</v>
      </c>
      <c r="CI51" s="542">
        <v>1418</v>
      </c>
      <c r="CJ51" s="542">
        <v>3315</v>
      </c>
      <c r="CK51" s="542">
        <v>1263</v>
      </c>
      <c r="CL51" s="542">
        <v>3940</v>
      </c>
      <c r="CM51" s="542">
        <v>3347</v>
      </c>
      <c r="CN51" s="542">
        <v>9289</v>
      </c>
      <c r="CO51" s="542">
        <v>1723</v>
      </c>
      <c r="CP51" s="542">
        <v>5458</v>
      </c>
      <c r="CQ51" s="543">
        <v>1896</v>
      </c>
      <c r="CR51" s="542">
        <v>19401</v>
      </c>
      <c r="CS51" s="542">
        <v>2712</v>
      </c>
      <c r="CT51" s="542">
        <v>6912</v>
      </c>
      <c r="CU51" s="542">
        <v>642</v>
      </c>
      <c r="CV51" s="542">
        <v>2207</v>
      </c>
      <c r="CW51" s="542">
        <v>1146</v>
      </c>
      <c r="CX51" s="542">
        <v>2825</v>
      </c>
      <c r="CY51" s="542">
        <v>949</v>
      </c>
      <c r="CZ51" s="542">
        <v>2248</v>
      </c>
      <c r="DA51" s="542">
        <v>1569</v>
      </c>
      <c r="DB51" s="542">
        <v>3357</v>
      </c>
      <c r="DC51" s="542">
        <v>1141</v>
      </c>
      <c r="DD51" s="542">
        <v>2356</v>
      </c>
      <c r="DE51" s="542">
        <v>2727</v>
      </c>
      <c r="DF51" s="542">
        <v>7383</v>
      </c>
      <c r="DG51" s="542">
        <v>2756</v>
      </c>
      <c r="DH51" s="542">
        <v>8806</v>
      </c>
      <c r="DI51" s="542">
        <v>351</v>
      </c>
      <c r="DJ51" s="542">
        <v>1671</v>
      </c>
      <c r="DK51" s="542">
        <v>548</v>
      </c>
      <c r="DL51" s="542">
        <v>1055</v>
      </c>
      <c r="DM51" s="542">
        <v>1088</v>
      </c>
      <c r="DN51" s="542">
        <v>3180</v>
      </c>
      <c r="DO51" s="542">
        <v>2799</v>
      </c>
      <c r="DP51" s="542">
        <v>8761</v>
      </c>
      <c r="DQ51" s="542">
        <v>991</v>
      </c>
      <c r="DR51" s="542">
        <v>2690</v>
      </c>
      <c r="DS51" s="542">
        <v>2285</v>
      </c>
      <c r="DT51" s="542">
        <v>6535</v>
      </c>
      <c r="DU51" s="542">
        <v>155</v>
      </c>
      <c r="DV51" s="542">
        <v>314</v>
      </c>
      <c r="DW51" s="542">
        <v>6013</v>
      </c>
      <c r="DX51" s="542">
        <v>15864</v>
      </c>
      <c r="DY51" s="542">
        <v>863</v>
      </c>
      <c r="DZ51" s="542">
        <v>2188</v>
      </c>
      <c r="EA51" s="543">
        <v>2011</v>
      </c>
      <c r="EB51" s="542">
        <v>7463</v>
      </c>
      <c r="EC51" s="542">
        <v>825</v>
      </c>
      <c r="ED51" s="542">
        <v>1670</v>
      </c>
      <c r="EE51" s="542">
        <v>1344</v>
      </c>
      <c r="EF51" s="542">
        <v>3231</v>
      </c>
      <c r="EG51" s="542">
        <v>935</v>
      </c>
      <c r="EH51" s="542">
        <v>2839</v>
      </c>
      <c r="EI51" s="542">
        <v>169</v>
      </c>
      <c r="EJ51" s="542">
        <v>331</v>
      </c>
      <c r="EK51" s="542">
        <v>452</v>
      </c>
      <c r="EL51" s="542">
        <v>1262</v>
      </c>
      <c r="EM51" s="542">
        <v>519</v>
      </c>
      <c r="EN51" s="542">
        <v>1466</v>
      </c>
      <c r="EO51" s="542">
        <v>700</v>
      </c>
      <c r="EP51" s="542">
        <v>3825</v>
      </c>
      <c r="EQ51" s="542">
        <v>841</v>
      </c>
      <c r="ER51" s="542">
        <v>14766</v>
      </c>
      <c r="ES51" s="542">
        <v>406</v>
      </c>
      <c r="ET51" s="542">
        <v>1149</v>
      </c>
      <c r="EU51" s="542">
        <v>130</v>
      </c>
      <c r="EV51" s="542">
        <v>340</v>
      </c>
      <c r="EW51" s="542">
        <v>401</v>
      </c>
      <c r="EX51" s="542">
        <v>2812</v>
      </c>
      <c r="EY51" s="543">
        <v>814</v>
      </c>
      <c r="EZ51" s="542">
        <v>1545</v>
      </c>
      <c r="FA51" s="542">
        <v>570</v>
      </c>
      <c r="FB51" s="542">
        <v>1453</v>
      </c>
      <c r="FC51" s="542">
        <v>215</v>
      </c>
      <c r="FD51" s="542">
        <v>1176</v>
      </c>
      <c r="FE51" s="542">
        <v>947</v>
      </c>
      <c r="FF51" s="542">
        <v>2659</v>
      </c>
      <c r="FG51" s="542">
        <v>1138</v>
      </c>
      <c r="FH51" s="542">
        <v>4187</v>
      </c>
      <c r="FI51" s="541">
        <f t="shared" si="0"/>
        <v>189321</v>
      </c>
      <c r="FJ51" s="541">
        <f t="shared" si="0"/>
        <v>650455</v>
      </c>
      <c r="FK51" s="82"/>
      <c r="FL51" s="539"/>
      <c r="FM51" s="426"/>
    </row>
    <row r="52" spans="1:169" ht="12.95" customHeight="1">
      <c r="A52" s="535" t="s">
        <v>278</v>
      </c>
      <c r="B52" s="536" t="s">
        <v>910</v>
      </c>
      <c r="C52" s="537">
        <v>8</v>
      </c>
      <c r="D52" s="537">
        <v>205</v>
      </c>
      <c r="E52" s="537">
        <v>0</v>
      </c>
      <c r="F52" s="537">
        <v>0</v>
      </c>
      <c r="G52" s="537">
        <v>0</v>
      </c>
      <c r="H52" s="537">
        <v>0</v>
      </c>
      <c r="I52" s="537">
        <v>1</v>
      </c>
      <c r="J52" s="537">
        <v>25</v>
      </c>
      <c r="K52" s="537">
        <v>0</v>
      </c>
      <c r="L52" s="537">
        <v>0</v>
      </c>
      <c r="M52" s="537">
        <v>27</v>
      </c>
      <c r="N52" s="537">
        <v>106</v>
      </c>
      <c r="O52" s="537">
        <v>416</v>
      </c>
      <c r="P52" s="537">
        <v>969</v>
      </c>
      <c r="Q52" s="537">
        <v>0</v>
      </c>
      <c r="R52" s="537">
        <v>0</v>
      </c>
      <c r="S52" s="537">
        <v>59</v>
      </c>
      <c r="T52" s="537">
        <v>133</v>
      </c>
      <c r="U52" s="537">
        <v>53</v>
      </c>
      <c r="V52" s="537">
        <v>215</v>
      </c>
      <c r="W52" s="537">
        <v>1</v>
      </c>
      <c r="X52" s="537">
        <v>1</v>
      </c>
      <c r="Y52" s="537">
        <v>0</v>
      </c>
      <c r="Z52" s="537">
        <v>0</v>
      </c>
      <c r="AA52" s="537">
        <v>2</v>
      </c>
      <c r="AB52" s="537">
        <v>28</v>
      </c>
      <c r="AC52" s="537">
        <v>0</v>
      </c>
      <c r="AD52" s="537">
        <v>0</v>
      </c>
      <c r="AE52" s="537">
        <v>0</v>
      </c>
      <c r="AF52" s="537">
        <v>0</v>
      </c>
      <c r="AG52" s="537">
        <v>26</v>
      </c>
      <c r="AH52" s="537">
        <v>122</v>
      </c>
      <c r="AI52" s="537">
        <v>11</v>
      </c>
      <c r="AJ52" s="537">
        <v>279</v>
      </c>
      <c r="AK52" s="537">
        <v>0</v>
      </c>
      <c r="AL52" s="537">
        <v>0</v>
      </c>
      <c r="AM52" s="537">
        <v>0</v>
      </c>
      <c r="AN52" s="537">
        <v>0</v>
      </c>
      <c r="AO52" s="537">
        <v>4</v>
      </c>
      <c r="AP52" s="537">
        <v>7</v>
      </c>
      <c r="AQ52" s="537">
        <v>0</v>
      </c>
      <c r="AR52" s="537">
        <v>0</v>
      </c>
      <c r="AS52" s="537">
        <v>3</v>
      </c>
      <c r="AT52" s="537">
        <v>34</v>
      </c>
      <c r="AU52" s="537">
        <v>2</v>
      </c>
      <c r="AV52" s="537">
        <v>2</v>
      </c>
      <c r="AW52" s="537">
        <v>0</v>
      </c>
      <c r="AX52" s="537">
        <v>0</v>
      </c>
      <c r="AY52" s="537">
        <v>0</v>
      </c>
      <c r="AZ52" s="537">
        <v>0</v>
      </c>
      <c r="BA52" s="537">
        <v>2</v>
      </c>
      <c r="BB52" s="537">
        <v>16</v>
      </c>
      <c r="BC52" s="537">
        <v>5</v>
      </c>
      <c r="BD52" s="537">
        <v>16</v>
      </c>
      <c r="BE52" s="537">
        <v>2</v>
      </c>
      <c r="BF52" s="537">
        <v>5</v>
      </c>
      <c r="BG52" s="537">
        <v>0</v>
      </c>
      <c r="BH52" s="537">
        <v>0</v>
      </c>
      <c r="BI52" s="537">
        <v>0</v>
      </c>
      <c r="BJ52" s="537">
        <v>0</v>
      </c>
      <c r="BK52" s="537">
        <v>25</v>
      </c>
      <c r="BL52" s="537">
        <v>119</v>
      </c>
      <c r="BM52" s="537">
        <v>0</v>
      </c>
      <c r="BN52" s="537">
        <v>0</v>
      </c>
      <c r="BO52" s="537">
        <v>72</v>
      </c>
      <c r="BP52" s="537">
        <v>340</v>
      </c>
      <c r="BQ52" s="537">
        <v>1387</v>
      </c>
      <c r="BR52" s="537">
        <v>10092</v>
      </c>
      <c r="BS52" s="537">
        <v>218</v>
      </c>
      <c r="BT52" s="537">
        <v>2114</v>
      </c>
      <c r="BU52" s="537">
        <v>0</v>
      </c>
      <c r="BV52" s="537">
        <v>0</v>
      </c>
      <c r="BW52" s="537">
        <v>1</v>
      </c>
      <c r="BX52" s="537">
        <v>3</v>
      </c>
      <c r="BY52" s="537">
        <v>0</v>
      </c>
      <c r="BZ52" s="537">
        <v>0</v>
      </c>
      <c r="CA52" s="537">
        <v>0</v>
      </c>
      <c r="CB52" s="537">
        <v>0</v>
      </c>
      <c r="CC52" s="537">
        <v>0</v>
      </c>
      <c r="CD52" s="537">
        <v>0</v>
      </c>
      <c r="CE52" s="537">
        <v>27</v>
      </c>
      <c r="CF52" s="537">
        <v>310</v>
      </c>
      <c r="CG52" s="537">
        <v>1</v>
      </c>
      <c r="CH52" s="537">
        <v>3</v>
      </c>
      <c r="CI52" s="537">
        <v>0</v>
      </c>
      <c r="CJ52" s="537">
        <v>0</v>
      </c>
      <c r="CK52" s="537">
        <v>3</v>
      </c>
      <c r="CL52" s="537">
        <v>6</v>
      </c>
      <c r="CM52" s="537">
        <v>0</v>
      </c>
      <c r="CN52" s="537">
        <v>0</v>
      </c>
      <c r="CO52" s="537">
        <v>1</v>
      </c>
      <c r="CP52" s="537">
        <v>2</v>
      </c>
      <c r="CQ52" s="538">
        <v>0</v>
      </c>
      <c r="CR52" s="537">
        <v>0</v>
      </c>
      <c r="CS52" s="537">
        <v>1275</v>
      </c>
      <c r="CT52" s="537">
        <v>2645</v>
      </c>
      <c r="CU52" s="537">
        <v>0</v>
      </c>
      <c r="CV52" s="537">
        <v>0</v>
      </c>
      <c r="CW52" s="537">
        <v>0</v>
      </c>
      <c r="CX52" s="537">
        <v>0</v>
      </c>
      <c r="CY52" s="537">
        <v>0</v>
      </c>
      <c r="CZ52" s="537">
        <v>0</v>
      </c>
      <c r="DA52" s="537">
        <v>5</v>
      </c>
      <c r="DB52" s="537">
        <v>6</v>
      </c>
      <c r="DC52" s="537">
        <v>1</v>
      </c>
      <c r="DD52" s="537">
        <v>3</v>
      </c>
      <c r="DE52" s="537">
        <v>1</v>
      </c>
      <c r="DF52" s="537">
        <v>1</v>
      </c>
      <c r="DG52" s="537">
        <v>6</v>
      </c>
      <c r="DH52" s="537">
        <v>34</v>
      </c>
      <c r="DI52" s="537">
        <v>1</v>
      </c>
      <c r="DJ52" s="537">
        <v>1</v>
      </c>
      <c r="DK52" s="537">
        <v>2</v>
      </c>
      <c r="DL52" s="537">
        <v>8</v>
      </c>
      <c r="DM52" s="537">
        <v>0</v>
      </c>
      <c r="DN52" s="537">
        <v>0</v>
      </c>
      <c r="DO52" s="537">
        <v>12</v>
      </c>
      <c r="DP52" s="537">
        <v>186</v>
      </c>
      <c r="DQ52" s="537">
        <v>1</v>
      </c>
      <c r="DR52" s="537">
        <v>1</v>
      </c>
      <c r="DS52" s="537">
        <v>7</v>
      </c>
      <c r="DT52" s="537">
        <v>20</v>
      </c>
      <c r="DU52" s="537">
        <v>2</v>
      </c>
      <c r="DV52" s="537">
        <v>15</v>
      </c>
      <c r="DW52" s="537">
        <v>1</v>
      </c>
      <c r="DX52" s="537">
        <v>2</v>
      </c>
      <c r="DY52" s="537">
        <v>0</v>
      </c>
      <c r="DZ52" s="537">
        <v>0</v>
      </c>
      <c r="EA52" s="538">
        <v>5</v>
      </c>
      <c r="EB52" s="537">
        <v>25</v>
      </c>
      <c r="EC52" s="537">
        <v>0</v>
      </c>
      <c r="ED52" s="537">
        <v>0</v>
      </c>
      <c r="EE52" s="537">
        <v>8</v>
      </c>
      <c r="EF52" s="537">
        <v>57</v>
      </c>
      <c r="EG52" s="537">
        <v>0</v>
      </c>
      <c r="EH52" s="537">
        <v>0</v>
      </c>
      <c r="EI52" s="537">
        <v>0</v>
      </c>
      <c r="EJ52" s="537">
        <v>0</v>
      </c>
      <c r="EK52" s="537">
        <v>1</v>
      </c>
      <c r="EL52" s="537">
        <v>1</v>
      </c>
      <c r="EM52" s="537">
        <v>1</v>
      </c>
      <c r="EN52" s="537">
        <v>1</v>
      </c>
      <c r="EO52" s="537">
        <v>1</v>
      </c>
      <c r="EP52" s="537">
        <v>4</v>
      </c>
      <c r="EQ52" s="537">
        <v>0</v>
      </c>
      <c r="ER52" s="537">
        <v>0</v>
      </c>
      <c r="ES52" s="537">
        <v>2</v>
      </c>
      <c r="ET52" s="537">
        <v>2</v>
      </c>
      <c r="EU52" s="537">
        <v>0</v>
      </c>
      <c r="EV52" s="537">
        <v>0</v>
      </c>
      <c r="EW52" s="537">
        <v>0</v>
      </c>
      <c r="EX52" s="537">
        <v>0</v>
      </c>
      <c r="EY52" s="538">
        <v>13</v>
      </c>
      <c r="EZ52" s="537">
        <v>39</v>
      </c>
      <c r="FA52" s="537">
        <v>0</v>
      </c>
      <c r="FB52" s="537">
        <v>0</v>
      </c>
      <c r="FC52" s="537">
        <v>0</v>
      </c>
      <c r="FD52" s="537">
        <v>0</v>
      </c>
      <c r="FE52" s="537">
        <v>0</v>
      </c>
      <c r="FF52" s="537">
        <v>0</v>
      </c>
      <c r="FG52" s="537">
        <v>2</v>
      </c>
      <c r="FH52" s="537">
        <v>6</v>
      </c>
      <c r="FI52" s="536">
        <f t="shared" si="0"/>
        <v>3704</v>
      </c>
      <c r="FJ52" s="536">
        <f t="shared" si="0"/>
        <v>18209</v>
      </c>
      <c r="FK52" s="82"/>
      <c r="FL52" s="539"/>
      <c r="FM52" s="426"/>
    </row>
    <row r="53" spans="1:169" ht="12.95" customHeight="1">
      <c r="A53" s="540" t="s">
        <v>279</v>
      </c>
      <c r="B53" s="541" t="s">
        <v>911</v>
      </c>
      <c r="C53" s="542">
        <v>5</v>
      </c>
      <c r="D53" s="542">
        <v>179</v>
      </c>
      <c r="E53" s="542">
        <v>0</v>
      </c>
      <c r="F53" s="542">
        <v>0</v>
      </c>
      <c r="G53" s="542">
        <v>2</v>
      </c>
      <c r="H53" s="542">
        <v>7</v>
      </c>
      <c r="I53" s="542">
        <v>0</v>
      </c>
      <c r="J53" s="542">
        <v>0</v>
      </c>
      <c r="K53" s="542">
        <v>0</v>
      </c>
      <c r="L53" s="542">
        <v>0</v>
      </c>
      <c r="M53" s="542">
        <v>59</v>
      </c>
      <c r="N53" s="542">
        <v>1094</v>
      </c>
      <c r="O53" s="542">
        <v>26</v>
      </c>
      <c r="P53" s="542">
        <v>5367</v>
      </c>
      <c r="Q53" s="542">
        <v>0</v>
      </c>
      <c r="R53" s="542">
        <v>0</v>
      </c>
      <c r="S53" s="542">
        <v>0</v>
      </c>
      <c r="T53" s="542">
        <v>0</v>
      </c>
      <c r="U53" s="542">
        <v>0</v>
      </c>
      <c r="V53" s="542">
        <v>0</v>
      </c>
      <c r="W53" s="542">
        <v>0</v>
      </c>
      <c r="X53" s="542">
        <v>0</v>
      </c>
      <c r="Y53" s="542">
        <v>0</v>
      </c>
      <c r="Z53" s="542">
        <v>0</v>
      </c>
      <c r="AA53" s="542">
        <v>0</v>
      </c>
      <c r="AB53" s="542">
        <v>0</v>
      </c>
      <c r="AC53" s="542">
        <v>0</v>
      </c>
      <c r="AD53" s="542">
        <v>0</v>
      </c>
      <c r="AE53" s="542">
        <v>1</v>
      </c>
      <c r="AF53" s="542">
        <v>1</v>
      </c>
      <c r="AG53" s="542">
        <v>4</v>
      </c>
      <c r="AH53" s="542">
        <v>13</v>
      </c>
      <c r="AI53" s="542">
        <v>0</v>
      </c>
      <c r="AJ53" s="542">
        <v>0</v>
      </c>
      <c r="AK53" s="542">
        <v>0</v>
      </c>
      <c r="AL53" s="542">
        <v>0</v>
      </c>
      <c r="AM53" s="542">
        <v>0</v>
      </c>
      <c r="AN53" s="542">
        <v>0</v>
      </c>
      <c r="AO53" s="542">
        <v>21</v>
      </c>
      <c r="AP53" s="542">
        <v>258</v>
      </c>
      <c r="AQ53" s="542">
        <v>1</v>
      </c>
      <c r="AR53" s="542">
        <v>2</v>
      </c>
      <c r="AS53" s="542">
        <v>0</v>
      </c>
      <c r="AT53" s="542">
        <v>0</v>
      </c>
      <c r="AU53" s="542">
        <v>0</v>
      </c>
      <c r="AV53" s="542">
        <v>0</v>
      </c>
      <c r="AW53" s="542">
        <v>0</v>
      </c>
      <c r="AX53" s="542">
        <v>0</v>
      </c>
      <c r="AY53" s="542">
        <v>1</v>
      </c>
      <c r="AZ53" s="542">
        <v>1</v>
      </c>
      <c r="BA53" s="542">
        <v>4</v>
      </c>
      <c r="BB53" s="542">
        <v>15</v>
      </c>
      <c r="BC53" s="542">
        <v>3</v>
      </c>
      <c r="BD53" s="542">
        <v>3</v>
      </c>
      <c r="BE53" s="542">
        <v>0</v>
      </c>
      <c r="BF53" s="542">
        <v>0</v>
      </c>
      <c r="BG53" s="542">
        <v>0</v>
      </c>
      <c r="BH53" s="542">
        <v>0</v>
      </c>
      <c r="BI53" s="542">
        <v>0</v>
      </c>
      <c r="BJ53" s="542">
        <v>0</v>
      </c>
      <c r="BK53" s="542">
        <v>1</v>
      </c>
      <c r="BL53" s="542">
        <v>2</v>
      </c>
      <c r="BM53" s="542">
        <v>2</v>
      </c>
      <c r="BN53" s="542">
        <v>24</v>
      </c>
      <c r="BO53" s="542">
        <v>2</v>
      </c>
      <c r="BP53" s="542">
        <v>29</v>
      </c>
      <c r="BQ53" s="542">
        <v>224</v>
      </c>
      <c r="BR53" s="542">
        <v>33785</v>
      </c>
      <c r="BS53" s="542">
        <v>17</v>
      </c>
      <c r="BT53" s="542">
        <v>977</v>
      </c>
      <c r="BU53" s="542">
        <v>0</v>
      </c>
      <c r="BV53" s="542">
        <v>0</v>
      </c>
      <c r="BW53" s="542">
        <v>0</v>
      </c>
      <c r="BX53" s="542">
        <v>0</v>
      </c>
      <c r="BY53" s="542">
        <v>3</v>
      </c>
      <c r="BZ53" s="542">
        <v>67</v>
      </c>
      <c r="CA53" s="542">
        <v>0</v>
      </c>
      <c r="CB53" s="542">
        <v>0</v>
      </c>
      <c r="CC53" s="542">
        <v>0</v>
      </c>
      <c r="CD53" s="542">
        <v>0</v>
      </c>
      <c r="CE53" s="542">
        <v>1</v>
      </c>
      <c r="CF53" s="542">
        <v>1</v>
      </c>
      <c r="CG53" s="542">
        <v>4</v>
      </c>
      <c r="CH53" s="542">
        <v>14</v>
      </c>
      <c r="CI53" s="542">
        <v>0</v>
      </c>
      <c r="CJ53" s="542">
        <v>0</v>
      </c>
      <c r="CK53" s="542">
        <v>0</v>
      </c>
      <c r="CL53" s="542">
        <v>0</v>
      </c>
      <c r="CM53" s="542">
        <v>0</v>
      </c>
      <c r="CN53" s="542">
        <v>0</v>
      </c>
      <c r="CO53" s="542">
        <v>3</v>
      </c>
      <c r="CP53" s="542">
        <v>45</v>
      </c>
      <c r="CQ53" s="543">
        <v>1</v>
      </c>
      <c r="CR53" s="542">
        <v>64</v>
      </c>
      <c r="CS53" s="542">
        <v>9</v>
      </c>
      <c r="CT53" s="542">
        <v>271</v>
      </c>
      <c r="CU53" s="542">
        <v>0</v>
      </c>
      <c r="CV53" s="542">
        <v>0</v>
      </c>
      <c r="CW53" s="542">
        <v>50</v>
      </c>
      <c r="CX53" s="542">
        <v>1309</v>
      </c>
      <c r="CY53" s="542">
        <v>0</v>
      </c>
      <c r="CZ53" s="542">
        <v>0</v>
      </c>
      <c r="DA53" s="542">
        <v>0</v>
      </c>
      <c r="DB53" s="542">
        <v>0</v>
      </c>
      <c r="DC53" s="542">
        <v>0</v>
      </c>
      <c r="DD53" s="542">
        <v>0</v>
      </c>
      <c r="DE53" s="542">
        <v>0</v>
      </c>
      <c r="DF53" s="542">
        <v>0</v>
      </c>
      <c r="DG53" s="542">
        <v>2</v>
      </c>
      <c r="DH53" s="542">
        <v>129</v>
      </c>
      <c r="DI53" s="542">
        <v>0</v>
      </c>
      <c r="DJ53" s="542">
        <v>0</v>
      </c>
      <c r="DK53" s="542">
        <v>0</v>
      </c>
      <c r="DL53" s="542">
        <v>0</v>
      </c>
      <c r="DM53" s="542">
        <v>0</v>
      </c>
      <c r="DN53" s="542">
        <v>0</v>
      </c>
      <c r="DO53" s="542">
        <v>1</v>
      </c>
      <c r="DP53" s="542">
        <v>17</v>
      </c>
      <c r="DQ53" s="542">
        <v>0</v>
      </c>
      <c r="DR53" s="542">
        <v>0</v>
      </c>
      <c r="DS53" s="542">
        <v>0</v>
      </c>
      <c r="DT53" s="542">
        <v>0</v>
      </c>
      <c r="DU53" s="542">
        <v>0</v>
      </c>
      <c r="DV53" s="542">
        <v>0</v>
      </c>
      <c r="DW53" s="542">
        <v>2</v>
      </c>
      <c r="DX53" s="542">
        <v>4</v>
      </c>
      <c r="DY53" s="542">
        <v>0</v>
      </c>
      <c r="DZ53" s="542">
        <v>0</v>
      </c>
      <c r="EA53" s="543">
        <v>1</v>
      </c>
      <c r="EB53" s="542">
        <v>102</v>
      </c>
      <c r="EC53" s="542">
        <v>0</v>
      </c>
      <c r="ED53" s="542">
        <v>0</v>
      </c>
      <c r="EE53" s="542">
        <v>1</v>
      </c>
      <c r="EF53" s="542">
        <v>23</v>
      </c>
      <c r="EG53" s="542">
        <v>4</v>
      </c>
      <c r="EH53" s="542">
        <v>31</v>
      </c>
      <c r="EI53" s="542">
        <v>0</v>
      </c>
      <c r="EJ53" s="542">
        <v>0</v>
      </c>
      <c r="EK53" s="542">
        <v>0</v>
      </c>
      <c r="EL53" s="542">
        <v>0</v>
      </c>
      <c r="EM53" s="542">
        <v>0</v>
      </c>
      <c r="EN53" s="542">
        <v>0</v>
      </c>
      <c r="EO53" s="542">
        <v>0</v>
      </c>
      <c r="EP53" s="542">
        <v>0</v>
      </c>
      <c r="EQ53" s="542">
        <v>0</v>
      </c>
      <c r="ER53" s="542">
        <v>0</v>
      </c>
      <c r="ES53" s="542">
        <v>1</v>
      </c>
      <c r="ET53" s="542">
        <v>1</v>
      </c>
      <c r="EU53" s="542">
        <v>0</v>
      </c>
      <c r="EV53" s="542">
        <v>0</v>
      </c>
      <c r="EW53" s="542">
        <v>0</v>
      </c>
      <c r="EX53" s="542">
        <v>0</v>
      </c>
      <c r="EY53" s="543">
        <v>0</v>
      </c>
      <c r="EZ53" s="542">
        <v>0</v>
      </c>
      <c r="FA53" s="542">
        <v>0</v>
      </c>
      <c r="FB53" s="542">
        <v>0</v>
      </c>
      <c r="FC53" s="542">
        <v>0</v>
      </c>
      <c r="FD53" s="542">
        <v>0</v>
      </c>
      <c r="FE53" s="542">
        <v>0</v>
      </c>
      <c r="FF53" s="542">
        <v>0</v>
      </c>
      <c r="FG53" s="542">
        <v>0</v>
      </c>
      <c r="FH53" s="542">
        <v>0</v>
      </c>
      <c r="FI53" s="541">
        <f t="shared" si="0"/>
        <v>456</v>
      </c>
      <c r="FJ53" s="541">
        <f t="shared" si="0"/>
        <v>43835</v>
      </c>
      <c r="FK53" s="82"/>
      <c r="FL53" s="539"/>
      <c r="FM53" s="426"/>
    </row>
    <row r="54" spans="1:169" ht="12.95" customHeight="1">
      <c r="A54" s="535" t="s">
        <v>280</v>
      </c>
      <c r="B54" s="536" t="s">
        <v>1021</v>
      </c>
      <c r="C54" s="537">
        <v>450</v>
      </c>
      <c r="D54" s="537">
        <v>3734</v>
      </c>
      <c r="E54" s="537">
        <v>47</v>
      </c>
      <c r="F54" s="537">
        <v>230</v>
      </c>
      <c r="G54" s="537">
        <v>119</v>
      </c>
      <c r="H54" s="537">
        <v>1515</v>
      </c>
      <c r="I54" s="537">
        <v>37</v>
      </c>
      <c r="J54" s="537">
        <v>153</v>
      </c>
      <c r="K54" s="537">
        <v>61</v>
      </c>
      <c r="L54" s="537">
        <v>398</v>
      </c>
      <c r="M54" s="537">
        <v>1133</v>
      </c>
      <c r="N54" s="537">
        <v>15148</v>
      </c>
      <c r="O54" s="537">
        <v>722</v>
      </c>
      <c r="P54" s="537">
        <v>10456</v>
      </c>
      <c r="Q54" s="537">
        <v>60</v>
      </c>
      <c r="R54" s="537">
        <v>290</v>
      </c>
      <c r="S54" s="537">
        <v>169</v>
      </c>
      <c r="T54" s="537">
        <v>986</v>
      </c>
      <c r="U54" s="537">
        <v>356</v>
      </c>
      <c r="V54" s="537">
        <v>2758</v>
      </c>
      <c r="W54" s="537">
        <v>42</v>
      </c>
      <c r="X54" s="537">
        <v>506</v>
      </c>
      <c r="Y54" s="537">
        <v>22</v>
      </c>
      <c r="Z54" s="537">
        <v>123</v>
      </c>
      <c r="AA54" s="537">
        <v>23</v>
      </c>
      <c r="AB54" s="537">
        <v>111</v>
      </c>
      <c r="AC54" s="537">
        <v>68</v>
      </c>
      <c r="AD54" s="537">
        <v>190</v>
      </c>
      <c r="AE54" s="537">
        <v>63</v>
      </c>
      <c r="AF54" s="537">
        <v>423</v>
      </c>
      <c r="AG54" s="537">
        <v>934</v>
      </c>
      <c r="AH54" s="537">
        <v>10078</v>
      </c>
      <c r="AI54" s="537">
        <v>160</v>
      </c>
      <c r="AJ54" s="537">
        <v>1236</v>
      </c>
      <c r="AK54" s="537">
        <v>26</v>
      </c>
      <c r="AL54" s="537">
        <v>87</v>
      </c>
      <c r="AM54" s="537">
        <v>72</v>
      </c>
      <c r="AN54" s="537">
        <v>444</v>
      </c>
      <c r="AO54" s="537">
        <v>261</v>
      </c>
      <c r="AP54" s="537">
        <v>1672</v>
      </c>
      <c r="AQ54" s="537">
        <v>172</v>
      </c>
      <c r="AR54" s="537">
        <v>1621</v>
      </c>
      <c r="AS54" s="537">
        <v>150</v>
      </c>
      <c r="AT54" s="537">
        <v>813</v>
      </c>
      <c r="AU54" s="537">
        <v>89</v>
      </c>
      <c r="AV54" s="537">
        <v>763</v>
      </c>
      <c r="AW54" s="537">
        <v>43</v>
      </c>
      <c r="AX54" s="537">
        <v>212</v>
      </c>
      <c r="AY54" s="537">
        <v>104</v>
      </c>
      <c r="AZ54" s="537">
        <v>1250</v>
      </c>
      <c r="BA54" s="537">
        <v>225</v>
      </c>
      <c r="BB54" s="537">
        <v>2748</v>
      </c>
      <c r="BC54" s="537">
        <v>417</v>
      </c>
      <c r="BD54" s="537">
        <v>2778</v>
      </c>
      <c r="BE54" s="537">
        <v>72</v>
      </c>
      <c r="BF54" s="537">
        <v>605</v>
      </c>
      <c r="BG54" s="537">
        <v>10</v>
      </c>
      <c r="BH54" s="537">
        <v>25</v>
      </c>
      <c r="BI54" s="537">
        <v>24</v>
      </c>
      <c r="BJ54" s="537">
        <v>449</v>
      </c>
      <c r="BK54" s="537">
        <v>473</v>
      </c>
      <c r="BL54" s="537">
        <v>6340</v>
      </c>
      <c r="BM54" s="537">
        <v>177</v>
      </c>
      <c r="BN54" s="537">
        <v>905</v>
      </c>
      <c r="BO54" s="537">
        <v>1157</v>
      </c>
      <c r="BP54" s="537">
        <v>11142</v>
      </c>
      <c r="BQ54" s="537">
        <v>6321</v>
      </c>
      <c r="BR54" s="537">
        <v>125687</v>
      </c>
      <c r="BS54" s="537">
        <v>1658</v>
      </c>
      <c r="BT54" s="537">
        <v>20685</v>
      </c>
      <c r="BU54" s="537">
        <v>34</v>
      </c>
      <c r="BV54" s="537">
        <v>170</v>
      </c>
      <c r="BW54" s="537">
        <v>79</v>
      </c>
      <c r="BX54" s="537">
        <v>509</v>
      </c>
      <c r="BY54" s="537">
        <v>252</v>
      </c>
      <c r="BZ54" s="537">
        <v>2062</v>
      </c>
      <c r="CA54" s="537">
        <v>76</v>
      </c>
      <c r="CB54" s="537">
        <v>932</v>
      </c>
      <c r="CC54" s="537">
        <v>31</v>
      </c>
      <c r="CD54" s="537">
        <v>548</v>
      </c>
      <c r="CE54" s="537">
        <v>1143</v>
      </c>
      <c r="CF54" s="537">
        <v>28830</v>
      </c>
      <c r="CG54" s="537">
        <v>547</v>
      </c>
      <c r="CH54" s="537">
        <v>3650</v>
      </c>
      <c r="CI54" s="537">
        <v>87</v>
      </c>
      <c r="CJ54" s="537">
        <v>1228</v>
      </c>
      <c r="CK54" s="537">
        <v>171</v>
      </c>
      <c r="CL54" s="537">
        <v>823</v>
      </c>
      <c r="CM54" s="537">
        <v>270</v>
      </c>
      <c r="CN54" s="537">
        <v>1854</v>
      </c>
      <c r="CO54" s="537">
        <v>130</v>
      </c>
      <c r="CP54" s="537">
        <v>725</v>
      </c>
      <c r="CQ54" s="538">
        <v>84</v>
      </c>
      <c r="CR54" s="537">
        <v>882</v>
      </c>
      <c r="CS54" s="537">
        <v>377</v>
      </c>
      <c r="CT54" s="537">
        <v>3271</v>
      </c>
      <c r="CU54" s="537">
        <v>30</v>
      </c>
      <c r="CV54" s="537">
        <v>155</v>
      </c>
      <c r="CW54" s="537">
        <v>81</v>
      </c>
      <c r="CX54" s="537">
        <v>740</v>
      </c>
      <c r="CY54" s="537">
        <v>74</v>
      </c>
      <c r="CZ54" s="537">
        <v>329</v>
      </c>
      <c r="DA54" s="537">
        <v>117</v>
      </c>
      <c r="DB54" s="537">
        <v>606</v>
      </c>
      <c r="DC54" s="537">
        <v>82</v>
      </c>
      <c r="DD54" s="537">
        <v>412</v>
      </c>
      <c r="DE54" s="537">
        <v>219</v>
      </c>
      <c r="DF54" s="537">
        <v>1831</v>
      </c>
      <c r="DG54" s="537">
        <v>328</v>
      </c>
      <c r="DH54" s="537">
        <v>3633</v>
      </c>
      <c r="DI54" s="537">
        <v>41</v>
      </c>
      <c r="DJ54" s="537">
        <v>270</v>
      </c>
      <c r="DK54" s="537">
        <v>39</v>
      </c>
      <c r="DL54" s="537">
        <v>153</v>
      </c>
      <c r="DM54" s="537">
        <v>96</v>
      </c>
      <c r="DN54" s="537">
        <v>691</v>
      </c>
      <c r="DO54" s="537">
        <v>307</v>
      </c>
      <c r="DP54" s="537">
        <v>4654</v>
      </c>
      <c r="DQ54" s="537">
        <v>79</v>
      </c>
      <c r="DR54" s="537">
        <v>721</v>
      </c>
      <c r="DS54" s="537">
        <v>169</v>
      </c>
      <c r="DT54" s="537">
        <v>1870</v>
      </c>
      <c r="DU54" s="537">
        <v>13</v>
      </c>
      <c r="DV54" s="537">
        <v>72</v>
      </c>
      <c r="DW54" s="537">
        <v>189</v>
      </c>
      <c r="DX54" s="537">
        <v>1188</v>
      </c>
      <c r="DY54" s="537">
        <v>68</v>
      </c>
      <c r="DZ54" s="537">
        <v>208</v>
      </c>
      <c r="EA54" s="538">
        <v>88</v>
      </c>
      <c r="EB54" s="537">
        <v>1079</v>
      </c>
      <c r="EC54" s="537">
        <v>71</v>
      </c>
      <c r="ED54" s="537">
        <v>345</v>
      </c>
      <c r="EE54" s="537">
        <v>148</v>
      </c>
      <c r="EF54" s="537">
        <v>2493</v>
      </c>
      <c r="EG54" s="537">
        <v>72</v>
      </c>
      <c r="EH54" s="537">
        <v>584</v>
      </c>
      <c r="EI54" s="537">
        <v>15</v>
      </c>
      <c r="EJ54" s="537">
        <v>96</v>
      </c>
      <c r="EK54" s="537">
        <v>81</v>
      </c>
      <c r="EL54" s="537">
        <v>732</v>
      </c>
      <c r="EM54" s="537">
        <v>59</v>
      </c>
      <c r="EN54" s="537">
        <v>280</v>
      </c>
      <c r="EO54" s="537">
        <v>60</v>
      </c>
      <c r="EP54" s="537">
        <v>604</v>
      </c>
      <c r="EQ54" s="537">
        <v>27</v>
      </c>
      <c r="ER54" s="537">
        <v>253</v>
      </c>
      <c r="ES54" s="537">
        <v>45</v>
      </c>
      <c r="ET54" s="537">
        <v>184</v>
      </c>
      <c r="EU54" s="537">
        <v>8</v>
      </c>
      <c r="EV54" s="537">
        <v>22</v>
      </c>
      <c r="EW54" s="537">
        <v>23</v>
      </c>
      <c r="EX54" s="537">
        <v>146</v>
      </c>
      <c r="EY54" s="538">
        <v>66</v>
      </c>
      <c r="EZ54" s="537">
        <v>416</v>
      </c>
      <c r="FA54" s="537">
        <v>47</v>
      </c>
      <c r="FB54" s="537">
        <v>215</v>
      </c>
      <c r="FC54" s="537">
        <v>18</v>
      </c>
      <c r="FD54" s="537">
        <v>53</v>
      </c>
      <c r="FE54" s="537">
        <v>79</v>
      </c>
      <c r="FF54" s="537">
        <v>765</v>
      </c>
      <c r="FG54" s="537">
        <v>76</v>
      </c>
      <c r="FH54" s="537">
        <v>972</v>
      </c>
      <c r="FI54" s="536">
        <f t="shared" si="0"/>
        <v>22113</v>
      </c>
      <c r="FJ54" s="536">
        <f t="shared" si="0"/>
        <v>298817</v>
      </c>
      <c r="FK54" s="82"/>
      <c r="FL54" s="539"/>
      <c r="FM54" s="426"/>
    </row>
    <row r="55" spans="1:169" ht="12.95" customHeight="1">
      <c r="A55" s="540" t="s">
        <v>281</v>
      </c>
      <c r="B55" s="541" t="s">
        <v>912</v>
      </c>
      <c r="C55" s="542">
        <v>178</v>
      </c>
      <c r="D55" s="542">
        <v>2127</v>
      </c>
      <c r="E55" s="542">
        <v>25</v>
      </c>
      <c r="F55" s="542">
        <v>189</v>
      </c>
      <c r="G55" s="542">
        <v>56</v>
      </c>
      <c r="H55" s="542">
        <v>608</v>
      </c>
      <c r="I55" s="542">
        <v>24</v>
      </c>
      <c r="J55" s="542">
        <v>182</v>
      </c>
      <c r="K55" s="542">
        <v>38</v>
      </c>
      <c r="L55" s="542">
        <v>269</v>
      </c>
      <c r="M55" s="542">
        <v>756</v>
      </c>
      <c r="N55" s="542">
        <v>8735</v>
      </c>
      <c r="O55" s="542">
        <v>331</v>
      </c>
      <c r="P55" s="542">
        <v>2571</v>
      </c>
      <c r="Q55" s="542">
        <v>17</v>
      </c>
      <c r="R55" s="542">
        <v>134</v>
      </c>
      <c r="S55" s="542">
        <v>124</v>
      </c>
      <c r="T55" s="542">
        <v>845</v>
      </c>
      <c r="U55" s="542">
        <v>163</v>
      </c>
      <c r="V55" s="542">
        <v>952</v>
      </c>
      <c r="W55" s="542">
        <v>35</v>
      </c>
      <c r="X55" s="542">
        <v>203</v>
      </c>
      <c r="Y55" s="542">
        <v>15</v>
      </c>
      <c r="Z55" s="542">
        <v>137</v>
      </c>
      <c r="AA55" s="542">
        <v>22</v>
      </c>
      <c r="AB55" s="542">
        <v>141</v>
      </c>
      <c r="AC55" s="542">
        <v>28</v>
      </c>
      <c r="AD55" s="542">
        <v>165</v>
      </c>
      <c r="AE55" s="542">
        <v>26</v>
      </c>
      <c r="AF55" s="542">
        <v>165</v>
      </c>
      <c r="AG55" s="542">
        <v>396</v>
      </c>
      <c r="AH55" s="542">
        <v>2703</v>
      </c>
      <c r="AI55" s="542">
        <v>97</v>
      </c>
      <c r="AJ55" s="542">
        <v>358</v>
      </c>
      <c r="AK55" s="542">
        <v>17</v>
      </c>
      <c r="AL55" s="542">
        <v>155</v>
      </c>
      <c r="AM55" s="542">
        <v>37</v>
      </c>
      <c r="AN55" s="542">
        <v>256</v>
      </c>
      <c r="AO55" s="542">
        <v>119</v>
      </c>
      <c r="AP55" s="542">
        <v>963</v>
      </c>
      <c r="AQ55" s="542">
        <v>101</v>
      </c>
      <c r="AR55" s="542">
        <v>1787</v>
      </c>
      <c r="AS55" s="542">
        <v>35</v>
      </c>
      <c r="AT55" s="542">
        <v>210</v>
      </c>
      <c r="AU55" s="542">
        <v>40</v>
      </c>
      <c r="AV55" s="542">
        <v>271</v>
      </c>
      <c r="AW55" s="542">
        <v>20</v>
      </c>
      <c r="AX55" s="542">
        <v>150</v>
      </c>
      <c r="AY55" s="542">
        <v>36</v>
      </c>
      <c r="AZ55" s="542">
        <v>554</v>
      </c>
      <c r="BA55" s="542">
        <v>125</v>
      </c>
      <c r="BB55" s="542">
        <v>708</v>
      </c>
      <c r="BC55" s="542">
        <v>123</v>
      </c>
      <c r="BD55" s="542">
        <v>1412</v>
      </c>
      <c r="BE55" s="542">
        <v>33</v>
      </c>
      <c r="BF55" s="542">
        <v>242</v>
      </c>
      <c r="BG55" s="542">
        <v>9</v>
      </c>
      <c r="BH55" s="542">
        <v>83</v>
      </c>
      <c r="BI55" s="542">
        <v>16</v>
      </c>
      <c r="BJ55" s="542">
        <v>114</v>
      </c>
      <c r="BK55" s="542">
        <v>91</v>
      </c>
      <c r="BL55" s="542">
        <v>730</v>
      </c>
      <c r="BM55" s="542">
        <v>44</v>
      </c>
      <c r="BN55" s="542">
        <v>290</v>
      </c>
      <c r="BO55" s="542">
        <v>173</v>
      </c>
      <c r="BP55" s="542">
        <v>1229</v>
      </c>
      <c r="BQ55" s="542">
        <v>2982</v>
      </c>
      <c r="BR55" s="542">
        <v>28996</v>
      </c>
      <c r="BS55" s="542">
        <v>813</v>
      </c>
      <c r="BT55" s="542">
        <v>6886</v>
      </c>
      <c r="BU55" s="542">
        <v>19</v>
      </c>
      <c r="BV55" s="542">
        <v>165</v>
      </c>
      <c r="BW55" s="542">
        <v>34</v>
      </c>
      <c r="BX55" s="542">
        <v>263</v>
      </c>
      <c r="BY55" s="542">
        <v>165</v>
      </c>
      <c r="BZ55" s="542">
        <v>1096</v>
      </c>
      <c r="CA55" s="542">
        <v>41</v>
      </c>
      <c r="CB55" s="542">
        <v>244</v>
      </c>
      <c r="CC55" s="542">
        <v>21</v>
      </c>
      <c r="CD55" s="542">
        <v>142</v>
      </c>
      <c r="CE55" s="542">
        <v>303</v>
      </c>
      <c r="CF55" s="542">
        <v>4179</v>
      </c>
      <c r="CG55" s="542">
        <v>160</v>
      </c>
      <c r="CH55" s="542">
        <v>1310</v>
      </c>
      <c r="CI55" s="542">
        <v>47</v>
      </c>
      <c r="CJ55" s="542">
        <v>340</v>
      </c>
      <c r="CK55" s="542">
        <v>46</v>
      </c>
      <c r="CL55" s="542">
        <v>421</v>
      </c>
      <c r="CM55" s="542">
        <v>132</v>
      </c>
      <c r="CN55" s="542">
        <v>749</v>
      </c>
      <c r="CO55" s="542">
        <v>59</v>
      </c>
      <c r="CP55" s="542">
        <v>486</v>
      </c>
      <c r="CQ55" s="543">
        <v>42</v>
      </c>
      <c r="CR55" s="542">
        <v>330</v>
      </c>
      <c r="CS55" s="542">
        <v>199</v>
      </c>
      <c r="CT55" s="542">
        <v>1046</v>
      </c>
      <c r="CU55" s="542">
        <v>13</v>
      </c>
      <c r="CV55" s="542">
        <v>96</v>
      </c>
      <c r="CW55" s="542">
        <v>33</v>
      </c>
      <c r="CX55" s="542">
        <v>250</v>
      </c>
      <c r="CY55" s="542">
        <v>30</v>
      </c>
      <c r="CZ55" s="542">
        <v>182</v>
      </c>
      <c r="DA55" s="542">
        <v>69</v>
      </c>
      <c r="DB55" s="542">
        <v>497</v>
      </c>
      <c r="DC55" s="542">
        <v>43</v>
      </c>
      <c r="DD55" s="542">
        <v>252</v>
      </c>
      <c r="DE55" s="542">
        <v>107</v>
      </c>
      <c r="DF55" s="542">
        <v>761</v>
      </c>
      <c r="DG55" s="542">
        <v>145</v>
      </c>
      <c r="DH55" s="542">
        <v>1251</v>
      </c>
      <c r="DI55" s="542">
        <v>17</v>
      </c>
      <c r="DJ55" s="542">
        <v>102</v>
      </c>
      <c r="DK55" s="542">
        <v>22</v>
      </c>
      <c r="DL55" s="542">
        <v>143</v>
      </c>
      <c r="DM55" s="542">
        <v>39</v>
      </c>
      <c r="DN55" s="542">
        <v>353</v>
      </c>
      <c r="DO55" s="542">
        <v>102</v>
      </c>
      <c r="DP55" s="542">
        <v>543</v>
      </c>
      <c r="DQ55" s="542">
        <v>36</v>
      </c>
      <c r="DR55" s="542">
        <v>200</v>
      </c>
      <c r="DS55" s="542">
        <v>90</v>
      </c>
      <c r="DT55" s="542">
        <v>651</v>
      </c>
      <c r="DU55" s="542">
        <v>6</v>
      </c>
      <c r="DV55" s="542">
        <v>48</v>
      </c>
      <c r="DW55" s="542">
        <v>78</v>
      </c>
      <c r="DX55" s="542">
        <v>610</v>
      </c>
      <c r="DY55" s="542">
        <v>33</v>
      </c>
      <c r="DZ55" s="542">
        <v>217</v>
      </c>
      <c r="EA55" s="543">
        <v>43</v>
      </c>
      <c r="EB55" s="542">
        <v>557</v>
      </c>
      <c r="EC55" s="542">
        <v>35</v>
      </c>
      <c r="ED55" s="542">
        <v>189</v>
      </c>
      <c r="EE55" s="542">
        <v>65</v>
      </c>
      <c r="EF55" s="542">
        <v>359</v>
      </c>
      <c r="EG55" s="542">
        <v>38</v>
      </c>
      <c r="EH55" s="542">
        <v>395</v>
      </c>
      <c r="EI55" s="542">
        <v>10</v>
      </c>
      <c r="EJ55" s="542">
        <v>44</v>
      </c>
      <c r="EK55" s="542">
        <v>31</v>
      </c>
      <c r="EL55" s="542">
        <v>175</v>
      </c>
      <c r="EM55" s="542">
        <v>25</v>
      </c>
      <c r="EN55" s="542">
        <v>141</v>
      </c>
      <c r="EO55" s="542">
        <v>22</v>
      </c>
      <c r="EP55" s="542">
        <v>207</v>
      </c>
      <c r="EQ55" s="542">
        <v>19</v>
      </c>
      <c r="ER55" s="542">
        <v>197</v>
      </c>
      <c r="ES55" s="542">
        <v>17</v>
      </c>
      <c r="ET55" s="542">
        <v>146</v>
      </c>
      <c r="EU55" s="542">
        <v>11</v>
      </c>
      <c r="EV55" s="542">
        <v>82</v>
      </c>
      <c r="EW55" s="542">
        <v>13</v>
      </c>
      <c r="EX55" s="542">
        <v>68</v>
      </c>
      <c r="EY55" s="543">
        <v>45</v>
      </c>
      <c r="EZ55" s="542">
        <v>170</v>
      </c>
      <c r="FA55" s="542">
        <v>24</v>
      </c>
      <c r="FB55" s="542">
        <v>158</v>
      </c>
      <c r="FC55" s="542">
        <v>11</v>
      </c>
      <c r="FD55" s="542">
        <v>61</v>
      </c>
      <c r="FE55" s="542">
        <v>33</v>
      </c>
      <c r="FF55" s="542">
        <v>227</v>
      </c>
      <c r="FG55" s="542">
        <v>39</v>
      </c>
      <c r="FH55" s="542">
        <v>237</v>
      </c>
      <c r="FI55" s="541">
        <f t="shared" si="0"/>
        <v>9757</v>
      </c>
      <c r="FJ55" s="541">
        <f t="shared" si="0"/>
        <v>85860</v>
      </c>
      <c r="FK55" s="82"/>
      <c r="FL55" s="539"/>
      <c r="FM55" s="426"/>
    </row>
    <row r="56" spans="1:169" ht="12.95" customHeight="1">
      <c r="A56" s="535" t="s">
        <v>283</v>
      </c>
      <c r="B56" s="536" t="s">
        <v>913</v>
      </c>
      <c r="C56" s="537">
        <v>207</v>
      </c>
      <c r="D56" s="537">
        <v>2551</v>
      </c>
      <c r="E56" s="537">
        <v>51</v>
      </c>
      <c r="F56" s="537">
        <v>634</v>
      </c>
      <c r="G56" s="537">
        <v>164</v>
      </c>
      <c r="H56" s="537">
        <v>3976</v>
      </c>
      <c r="I56" s="537">
        <v>79</v>
      </c>
      <c r="J56" s="537">
        <v>380</v>
      </c>
      <c r="K56" s="537">
        <v>97</v>
      </c>
      <c r="L56" s="537">
        <v>962</v>
      </c>
      <c r="M56" s="537">
        <v>809</v>
      </c>
      <c r="N56" s="537">
        <v>11540</v>
      </c>
      <c r="O56" s="537">
        <v>3246</v>
      </c>
      <c r="P56" s="537">
        <v>86570</v>
      </c>
      <c r="Q56" s="537">
        <v>85</v>
      </c>
      <c r="R56" s="537">
        <v>517</v>
      </c>
      <c r="S56" s="537">
        <v>466</v>
      </c>
      <c r="T56" s="537">
        <v>6182</v>
      </c>
      <c r="U56" s="537">
        <v>774</v>
      </c>
      <c r="V56" s="537">
        <v>4561</v>
      </c>
      <c r="W56" s="537">
        <v>50</v>
      </c>
      <c r="X56" s="537">
        <v>308</v>
      </c>
      <c r="Y56" s="537">
        <v>14</v>
      </c>
      <c r="Z56" s="537">
        <v>303</v>
      </c>
      <c r="AA56" s="537">
        <v>29</v>
      </c>
      <c r="AB56" s="537">
        <v>319</v>
      </c>
      <c r="AC56" s="537">
        <v>153</v>
      </c>
      <c r="AD56" s="537">
        <v>2302</v>
      </c>
      <c r="AE56" s="537">
        <v>96</v>
      </c>
      <c r="AF56" s="537">
        <v>586</v>
      </c>
      <c r="AG56" s="537">
        <v>470</v>
      </c>
      <c r="AH56" s="537">
        <v>5918</v>
      </c>
      <c r="AI56" s="537">
        <v>642</v>
      </c>
      <c r="AJ56" s="537">
        <v>3437</v>
      </c>
      <c r="AK56" s="537">
        <v>32</v>
      </c>
      <c r="AL56" s="537">
        <v>413</v>
      </c>
      <c r="AM56" s="537">
        <v>52</v>
      </c>
      <c r="AN56" s="537">
        <v>704</v>
      </c>
      <c r="AO56" s="537">
        <v>270</v>
      </c>
      <c r="AP56" s="537">
        <v>2855</v>
      </c>
      <c r="AQ56" s="537">
        <v>109</v>
      </c>
      <c r="AR56" s="537">
        <v>1587</v>
      </c>
      <c r="AS56" s="537">
        <v>161</v>
      </c>
      <c r="AT56" s="537">
        <v>1763</v>
      </c>
      <c r="AU56" s="537">
        <v>78</v>
      </c>
      <c r="AV56" s="537">
        <v>916</v>
      </c>
      <c r="AW56" s="537">
        <v>61</v>
      </c>
      <c r="AX56" s="537">
        <v>1032</v>
      </c>
      <c r="AY56" s="537">
        <v>125</v>
      </c>
      <c r="AZ56" s="537">
        <v>2682</v>
      </c>
      <c r="BA56" s="537">
        <v>240</v>
      </c>
      <c r="BB56" s="537">
        <v>2435</v>
      </c>
      <c r="BC56" s="537">
        <v>177</v>
      </c>
      <c r="BD56" s="537">
        <v>3218</v>
      </c>
      <c r="BE56" s="537">
        <v>95</v>
      </c>
      <c r="BF56" s="537">
        <v>1082</v>
      </c>
      <c r="BG56" s="537">
        <v>28</v>
      </c>
      <c r="BH56" s="537">
        <v>433</v>
      </c>
      <c r="BI56" s="537">
        <v>13</v>
      </c>
      <c r="BJ56" s="537">
        <v>212</v>
      </c>
      <c r="BK56" s="537">
        <v>180</v>
      </c>
      <c r="BL56" s="537">
        <v>1919</v>
      </c>
      <c r="BM56" s="537">
        <v>131</v>
      </c>
      <c r="BN56" s="537">
        <v>1733</v>
      </c>
      <c r="BO56" s="537">
        <v>498</v>
      </c>
      <c r="BP56" s="537">
        <v>3773</v>
      </c>
      <c r="BQ56" s="537">
        <v>4691</v>
      </c>
      <c r="BR56" s="537">
        <v>61521</v>
      </c>
      <c r="BS56" s="537">
        <v>1673</v>
      </c>
      <c r="BT56" s="537">
        <v>11834</v>
      </c>
      <c r="BU56" s="537">
        <v>93</v>
      </c>
      <c r="BV56" s="537">
        <v>1234</v>
      </c>
      <c r="BW56" s="537">
        <v>107</v>
      </c>
      <c r="BX56" s="537">
        <v>1005</v>
      </c>
      <c r="BY56" s="537">
        <v>152</v>
      </c>
      <c r="BZ56" s="537">
        <v>2510</v>
      </c>
      <c r="CA56" s="537">
        <v>90</v>
      </c>
      <c r="CB56" s="537">
        <v>776</v>
      </c>
      <c r="CC56" s="537">
        <v>25</v>
      </c>
      <c r="CD56" s="537">
        <v>548</v>
      </c>
      <c r="CE56" s="537">
        <v>373</v>
      </c>
      <c r="CF56" s="537">
        <v>3473</v>
      </c>
      <c r="CG56" s="537">
        <v>287</v>
      </c>
      <c r="CH56" s="537">
        <v>4185</v>
      </c>
      <c r="CI56" s="537">
        <v>184</v>
      </c>
      <c r="CJ56" s="537">
        <v>1753</v>
      </c>
      <c r="CK56" s="537">
        <v>50</v>
      </c>
      <c r="CL56" s="537">
        <v>1209</v>
      </c>
      <c r="CM56" s="537">
        <v>142</v>
      </c>
      <c r="CN56" s="537">
        <v>1852</v>
      </c>
      <c r="CO56" s="537">
        <v>118</v>
      </c>
      <c r="CP56" s="537">
        <v>996</v>
      </c>
      <c r="CQ56" s="538">
        <v>158</v>
      </c>
      <c r="CR56" s="537">
        <v>2054</v>
      </c>
      <c r="CS56" s="537">
        <v>2696</v>
      </c>
      <c r="CT56" s="537">
        <v>20057</v>
      </c>
      <c r="CU56" s="537">
        <v>30</v>
      </c>
      <c r="CV56" s="537">
        <v>269</v>
      </c>
      <c r="CW56" s="537">
        <v>784</v>
      </c>
      <c r="CX56" s="537">
        <v>7157</v>
      </c>
      <c r="CY56" s="537">
        <v>64</v>
      </c>
      <c r="CZ56" s="537">
        <v>990</v>
      </c>
      <c r="DA56" s="537">
        <v>149</v>
      </c>
      <c r="DB56" s="537">
        <v>1797</v>
      </c>
      <c r="DC56" s="537">
        <v>275</v>
      </c>
      <c r="DD56" s="537">
        <v>1301</v>
      </c>
      <c r="DE56" s="537">
        <v>692</v>
      </c>
      <c r="DF56" s="537">
        <v>4508</v>
      </c>
      <c r="DG56" s="537">
        <v>247</v>
      </c>
      <c r="DH56" s="537">
        <v>3173</v>
      </c>
      <c r="DI56" s="537">
        <v>14</v>
      </c>
      <c r="DJ56" s="537">
        <v>311</v>
      </c>
      <c r="DK56" s="537">
        <v>95</v>
      </c>
      <c r="DL56" s="537">
        <v>771</v>
      </c>
      <c r="DM56" s="537">
        <v>102</v>
      </c>
      <c r="DN56" s="537">
        <v>1503</v>
      </c>
      <c r="DO56" s="537">
        <v>176</v>
      </c>
      <c r="DP56" s="537">
        <v>1370</v>
      </c>
      <c r="DQ56" s="537">
        <v>97</v>
      </c>
      <c r="DR56" s="537">
        <v>1125</v>
      </c>
      <c r="DS56" s="537">
        <v>477</v>
      </c>
      <c r="DT56" s="537">
        <v>3609</v>
      </c>
      <c r="DU56" s="537">
        <v>20</v>
      </c>
      <c r="DV56" s="537">
        <v>236</v>
      </c>
      <c r="DW56" s="537">
        <v>146</v>
      </c>
      <c r="DX56" s="537">
        <v>1585</v>
      </c>
      <c r="DY56" s="537">
        <v>80</v>
      </c>
      <c r="DZ56" s="537">
        <v>781</v>
      </c>
      <c r="EA56" s="538">
        <v>141</v>
      </c>
      <c r="EB56" s="537">
        <v>1511</v>
      </c>
      <c r="EC56" s="537">
        <v>51</v>
      </c>
      <c r="ED56" s="537">
        <v>607</v>
      </c>
      <c r="EE56" s="537">
        <v>87</v>
      </c>
      <c r="EF56" s="537">
        <v>953</v>
      </c>
      <c r="EG56" s="537">
        <v>80</v>
      </c>
      <c r="EH56" s="537">
        <v>833</v>
      </c>
      <c r="EI56" s="537">
        <v>24</v>
      </c>
      <c r="EJ56" s="537">
        <v>256</v>
      </c>
      <c r="EK56" s="537">
        <v>58</v>
      </c>
      <c r="EL56" s="537">
        <v>842</v>
      </c>
      <c r="EM56" s="537">
        <v>42</v>
      </c>
      <c r="EN56" s="537">
        <v>510</v>
      </c>
      <c r="EO56" s="537">
        <v>29</v>
      </c>
      <c r="EP56" s="537">
        <v>470</v>
      </c>
      <c r="EQ56" s="537">
        <v>21</v>
      </c>
      <c r="ER56" s="537">
        <v>302</v>
      </c>
      <c r="ES56" s="537">
        <v>105</v>
      </c>
      <c r="ET56" s="537">
        <v>721</v>
      </c>
      <c r="EU56" s="537">
        <v>31</v>
      </c>
      <c r="EV56" s="537">
        <v>207</v>
      </c>
      <c r="EW56" s="537">
        <v>21</v>
      </c>
      <c r="EX56" s="537">
        <v>298</v>
      </c>
      <c r="EY56" s="538">
        <v>133</v>
      </c>
      <c r="EZ56" s="537">
        <v>1528</v>
      </c>
      <c r="FA56" s="537">
        <v>119</v>
      </c>
      <c r="FB56" s="537">
        <v>966</v>
      </c>
      <c r="FC56" s="537">
        <v>7</v>
      </c>
      <c r="FD56" s="537">
        <v>310</v>
      </c>
      <c r="FE56" s="537">
        <v>30</v>
      </c>
      <c r="FF56" s="537">
        <v>509</v>
      </c>
      <c r="FG56" s="537">
        <v>90</v>
      </c>
      <c r="FH56" s="537">
        <v>824</v>
      </c>
      <c r="FI56" s="536">
        <f t="shared" si="0"/>
        <v>25038</v>
      </c>
      <c r="FJ56" s="536">
        <f t="shared" si="0"/>
        <v>314943</v>
      </c>
      <c r="FK56" s="82"/>
      <c r="FL56" s="539"/>
      <c r="FM56" s="426"/>
    </row>
    <row r="57" spans="1:169" ht="12.95" customHeight="1">
      <c r="A57" s="540" t="s">
        <v>284</v>
      </c>
      <c r="B57" s="541" t="s">
        <v>914</v>
      </c>
      <c r="C57" s="542">
        <v>2962</v>
      </c>
      <c r="D57" s="542">
        <v>14803</v>
      </c>
      <c r="E57" s="542">
        <v>429</v>
      </c>
      <c r="F57" s="542">
        <v>2013</v>
      </c>
      <c r="G57" s="542">
        <v>930</v>
      </c>
      <c r="H57" s="542">
        <v>5964</v>
      </c>
      <c r="I57" s="542">
        <v>210</v>
      </c>
      <c r="J57" s="542">
        <v>1025</v>
      </c>
      <c r="K57" s="542">
        <v>560</v>
      </c>
      <c r="L57" s="542">
        <v>2649</v>
      </c>
      <c r="M57" s="542">
        <v>11118</v>
      </c>
      <c r="N57" s="542">
        <v>86367</v>
      </c>
      <c r="O57" s="542">
        <v>7603</v>
      </c>
      <c r="P57" s="542">
        <v>42864</v>
      </c>
      <c r="Q57" s="542">
        <v>420</v>
      </c>
      <c r="R57" s="542">
        <v>1362</v>
      </c>
      <c r="S57" s="542">
        <v>2964</v>
      </c>
      <c r="T57" s="542">
        <v>12447</v>
      </c>
      <c r="U57" s="542">
        <v>3092</v>
      </c>
      <c r="V57" s="542">
        <v>14592</v>
      </c>
      <c r="W57" s="542">
        <v>466</v>
      </c>
      <c r="X57" s="542">
        <v>2491</v>
      </c>
      <c r="Y57" s="542">
        <v>268</v>
      </c>
      <c r="Z57" s="542">
        <v>1119</v>
      </c>
      <c r="AA57" s="542">
        <v>196</v>
      </c>
      <c r="AB57" s="542">
        <v>836</v>
      </c>
      <c r="AC57" s="542">
        <v>657</v>
      </c>
      <c r="AD57" s="542">
        <v>3881</v>
      </c>
      <c r="AE57" s="542">
        <v>540</v>
      </c>
      <c r="AF57" s="542">
        <v>2446</v>
      </c>
      <c r="AG57" s="542">
        <v>6765</v>
      </c>
      <c r="AH57" s="542">
        <v>37883</v>
      </c>
      <c r="AI57" s="542">
        <v>1822</v>
      </c>
      <c r="AJ57" s="542">
        <v>7768</v>
      </c>
      <c r="AK57" s="542">
        <v>215</v>
      </c>
      <c r="AL57" s="542">
        <v>1337</v>
      </c>
      <c r="AM57" s="542">
        <v>613</v>
      </c>
      <c r="AN57" s="542">
        <v>3143</v>
      </c>
      <c r="AO57" s="542">
        <v>2191</v>
      </c>
      <c r="AP57" s="542">
        <v>10803</v>
      </c>
      <c r="AQ57" s="542">
        <v>1219</v>
      </c>
      <c r="AR57" s="542">
        <v>7558</v>
      </c>
      <c r="AS57" s="542">
        <v>1065</v>
      </c>
      <c r="AT57" s="542">
        <v>5227</v>
      </c>
      <c r="AU57" s="542">
        <v>707</v>
      </c>
      <c r="AV57" s="542">
        <v>4176</v>
      </c>
      <c r="AW57" s="542">
        <v>380</v>
      </c>
      <c r="AX57" s="542">
        <v>2310</v>
      </c>
      <c r="AY57" s="542">
        <v>803</v>
      </c>
      <c r="AZ57" s="542">
        <v>4110</v>
      </c>
      <c r="BA57" s="542">
        <v>2145</v>
      </c>
      <c r="BB57" s="542">
        <v>12267</v>
      </c>
      <c r="BC57" s="542">
        <v>2139</v>
      </c>
      <c r="BD57" s="542">
        <v>10632</v>
      </c>
      <c r="BE57" s="542">
        <v>1009</v>
      </c>
      <c r="BF57" s="542">
        <v>3867</v>
      </c>
      <c r="BG57" s="542">
        <v>185</v>
      </c>
      <c r="BH57" s="542">
        <v>846</v>
      </c>
      <c r="BI57" s="542">
        <v>116</v>
      </c>
      <c r="BJ57" s="542">
        <v>544</v>
      </c>
      <c r="BK57" s="542">
        <v>1648</v>
      </c>
      <c r="BL57" s="542">
        <v>7170</v>
      </c>
      <c r="BM57" s="542">
        <v>983</v>
      </c>
      <c r="BN57" s="542">
        <v>5276</v>
      </c>
      <c r="BO57" s="542">
        <v>3488</v>
      </c>
      <c r="BP57" s="542">
        <v>16999</v>
      </c>
      <c r="BQ57" s="542">
        <v>39940</v>
      </c>
      <c r="BR57" s="542">
        <v>277842</v>
      </c>
      <c r="BS57" s="542">
        <v>12049</v>
      </c>
      <c r="BT57" s="542">
        <v>63910</v>
      </c>
      <c r="BU57" s="542">
        <v>246</v>
      </c>
      <c r="BV57" s="542">
        <v>1171</v>
      </c>
      <c r="BW57" s="542">
        <v>677</v>
      </c>
      <c r="BX57" s="542">
        <v>2639</v>
      </c>
      <c r="BY57" s="542">
        <v>1910</v>
      </c>
      <c r="BZ57" s="542">
        <v>10725</v>
      </c>
      <c r="CA57" s="542">
        <v>928</v>
      </c>
      <c r="CB57" s="542">
        <v>3970</v>
      </c>
      <c r="CC57" s="542">
        <v>312</v>
      </c>
      <c r="CD57" s="542">
        <v>1349</v>
      </c>
      <c r="CE57" s="542">
        <v>4342</v>
      </c>
      <c r="CF57" s="542">
        <v>26310</v>
      </c>
      <c r="CG57" s="542">
        <v>3284</v>
      </c>
      <c r="CH57" s="542">
        <v>15517</v>
      </c>
      <c r="CI57" s="542">
        <v>823</v>
      </c>
      <c r="CJ57" s="542">
        <v>4038</v>
      </c>
      <c r="CK57" s="542">
        <v>806</v>
      </c>
      <c r="CL57" s="542">
        <v>4206</v>
      </c>
      <c r="CM57" s="542">
        <v>2630</v>
      </c>
      <c r="CN57" s="542">
        <v>12334</v>
      </c>
      <c r="CO57" s="542">
        <v>984</v>
      </c>
      <c r="CP57" s="542">
        <v>5225</v>
      </c>
      <c r="CQ57" s="543">
        <v>421</v>
      </c>
      <c r="CR57" s="542">
        <v>2396</v>
      </c>
      <c r="CS57" s="542">
        <v>4793</v>
      </c>
      <c r="CT57" s="542">
        <v>20503</v>
      </c>
      <c r="CU57" s="542">
        <v>123</v>
      </c>
      <c r="CV57" s="542">
        <v>524</v>
      </c>
      <c r="CW57" s="542">
        <v>738</v>
      </c>
      <c r="CX57" s="542">
        <v>4178</v>
      </c>
      <c r="CY57" s="542">
        <v>491</v>
      </c>
      <c r="CZ57" s="542">
        <v>3240</v>
      </c>
      <c r="DA57" s="542">
        <v>1318</v>
      </c>
      <c r="DB57" s="542">
        <v>6821</v>
      </c>
      <c r="DC57" s="542">
        <v>681</v>
      </c>
      <c r="DD57" s="542">
        <v>3412</v>
      </c>
      <c r="DE57" s="542">
        <v>2336</v>
      </c>
      <c r="DF57" s="542">
        <v>12760</v>
      </c>
      <c r="DG57" s="542">
        <v>2341</v>
      </c>
      <c r="DH57" s="542">
        <v>12862</v>
      </c>
      <c r="DI57" s="542">
        <v>207</v>
      </c>
      <c r="DJ57" s="542">
        <v>847</v>
      </c>
      <c r="DK57" s="542">
        <v>422</v>
      </c>
      <c r="DL57" s="542">
        <v>1632</v>
      </c>
      <c r="DM57" s="542">
        <v>838</v>
      </c>
      <c r="DN57" s="542">
        <v>4441</v>
      </c>
      <c r="DO57" s="542">
        <v>2514</v>
      </c>
      <c r="DP57" s="542">
        <v>13105</v>
      </c>
      <c r="DQ57" s="542">
        <v>750</v>
      </c>
      <c r="DR57" s="542">
        <v>3514</v>
      </c>
      <c r="DS57" s="542">
        <v>1902</v>
      </c>
      <c r="DT57" s="542">
        <v>9673</v>
      </c>
      <c r="DU57" s="542">
        <v>182</v>
      </c>
      <c r="DV57" s="542">
        <v>742</v>
      </c>
      <c r="DW57" s="542">
        <v>825</v>
      </c>
      <c r="DX57" s="542">
        <v>4077</v>
      </c>
      <c r="DY57" s="542">
        <v>723</v>
      </c>
      <c r="DZ57" s="542">
        <v>3457</v>
      </c>
      <c r="EA57" s="543">
        <v>819</v>
      </c>
      <c r="EB57" s="542">
        <v>3584</v>
      </c>
      <c r="EC57" s="542">
        <v>374</v>
      </c>
      <c r="ED57" s="542">
        <v>1748</v>
      </c>
      <c r="EE57" s="542">
        <v>1102</v>
      </c>
      <c r="EF57" s="542">
        <v>5226</v>
      </c>
      <c r="EG57" s="542">
        <v>630</v>
      </c>
      <c r="EH57" s="542">
        <v>3368</v>
      </c>
      <c r="EI57" s="542">
        <v>146</v>
      </c>
      <c r="EJ57" s="542">
        <v>790</v>
      </c>
      <c r="EK57" s="542">
        <v>396</v>
      </c>
      <c r="EL57" s="542">
        <v>1728</v>
      </c>
      <c r="EM57" s="542">
        <v>449</v>
      </c>
      <c r="EN57" s="542">
        <v>2481</v>
      </c>
      <c r="EO57" s="542">
        <v>337</v>
      </c>
      <c r="EP57" s="542">
        <v>2442</v>
      </c>
      <c r="EQ57" s="542">
        <v>182</v>
      </c>
      <c r="ER57" s="542">
        <v>1005</v>
      </c>
      <c r="ES57" s="542">
        <v>602</v>
      </c>
      <c r="ET57" s="542">
        <v>2233</v>
      </c>
      <c r="EU57" s="542">
        <v>104</v>
      </c>
      <c r="EV57" s="542">
        <v>430</v>
      </c>
      <c r="EW57" s="542">
        <v>205</v>
      </c>
      <c r="EX57" s="542">
        <v>864</v>
      </c>
      <c r="EY57" s="543">
        <v>812</v>
      </c>
      <c r="EZ57" s="542">
        <v>4167</v>
      </c>
      <c r="FA57" s="542">
        <v>498</v>
      </c>
      <c r="FB57" s="542">
        <v>2194</v>
      </c>
      <c r="FC57" s="542">
        <v>99</v>
      </c>
      <c r="FD57" s="542">
        <v>392</v>
      </c>
      <c r="FE57" s="542">
        <v>574</v>
      </c>
      <c r="FF57" s="542">
        <v>2017</v>
      </c>
      <c r="FG57" s="542">
        <v>952</v>
      </c>
      <c r="FH57" s="542">
        <v>4918</v>
      </c>
      <c r="FI57" s="541">
        <f t="shared" si="0"/>
        <v>158725</v>
      </c>
      <c r="FJ57" s="541">
        <f t="shared" si="0"/>
        <v>913782</v>
      </c>
      <c r="FK57" s="82"/>
      <c r="FL57" s="539"/>
      <c r="FM57" s="426"/>
    </row>
    <row r="58" spans="1:169" ht="12.95" customHeight="1">
      <c r="A58" s="535" t="s">
        <v>286</v>
      </c>
      <c r="B58" s="536" t="s">
        <v>915</v>
      </c>
      <c r="C58" s="537">
        <v>44</v>
      </c>
      <c r="D58" s="537">
        <v>341</v>
      </c>
      <c r="E58" s="537">
        <v>6</v>
      </c>
      <c r="F58" s="537">
        <v>61</v>
      </c>
      <c r="G58" s="537">
        <v>27</v>
      </c>
      <c r="H58" s="537">
        <v>205</v>
      </c>
      <c r="I58" s="537">
        <v>9</v>
      </c>
      <c r="J58" s="537">
        <v>62</v>
      </c>
      <c r="K58" s="537">
        <v>10</v>
      </c>
      <c r="L58" s="537">
        <v>32</v>
      </c>
      <c r="M58" s="537">
        <v>413</v>
      </c>
      <c r="N58" s="537">
        <v>2985</v>
      </c>
      <c r="O58" s="537">
        <v>67</v>
      </c>
      <c r="P58" s="537">
        <v>379</v>
      </c>
      <c r="Q58" s="537">
        <v>7</v>
      </c>
      <c r="R58" s="537">
        <v>32</v>
      </c>
      <c r="S58" s="537">
        <v>38</v>
      </c>
      <c r="T58" s="537">
        <v>238</v>
      </c>
      <c r="U58" s="537">
        <v>60</v>
      </c>
      <c r="V58" s="537">
        <v>273</v>
      </c>
      <c r="W58" s="537">
        <v>8</v>
      </c>
      <c r="X58" s="537">
        <v>32</v>
      </c>
      <c r="Y58" s="537">
        <v>4</v>
      </c>
      <c r="Z58" s="537">
        <v>25</v>
      </c>
      <c r="AA58" s="537">
        <v>7</v>
      </c>
      <c r="AB58" s="537">
        <v>32</v>
      </c>
      <c r="AC58" s="537">
        <v>10</v>
      </c>
      <c r="AD58" s="537">
        <v>56</v>
      </c>
      <c r="AE58" s="537">
        <v>11</v>
      </c>
      <c r="AF58" s="537">
        <v>33</v>
      </c>
      <c r="AG58" s="537">
        <v>93</v>
      </c>
      <c r="AH58" s="537">
        <v>550</v>
      </c>
      <c r="AI58" s="537">
        <v>25</v>
      </c>
      <c r="AJ58" s="537">
        <v>120</v>
      </c>
      <c r="AK58" s="537">
        <v>2</v>
      </c>
      <c r="AL58" s="537">
        <v>12</v>
      </c>
      <c r="AM58" s="537">
        <v>13</v>
      </c>
      <c r="AN58" s="537">
        <v>84</v>
      </c>
      <c r="AO58" s="537">
        <v>28</v>
      </c>
      <c r="AP58" s="537">
        <v>111</v>
      </c>
      <c r="AQ58" s="537">
        <v>32</v>
      </c>
      <c r="AR58" s="537">
        <v>294</v>
      </c>
      <c r="AS58" s="537">
        <v>22</v>
      </c>
      <c r="AT58" s="537">
        <v>103</v>
      </c>
      <c r="AU58" s="537">
        <v>12</v>
      </c>
      <c r="AV58" s="537">
        <v>89</v>
      </c>
      <c r="AW58" s="537">
        <v>9</v>
      </c>
      <c r="AX58" s="537">
        <v>36</v>
      </c>
      <c r="AY58" s="537">
        <v>11</v>
      </c>
      <c r="AZ58" s="537">
        <v>60</v>
      </c>
      <c r="BA58" s="537">
        <v>26</v>
      </c>
      <c r="BB58" s="537">
        <v>209</v>
      </c>
      <c r="BC58" s="537">
        <v>32</v>
      </c>
      <c r="BD58" s="537">
        <v>205</v>
      </c>
      <c r="BE58" s="537">
        <v>15</v>
      </c>
      <c r="BF58" s="537">
        <v>90</v>
      </c>
      <c r="BG58" s="537">
        <v>8</v>
      </c>
      <c r="BH58" s="537">
        <v>34</v>
      </c>
      <c r="BI58" s="537">
        <v>8</v>
      </c>
      <c r="BJ58" s="537">
        <v>52</v>
      </c>
      <c r="BK58" s="537">
        <v>24</v>
      </c>
      <c r="BL58" s="537">
        <v>104</v>
      </c>
      <c r="BM58" s="537">
        <v>18</v>
      </c>
      <c r="BN58" s="537">
        <v>84</v>
      </c>
      <c r="BO58" s="537">
        <v>37</v>
      </c>
      <c r="BP58" s="537">
        <v>186</v>
      </c>
      <c r="BQ58" s="537">
        <v>1097</v>
      </c>
      <c r="BR58" s="537">
        <v>13593</v>
      </c>
      <c r="BS58" s="537">
        <v>140</v>
      </c>
      <c r="BT58" s="537">
        <v>1000</v>
      </c>
      <c r="BU58" s="537">
        <v>6</v>
      </c>
      <c r="BV58" s="537">
        <v>29</v>
      </c>
      <c r="BW58" s="537">
        <v>11</v>
      </c>
      <c r="BX58" s="537">
        <v>88</v>
      </c>
      <c r="BY58" s="537">
        <v>27</v>
      </c>
      <c r="BZ58" s="537">
        <v>199</v>
      </c>
      <c r="CA58" s="537">
        <v>19</v>
      </c>
      <c r="CB58" s="537">
        <v>74</v>
      </c>
      <c r="CC58" s="537">
        <v>6</v>
      </c>
      <c r="CD58" s="537">
        <v>44</v>
      </c>
      <c r="CE58" s="537">
        <v>73</v>
      </c>
      <c r="CF58" s="537">
        <v>551</v>
      </c>
      <c r="CG58" s="537">
        <v>58</v>
      </c>
      <c r="CH58" s="537">
        <v>381</v>
      </c>
      <c r="CI58" s="537">
        <v>13</v>
      </c>
      <c r="CJ58" s="537">
        <v>82</v>
      </c>
      <c r="CK58" s="537">
        <v>15</v>
      </c>
      <c r="CL58" s="537">
        <v>106</v>
      </c>
      <c r="CM58" s="537">
        <v>26</v>
      </c>
      <c r="CN58" s="537">
        <v>202</v>
      </c>
      <c r="CO58" s="537">
        <v>29</v>
      </c>
      <c r="CP58" s="537">
        <v>136</v>
      </c>
      <c r="CQ58" s="538">
        <v>7</v>
      </c>
      <c r="CR58" s="537">
        <v>48</v>
      </c>
      <c r="CS58" s="537">
        <v>35</v>
      </c>
      <c r="CT58" s="537">
        <v>172</v>
      </c>
      <c r="CU58" s="537">
        <v>5</v>
      </c>
      <c r="CV58" s="537">
        <v>48</v>
      </c>
      <c r="CW58" s="537">
        <v>5</v>
      </c>
      <c r="CX58" s="537">
        <v>41</v>
      </c>
      <c r="CY58" s="537">
        <v>10</v>
      </c>
      <c r="CZ58" s="537">
        <v>53</v>
      </c>
      <c r="DA58" s="537">
        <v>13</v>
      </c>
      <c r="DB58" s="537">
        <v>113</v>
      </c>
      <c r="DC58" s="537">
        <v>15</v>
      </c>
      <c r="DD58" s="537">
        <v>67</v>
      </c>
      <c r="DE58" s="537">
        <v>23</v>
      </c>
      <c r="DF58" s="537">
        <v>148</v>
      </c>
      <c r="DG58" s="537">
        <v>28</v>
      </c>
      <c r="DH58" s="537">
        <v>188</v>
      </c>
      <c r="DI58" s="537">
        <v>3</v>
      </c>
      <c r="DJ58" s="537">
        <v>13</v>
      </c>
      <c r="DK58" s="537">
        <v>6</v>
      </c>
      <c r="DL58" s="537">
        <v>41</v>
      </c>
      <c r="DM58" s="537">
        <v>18</v>
      </c>
      <c r="DN58" s="537">
        <v>120</v>
      </c>
      <c r="DO58" s="537">
        <v>41</v>
      </c>
      <c r="DP58" s="537">
        <v>177</v>
      </c>
      <c r="DQ58" s="537">
        <v>8</v>
      </c>
      <c r="DR58" s="537">
        <v>35</v>
      </c>
      <c r="DS58" s="537">
        <v>19</v>
      </c>
      <c r="DT58" s="537">
        <v>207</v>
      </c>
      <c r="DU58" s="537">
        <v>3</v>
      </c>
      <c r="DV58" s="537">
        <v>15</v>
      </c>
      <c r="DW58" s="537">
        <v>20</v>
      </c>
      <c r="DX58" s="537">
        <v>202</v>
      </c>
      <c r="DY58" s="537">
        <v>11</v>
      </c>
      <c r="DZ58" s="537">
        <v>53</v>
      </c>
      <c r="EA58" s="538">
        <v>17</v>
      </c>
      <c r="EB58" s="537">
        <v>148</v>
      </c>
      <c r="EC58" s="537">
        <v>16</v>
      </c>
      <c r="ED58" s="537">
        <v>87</v>
      </c>
      <c r="EE58" s="537">
        <v>30</v>
      </c>
      <c r="EF58" s="537">
        <v>110</v>
      </c>
      <c r="EG58" s="537">
        <v>13</v>
      </c>
      <c r="EH58" s="537">
        <v>63</v>
      </c>
      <c r="EI58" s="537">
        <v>2</v>
      </c>
      <c r="EJ58" s="537">
        <v>11</v>
      </c>
      <c r="EK58" s="537">
        <v>8</v>
      </c>
      <c r="EL58" s="537">
        <v>39</v>
      </c>
      <c r="EM58" s="537">
        <v>8</v>
      </c>
      <c r="EN58" s="537">
        <v>33</v>
      </c>
      <c r="EO58" s="537">
        <v>12</v>
      </c>
      <c r="EP58" s="537">
        <v>73</v>
      </c>
      <c r="EQ58" s="537">
        <v>5</v>
      </c>
      <c r="ER58" s="537">
        <v>20</v>
      </c>
      <c r="ES58" s="537">
        <v>5</v>
      </c>
      <c r="ET58" s="537">
        <v>27</v>
      </c>
      <c r="EU58" s="537">
        <v>2</v>
      </c>
      <c r="EV58" s="537">
        <v>8</v>
      </c>
      <c r="EW58" s="537">
        <v>7</v>
      </c>
      <c r="EX58" s="537">
        <v>23</v>
      </c>
      <c r="EY58" s="538">
        <v>4</v>
      </c>
      <c r="EZ58" s="537">
        <v>24</v>
      </c>
      <c r="FA58" s="537">
        <v>7</v>
      </c>
      <c r="FB58" s="537">
        <v>25</v>
      </c>
      <c r="FC58" s="537">
        <v>2</v>
      </c>
      <c r="FD58" s="537">
        <v>12</v>
      </c>
      <c r="FE58" s="537">
        <v>10</v>
      </c>
      <c r="FF58" s="537">
        <v>90</v>
      </c>
      <c r="FG58" s="537">
        <v>14</v>
      </c>
      <c r="FH58" s="537">
        <v>79</v>
      </c>
      <c r="FI58" s="536">
        <f t="shared" si="0"/>
        <v>3088</v>
      </c>
      <c r="FJ58" s="536">
        <f t="shared" si="0"/>
        <v>26307</v>
      </c>
      <c r="FK58" s="82"/>
      <c r="FL58" s="539"/>
      <c r="FM58" s="426"/>
    </row>
    <row r="59" spans="1:169" ht="12.95" customHeight="1">
      <c r="A59" s="540" t="s">
        <v>287</v>
      </c>
      <c r="B59" s="541" t="s">
        <v>916</v>
      </c>
      <c r="C59" s="542">
        <v>18</v>
      </c>
      <c r="D59" s="542">
        <v>67</v>
      </c>
      <c r="E59" s="542">
        <v>2</v>
      </c>
      <c r="F59" s="542">
        <v>5</v>
      </c>
      <c r="G59" s="542">
        <v>3</v>
      </c>
      <c r="H59" s="542">
        <v>13</v>
      </c>
      <c r="I59" s="542">
        <v>3</v>
      </c>
      <c r="J59" s="542">
        <v>6</v>
      </c>
      <c r="K59" s="542">
        <v>3</v>
      </c>
      <c r="L59" s="542">
        <v>7</v>
      </c>
      <c r="M59" s="542">
        <v>210</v>
      </c>
      <c r="N59" s="542">
        <v>1172</v>
      </c>
      <c r="O59" s="542">
        <v>50</v>
      </c>
      <c r="P59" s="542">
        <v>210</v>
      </c>
      <c r="Q59" s="542">
        <v>1</v>
      </c>
      <c r="R59" s="542">
        <v>1</v>
      </c>
      <c r="S59" s="542">
        <v>10</v>
      </c>
      <c r="T59" s="542">
        <v>47</v>
      </c>
      <c r="U59" s="542">
        <v>7</v>
      </c>
      <c r="V59" s="542">
        <v>30</v>
      </c>
      <c r="W59" s="542">
        <v>0</v>
      </c>
      <c r="X59" s="542">
        <v>0</v>
      </c>
      <c r="Y59" s="542">
        <v>1</v>
      </c>
      <c r="Z59" s="542">
        <v>2</v>
      </c>
      <c r="AA59" s="542">
        <v>1</v>
      </c>
      <c r="AB59" s="542">
        <v>3</v>
      </c>
      <c r="AC59" s="542">
        <v>8</v>
      </c>
      <c r="AD59" s="542">
        <v>34</v>
      </c>
      <c r="AE59" s="542">
        <v>1</v>
      </c>
      <c r="AF59" s="542">
        <v>3</v>
      </c>
      <c r="AG59" s="542">
        <v>29</v>
      </c>
      <c r="AH59" s="542">
        <v>145</v>
      </c>
      <c r="AI59" s="542">
        <v>10</v>
      </c>
      <c r="AJ59" s="542">
        <v>33</v>
      </c>
      <c r="AK59" s="542">
        <v>1</v>
      </c>
      <c r="AL59" s="542">
        <v>6</v>
      </c>
      <c r="AM59" s="542">
        <v>4</v>
      </c>
      <c r="AN59" s="542">
        <v>19</v>
      </c>
      <c r="AO59" s="542">
        <v>10</v>
      </c>
      <c r="AP59" s="542">
        <v>44</v>
      </c>
      <c r="AQ59" s="542">
        <v>14</v>
      </c>
      <c r="AR59" s="542">
        <v>75</v>
      </c>
      <c r="AS59" s="542">
        <v>3</v>
      </c>
      <c r="AT59" s="542">
        <v>16</v>
      </c>
      <c r="AU59" s="542">
        <v>5</v>
      </c>
      <c r="AV59" s="542">
        <v>17</v>
      </c>
      <c r="AW59" s="542">
        <v>4</v>
      </c>
      <c r="AX59" s="542">
        <v>15</v>
      </c>
      <c r="AY59" s="542">
        <v>3</v>
      </c>
      <c r="AZ59" s="542">
        <v>16</v>
      </c>
      <c r="BA59" s="542">
        <v>26</v>
      </c>
      <c r="BB59" s="542">
        <v>106</v>
      </c>
      <c r="BC59" s="542">
        <v>12</v>
      </c>
      <c r="BD59" s="542">
        <v>55</v>
      </c>
      <c r="BE59" s="542">
        <v>4</v>
      </c>
      <c r="BF59" s="542">
        <v>8</v>
      </c>
      <c r="BG59" s="542">
        <v>0</v>
      </c>
      <c r="BH59" s="542">
        <v>0</v>
      </c>
      <c r="BI59" s="542">
        <v>0</v>
      </c>
      <c r="BJ59" s="542">
        <v>0</v>
      </c>
      <c r="BK59" s="542">
        <v>3</v>
      </c>
      <c r="BL59" s="542">
        <v>19</v>
      </c>
      <c r="BM59" s="542">
        <v>5</v>
      </c>
      <c r="BN59" s="542">
        <v>24</v>
      </c>
      <c r="BO59" s="542">
        <v>20</v>
      </c>
      <c r="BP59" s="542">
        <v>60</v>
      </c>
      <c r="BQ59" s="542">
        <v>2071</v>
      </c>
      <c r="BR59" s="542">
        <v>17010</v>
      </c>
      <c r="BS59" s="542">
        <v>107</v>
      </c>
      <c r="BT59" s="542">
        <v>568</v>
      </c>
      <c r="BU59" s="542">
        <v>0</v>
      </c>
      <c r="BV59" s="542">
        <v>0</v>
      </c>
      <c r="BW59" s="542">
        <v>2</v>
      </c>
      <c r="BX59" s="542">
        <v>7</v>
      </c>
      <c r="BY59" s="542">
        <v>12</v>
      </c>
      <c r="BZ59" s="542">
        <v>50</v>
      </c>
      <c r="CA59" s="542">
        <v>5</v>
      </c>
      <c r="CB59" s="542">
        <v>14</v>
      </c>
      <c r="CC59" s="542">
        <v>1</v>
      </c>
      <c r="CD59" s="542">
        <v>3</v>
      </c>
      <c r="CE59" s="542">
        <v>28</v>
      </c>
      <c r="CF59" s="542">
        <v>144</v>
      </c>
      <c r="CG59" s="542">
        <v>21</v>
      </c>
      <c r="CH59" s="542">
        <v>77</v>
      </c>
      <c r="CI59" s="542">
        <v>1</v>
      </c>
      <c r="CJ59" s="542">
        <v>2</v>
      </c>
      <c r="CK59" s="542">
        <v>1</v>
      </c>
      <c r="CL59" s="542">
        <v>12</v>
      </c>
      <c r="CM59" s="542">
        <v>5</v>
      </c>
      <c r="CN59" s="542">
        <v>30</v>
      </c>
      <c r="CO59" s="542">
        <v>2</v>
      </c>
      <c r="CP59" s="542">
        <v>9</v>
      </c>
      <c r="CQ59" s="543">
        <v>3</v>
      </c>
      <c r="CR59" s="542">
        <v>6</v>
      </c>
      <c r="CS59" s="542">
        <v>27</v>
      </c>
      <c r="CT59" s="542">
        <v>82</v>
      </c>
      <c r="CU59" s="542">
        <v>0</v>
      </c>
      <c r="CV59" s="542">
        <v>0</v>
      </c>
      <c r="CW59" s="542">
        <v>3</v>
      </c>
      <c r="CX59" s="542">
        <v>11</v>
      </c>
      <c r="CY59" s="542">
        <v>0</v>
      </c>
      <c r="CZ59" s="542">
        <v>0</v>
      </c>
      <c r="DA59" s="542">
        <v>4</v>
      </c>
      <c r="DB59" s="542">
        <v>47</v>
      </c>
      <c r="DC59" s="542">
        <v>5</v>
      </c>
      <c r="DD59" s="542">
        <v>11</v>
      </c>
      <c r="DE59" s="542">
        <v>7</v>
      </c>
      <c r="DF59" s="542">
        <v>55</v>
      </c>
      <c r="DG59" s="542">
        <v>13</v>
      </c>
      <c r="DH59" s="542">
        <v>43</v>
      </c>
      <c r="DI59" s="542">
        <v>2</v>
      </c>
      <c r="DJ59" s="542">
        <v>3</v>
      </c>
      <c r="DK59" s="542">
        <v>1</v>
      </c>
      <c r="DL59" s="542">
        <v>1</v>
      </c>
      <c r="DM59" s="542">
        <v>6</v>
      </c>
      <c r="DN59" s="542">
        <v>15</v>
      </c>
      <c r="DO59" s="542">
        <v>11</v>
      </c>
      <c r="DP59" s="542">
        <v>33</v>
      </c>
      <c r="DQ59" s="542">
        <v>3</v>
      </c>
      <c r="DR59" s="542">
        <v>8</v>
      </c>
      <c r="DS59" s="542">
        <v>6</v>
      </c>
      <c r="DT59" s="542">
        <v>25</v>
      </c>
      <c r="DU59" s="542">
        <v>0</v>
      </c>
      <c r="DV59" s="542">
        <v>0</v>
      </c>
      <c r="DW59" s="542">
        <v>3</v>
      </c>
      <c r="DX59" s="542">
        <v>6</v>
      </c>
      <c r="DY59" s="542">
        <v>0</v>
      </c>
      <c r="DZ59" s="542">
        <v>0</v>
      </c>
      <c r="EA59" s="543">
        <v>4</v>
      </c>
      <c r="EB59" s="542">
        <v>17</v>
      </c>
      <c r="EC59" s="542">
        <v>1</v>
      </c>
      <c r="ED59" s="542">
        <v>4</v>
      </c>
      <c r="EE59" s="542">
        <v>3</v>
      </c>
      <c r="EF59" s="542">
        <v>17</v>
      </c>
      <c r="EG59" s="542">
        <v>2</v>
      </c>
      <c r="EH59" s="542">
        <v>6</v>
      </c>
      <c r="EI59" s="542">
        <v>1</v>
      </c>
      <c r="EJ59" s="542">
        <v>1</v>
      </c>
      <c r="EK59" s="542">
        <v>1</v>
      </c>
      <c r="EL59" s="542">
        <v>2</v>
      </c>
      <c r="EM59" s="542">
        <v>3</v>
      </c>
      <c r="EN59" s="542">
        <v>12</v>
      </c>
      <c r="EO59" s="542">
        <v>4</v>
      </c>
      <c r="EP59" s="542">
        <v>13</v>
      </c>
      <c r="EQ59" s="542">
        <v>1</v>
      </c>
      <c r="ER59" s="542">
        <v>1</v>
      </c>
      <c r="ES59" s="542">
        <v>1</v>
      </c>
      <c r="ET59" s="542">
        <v>5</v>
      </c>
      <c r="EU59" s="542">
        <v>0</v>
      </c>
      <c r="EV59" s="542">
        <v>0</v>
      </c>
      <c r="EW59" s="542">
        <v>1</v>
      </c>
      <c r="EX59" s="542">
        <v>1</v>
      </c>
      <c r="EY59" s="543">
        <v>2</v>
      </c>
      <c r="EZ59" s="542">
        <v>8</v>
      </c>
      <c r="FA59" s="542">
        <v>2</v>
      </c>
      <c r="FB59" s="542">
        <v>3</v>
      </c>
      <c r="FC59" s="542">
        <v>1</v>
      </c>
      <c r="FD59" s="542">
        <v>1</v>
      </c>
      <c r="FE59" s="542">
        <v>3</v>
      </c>
      <c r="FF59" s="542">
        <v>9</v>
      </c>
      <c r="FG59" s="542">
        <v>4</v>
      </c>
      <c r="FH59" s="542">
        <v>12</v>
      </c>
      <c r="FI59" s="541">
        <f t="shared" si="0"/>
        <v>2855</v>
      </c>
      <c r="FJ59" s="541">
        <f t="shared" si="0"/>
        <v>20642</v>
      </c>
      <c r="FK59" s="82"/>
      <c r="FL59" s="539"/>
      <c r="FM59" s="426"/>
    </row>
    <row r="60" spans="1:169" ht="12.95" customHeight="1">
      <c r="A60" s="535" t="s">
        <v>288</v>
      </c>
      <c r="B60" s="536" t="s">
        <v>1022</v>
      </c>
      <c r="C60" s="537">
        <v>27</v>
      </c>
      <c r="D60" s="537">
        <v>106</v>
      </c>
      <c r="E60" s="537">
        <v>4</v>
      </c>
      <c r="F60" s="537">
        <v>6</v>
      </c>
      <c r="G60" s="537">
        <v>9</v>
      </c>
      <c r="H60" s="537">
        <v>14</v>
      </c>
      <c r="I60" s="537">
        <v>2</v>
      </c>
      <c r="J60" s="537">
        <v>6</v>
      </c>
      <c r="K60" s="537">
        <v>2</v>
      </c>
      <c r="L60" s="537">
        <v>3</v>
      </c>
      <c r="M60" s="537">
        <v>125</v>
      </c>
      <c r="N60" s="537">
        <v>3005</v>
      </c>
      <c r="O60" s="537">
        <v>27</v>
      </c>
      <c r="P60" s="537">
        <v>175</v>
      </c>
      <c r="Q60" s="537">
        <v>0</v>
      </c>
      <c r="R60" s="537">
        <v>0</v>
      </c>
      <c r="S60" s="537">
        <v>10</v>
      </c>
      <c r="T60" s="537">
        <v>21</v>
      </c>
      <c r="U60" s="537">
        <v>12</v>
      </c>
      <c r="V60" s="537">
        <v>23</v>
      </c>
      <c r="W60" s="537">
        <v>2</v>
      </c>
      <c r="X60" s="537">
        <v>5</v>
      </c>
      <c r="Y60" s="537">
        <v>4</v>
      </c>
      <c r="Z60" s="537">
        <v>11</v>
      </c>
      <c r="AA60" s="537">
        <v>0</v>
      </c>
      <c r="AB60" s="537">
        <v>0</v>
      </c>
      <c r="AC60" s="537">
        <v>3</v>
      </c>
      <c r="AD60" s="537">
        <v>6</v>
      </c>
      <c r="AE60" s="537">
        <v>3</v>
      </c>
      <c r="AF60" s="537">
        <v>9</v>
      </c>
      <c r="AG60" s="537">
        <v>39</v>
      </c>
      <c r="AH60" s="537">
        <v>272</v>
      </c>
      <c r="AI60" s="537">
        <v>5</v>
      </c>
      <c r="AJ60" s="537">
        <v>29</v>
      </c>
      <c r="AK60" s="537">
        <v>3</v>
      </c>
      <c r="AL60" s="537">
        <v>6</v>
      </c>
      <c r="AM60" s="537">
        <v>4</v>
      </c>
      <c r="AN60" s="537">
        <v>7</v>
      </c>
      <c r="AO60" s="537">
        <v>12</v>
      </c>
      <c r="AP60" s="537">
        <v>36</v>
      </c>
      <c r="AQ60" s="537">
        <v>18</v>
      </c>
      <c r="AR60" s="537">
        <v>273</v>
      </c>
      <c r="AS60" s="537">
        <v>5</v>
      </c>
      <c r="AT60" s="537">
        <v>34</v>
      </c>
      <c r="AU60" s="537">
        <v>7</v>
      </c>
      <c r="AV60" s="537">
        <v>60</v>
      </c>
      <c r="AW60" s="537">
        <v>4</v>
      </c>
      <c r="AX60" s="537">
        <v>10</v>
      </c>
      <c r="AY60" s="537">
        <v>5</v>
      </c>
      <c r="AZ60" s="537">
        <v>78</v>
      </c>
      <c r="BA60" s="537">
        <v>16</v>
      </c>
      <c r="BB60" s="537">
        <v>48</v>
      </c>
      <c r="BC60" s="537">
        <v>16</v>
      </c>
      <c r="BD60" s="537">
        <v>82</v>
      </c>
      <c r="BE60" s="537">
        <v>2</v>
      </c>
      <c r="BF60" s="537">
        <v>6</v>
      </c>
      <c r="BG60" s="537">
        <v>2</v>
      </c>
      <c r="BH60" s="537">
        <v>2</v>
      </c>
      <c r="BI60" s="537">
        <v>1</v>
      </c>
      <c r="BJ60" s="537">
        <v>1</v>
      </c>
      <c r="BK60" s="537">
        <v>9</v>
      </c>
      <c r="BL60" s="537">
        <v>29</v>
      </c>
      <c r="BM60" s="537">
        <v>5</v>
      </c>
      <c r="BN60" s="537">
        <v>6</v>
      </c>
      <c r="BO60" s="537">
        <v>15</v>
      </c>
      <c r="BP60" s="537">
        <v>64</v>
      </c>
      <c r="BQ60" s="537">
        <v>457</v>
      </c>
      <c r="BR60" s="537">
        <v>10969</v>
      </c>
      <c r="BS60" s="537">
        <v>38</v>
      </c>
      <c r="BT60" s="537">
        <v>321</v>
      </c>
      <c r="BU60" s="537">
        <v>1</v>
      </c>
      <c r="BV60" s="537">
        <v>1</v>
      </c>
      <c r="BW60" s="537">
        <v>2</v>
      </c>
      <c r="BX60" s="537">
        <v>3</v>
      </c>
      <c r="BY60" s="537">
        <v>28</v>
      </c>
      <c r="BZ60" s="537">
        <v>141</v>
      </c>
      <c r="CA60" s="537">
        <v>0</v>
      </c>
      <c r="CB60" s="537">
        <v>0</v>
      </c>
      <c r="CC60" s="537">
        <v>2</v>
      </c>
      <c r="CD60" s="537">
        <v>3</v>
      </c>
      <c r="CE60" s="537">
        <v>16</v>
      </c>
      <c r="CF60" s="537">
        <v>52</v>
      </c>
      <c r="CG60" s="537">
        <v>26</v>
      </c>
      <c r="CH60" s="537">
        <v>140</v>
      </c>
      <c r="CI60" s="537">
        <v>0</v>
      </c>
      <c r="CJ60" s="537">
        <v>0</v>
      </c>
      <c r="CK60" s="537">
        <v>7</v>
      </c>
      <c r="CL60" s="537">
        <v>53</v>
      </c>
      <c r="CM60" s="537">
        <v>6</v>
      </c>
      <c r="CN60" s="537">
        <v>15</v>
      </c>
      <c r="CO60" s="537">
        <v>23</v>
      </c>
      <c r="CP60" s="537">
        <v>67</v>
      </c>
      <c r="CQ60" s="538">
        <v>1</v>
      </c>
      <c r="CR60" s="537">
        <v>1</v>
      </c>
      <c r="CS60" s="537">
        <v>18</v>
      </c>
      <c r="CT60" s="537">
        <v>49</v>
      </c>
      <c r="CU60" s="537">
        <v>1</v>
      </c>
      <c r="CV60" s="537">
        <v>1</v>
      </c>
      <c r="CW60" s="537">
        <v>4</v>
      </c>
      <c r="CX60" s="537">
        <v>11</v>
      </c>
      <c r="CY60" s="537">
        <v>3</v>
      </c>
      <c r="CZ60" s="537">
        <v>5</v>
      </c>
      <c r="DA60" s="537">
        <v>7</v>
      </c>
      <c r="DB60" s="537">
        <v>22</v>
      </c>
      <c r="DC60" s="537">
        <v>6</v>
      </c>
      <c r="DD60" s="537">
        <v>18</v>
      </c>
      <c r="DE60" s="537">
        <v>12</v>
      </c>
      <c r="DF60" s="537">
        <v>82</v>
      </c>
      <c r="DG60" s="537">
        <v>11</v>
      </c>
      <c r="DH60" s="537">
        <v>55</v>
      </c>
      <c r="DI60" s="537">
        <v>2</v>
      </c>
      <c r="DJ60" s="537">
        <v>5</v>
      </c>
      <c r="DK60" s="537">
        <v>1</v>
      </c>
      <c r="DL60" s="537">
        <v>1</v>
      </c>
      <c r="DM60" s="537">
        <v>4</v>
      </c>
      <c r="DN60" s="537">
        <v>25</v>
      </c>
      <c r="DO60" s="537">
        <v>11</v>
      </c>
      <c r="DP60" s="537">
        <v>25</v>
      </c>
      <c r="DQ60" s="537">
        <v>5</v>
      </c>
      <c r="DR60" s="537">
        <v>17</v>
      </c>
      <c r="DS60" s="537">
        <v>12</v>
      </c>
      <c r="DT60" s="537">
        <v>97</v>
      </c>
      <c r="DU60" s="537">
        <v>2</v>
      </c>
      <c r="DV60" s="537">
        <v>5</v>
      </c>
      <c r="DW60" s="537">
        <v>11</v>
      </c>
      <c r="DX60" s="537">
        <v>53</v>
      </c>
      <c r="DY60" s="537">
        <v>6</v>
      </c>
      <c r="DZ60" s="537">
        <v>9</v>
      </c>
      <c r="EA60" s="538">
        <v>6</v>
      </c>
      <c r="EB60" s="537">
        <v>42</v>
      </c>
      <c r="EC60" s="537">
        <v>2</v>
      </c>
      <c r="ED60" s="537">
        <v>3</v>
      </c>
      <c r="EE60" s="537">
        <v>7</v>
      </c>
      <c r="EF60" s="537">
        <v>32</v>
      </c>
      <c r="EG60" s="537">
        <v>4</v>
      </c>
      <c r="EH60" s="537">
        <v>8</v>
      </c>
      <c r="EI60" s="537">
        <v>1</v>
      </c>
      <c r="EJ60" s="537">
        <v>2</v>
      </c>
      <c r="EK60" s="537">
        <v>1</v>
      </c>
      <c r="EL60" s="537">
        <v>2</v>
      </c>
      <c r="EM60" s="537">
        <v>3</v>
      </c>
      <c r="EN60" s="537">
        <v>4</v>
      </c>
      <c r="EO60" s="537">
        <v>1</v>
      </c>
      <c r="EP60" s="537">
        <v>2</v>
      </c>
      <c r="EQ60" s="537">
        <v>2</v>
      </c>
      <c r="ER60" s="537">
        <v>6</v>
      </c>
      <c r="ES60" s="537">
        <v>5</v>
      </c>
      <c r="ET60" s="537">
        <v>6</v>
      </c>
      <c r="EU60" s="537">
        <v>1</v>
      </c>
      <c r="EV60" s="537">
        <v>2</v>
      </c>
      <c r="EW60" s="537">
        <v>2</v>
      </c>
      <c r="EX60" s="537">
        <v>3</v>
      </c>
      <c r="EY60" s="538">
        <v>3</v>
      </c>
      <c r="EZ60" s="537">
        <v>7</v>
      </c>
      <c r="FA60" s="537">
        <v>6</v>
      </c>
      <c r="FB60" s="537">
        <v>20</v>
      </c>
      <c r="FC60" s="537">
        <v>3</v>
      </c>
      <c r="FD60" s="537">
        <v>9</v>
      </c>
      <c r="FE60" s="537">
        <v>4</v>
      </c>
      <c r="FF60" s="537">
        <v>5</v>
      </c>
      <c r="FG60" s="537">
        <v>4</v>
      </c>
      <c r="FH60" s="537">
        <v>15</v>
      </c>
      <c r="FI60" s="536">
        <f t="shared" si="0"/>
        <v>1176</v>
      </c>
      <c r="FJ60" s="536">
        <f t="shared" si="0"/>
        <v>16847</v>
      </c>
      <c r="FK60" s="82"/>
      <c r="FL60" s="539"/>
      <c r="FM60" s="426"/>
    </row>
    <row r="61" spans="1:169" ht="12.95" customHeight="1">
      <c r="A61" s="540" t="s">
        <v>289</v>
      </c>
      <c r="B61" s="541" t="s">
        <v>917</v>
      </c>
      <c r="C61" s="542">
        <v>49</v>
      </c>
      <c r="D61" s="542">
        <v>264</v>
      </c>
      <c r="E61" s="542">
        <v>9</v>
      </c>
      <c r="F61" s="542">
        <v>632</v>
      </c>
      <c r="G61" s="542">
        <v>19</v>
      </c>
      <c r="H61" s="542">
        <v>80</v>
      </c>
      <c r="I61" s="542">
        <v>3</v>
      </c>
      <c r="J61" s="542">
        <v>6</v>
      </c>
      <c r="K61" s="542">
        <v>5</v>
      </c>
      <c r="L61" s="542">
        <v>11</v>
      </c>
      <c r="M61" s="542">
        <v>241</v>
      </c>
      <c r="N61" s="542">
        <v>6382</v>
      </c>
      <c r="O61" s="542">
        <v>115</v>
      </c>
      <c r="P61" s="542">
        <v>671</v>
      </c>
      <c r="Q61" s="542">
        <v>2</v>
      </c>
      <c r="R61" s="542">
        <v>6</v>
      </c>
      <c r="S61" s="542">
        <v>34</v>
      </c>
      <c r="T61" s="542">
        <v>184</v>
      </c>
      <c r="U61" s="542">
        <v>35</v>
      </c>
      <c r="V61" s="542">
        <v>175</v>
      </c>
      <c r="W61" s="542">
        <v>4</v>
      </c>
      <c r="X61" s="542">
        <v>9</v>
      </c>
      <c r="Y61" s="542">
        <v>4</v>
      </c>
      <c r="Z61" s="542">
        <v>13</v>
      </c>
      <c r="AA61" s="542">
        <v>2</v>
      </c>
      <c r="AB61" s="542">
        <v>7</v>
      </c>
      <c r="AC61" s="542">
        <v>7</v>
      </c>
      <c r="AD61" s="542">
        <v>37</v>
      </c>
      <c r="AE61" s="542">
        <v>6</v>
      </c>
      <c r="AF61" s="542">
        <v>24</v>
      </c>
      <c r="AG61" s="542">
        <v>131</v>
      </c>
      <c r="AH61" s="542">
        <v>744</v>
      </c>
      <c r="AI61" s="542">
        <v>14</v>
      </c>
      <c r="AJ61" s="542">
        <v>25</v>
      </c>
      <c r="AK61" s="542">
        <v>3</v>
      </c>
      <c r="AL61" s="542">
        <v>4</v>
      </c>
      <c r="AM61" s="542">
        <v>7</v>
      </c>
      <c r="AN61" s="542">
        <v>25</v>
      </c>
      <c r="AO61" s="542">
        <v>49</v>
      </c>
      <c r="AP61" s="542">
        <v>292</v>
      </c>
      <c r="AQ61" s="542">
        <v>31</v>
      </c>
      <c r="AR61" s="542">
        <v>370</v>
      </c>
      <c r="AS61" s="542">
        <v>14</v>
      </c>
      <c r="AT61" s="542">
        <v>61</v>
      </c>
      <c r="AU61" s="542">
        <v>7</v>
      </c>
      <c r="AV61" s="542">
        <v>24</v>
      </c>
      <c r="AW61" s="542">
        <v>7</v>
      </c>
      <c r="AX61" s="542">
        <v>32</v>
      </c>
      <c r="AY61" s="542">
        <v>20</v>
      </c>
      <c r="AZ61" s="542">
        <v>105</v>
      </c>
      <c r="BA61" s="542">
        <v>35</v>
      </c>
      <c r="BB61" s="542">
        <v>214</v>
      </c>
      <c r="BC61" s="542">
        <v>48</v>
      </c>
      <c r="BD61" s="542">
        <v>316</v>
      </c>
      <c r="BE61" s="542">
        <v>5</v>
      </c>
      <c r="BF61" s="542">
        <v>23</v>
      </c>
      <c r="BG61" s="542">
        <v>3</v>
      </c>
      <c r="BH61" s="542">
        <v>3</v>
      </c>
      <c r="BI61" s="542">
        <v>3</v>
      </c>
      <c r="BJ61" s="542">
        <v>6</v>
      </c>
      <c r="BK61" s="542">
        <v>44</v>
      </c>
      <c r="BL61" s="542">
        <v>177</v>
      </c>
      <c r="BM61" s="542">
        <v>13</v>
      </c>
      <c r="BN61" s="542">
        <v>37</v>
      </c>
      <c r="BO61" s="542">
        <v>67</v>
      </c>
      <c r="BP61" s="542">
        <v>413</v>
      </c>
      <c r="BQ61" s="542">
        <v>750</v>
      </c>
      <c r="BR61" s="542">
        <v>11036</v>
      </c>
      <c r="BS61" s="542">
        <v>186</v>
      </c>
      <c r="BT61" s="542">
        <v>1602</v>
      </c>
      <c r="BU61" s="542">
        <v>1</v>
      </c>
      <c r="BV61" s="542">
        <v>3</v>
      </c>
      <c r="BW61" s="542">
        <v>4</v>
      </c>
      <c r="BX61" s="542">
        <v>4</v>
      </c>
      <c r="BY61" s="542">
        <v>44</v>
      </c>
      <c r="BZ61" s="542">
        <v>305</v>
      </c>
      <c r="CA61" s="542">
        <v>5</v>
      </c>
      <c r="CB61" s="542">
        <v>9</v>
      </c>
      <c r="CC61" s="542">
        <v>5</v>
      </c>
      <c r="CD61" s="542">
        <v>13</v>
      </c>
      <c r="CE61" s="542">
        <v>67</v>
      </c>
      <c r="CF61" s="542">
        <v>511</v>
      </c>
      <c r="CG61" s="542">
        <v>42</v>
      </c>
      <c r="CH61" s="542">
        <v>222</v>
      </c>
      <c r="CI61" s="542">
        <v>13</v>
      </c>
      <c r="CJ61" s="542">
        <v>33</v>
      </c>
      <c r="CK61" s="542">
        <v>8</v>
      </c>
      <c r="CL61" s="542">
        <v>17</v>
      </c>
      <c r="CM61" s="542">
        <v>49</v>
      </c>
      <c r="CN61" s="542">
        <v>172</v>
      </c>
      <c r="CO61" s="542">
        <v>21</v>
      </c>
      <c r="CP61" s="542">
        <v>79</v>
      </c>
      <c r="CQ61" s="543">
        <v>6</v>
      </c>
      <c r="CR61" s="542">
        <v>40</v>
      </c>
      <c r="CS61" s="542">
        <v>46</v>
      </c>
      <c r="CT61" s="542">
        <v>191</v>
      </c>
      <c r="CU61" s="542">
        <v>1</v>
      </c>
      <c r="CV61" s="542">
        <v>1</v>
      </c>
      <c r="CW61" s="542">
        <v>6</v>
      </c>
      <c r="CX61" s="542">
        <v>15</v>
      </c>
      <c r="CY61" s="542">
        <v>5</v>
      </c>
      <c r="CZ61" s="542">
        <v>18</v>
      </c>
      <c r="DA61" s="542">
        <v>17</v>
      </c>
      <c r="DB61" s="542">
        <v>73</v>
      </c>
      <c r="DC61" s="542">
        <v>7</v>
      </c>
      <c r="DD61" s="542">
        <v>17</v>
      </c>
      <c r="DE61" s="542">
        <v>25</v>
      </c>
      <c r="DF61" s="542">
        <v>132</v>
      </c>
      <c r="DG61" s="542">
        <v>37</v>
      </c>
      <c r="DH61" s="542">
        <v>293</v>
      </c>
      <c r="DI61" s="542">
        <v>1</v>
      </c>
      <c r="DJ61" s="542">
        <v>1</v>
      </c>
      <c r="DK61" s="542">
        <v>3</v>
      </c>
      <c r="DL61" s="542">
        <v>4</v>
      </c>
      <c r="DM61" s="542">
        <v>12</v>
      </c>
      <c r="DN61" s="542">
        <v>133</v>
      </c>
      <c r="DO61" s="542">
        <v>39</v>
      </c>
      <c r="DP61" s="542">
        <v>174</v>
      </c>
      <c r="DQ61" s="542">
        <v>6</v>
      </c>
      <c r="DR61" s="542">
        <v>19</v>
      </c>
      <c r="DS61" s="542">
        <v>25</v>
      </c>
      <c r="DT61" s="542">
        <v>470</v>
      </c>
      <c r="DU61" s="542">
        <v>4</v>
      </c>
      <c r="DV61" s="542">
        <v>6</v>
      </c>
      <c r="DW61" s="542">
        <v>23</v>
      </c>
      <c r="DX61" s="542">
        <v>127</v>
      </c>
      <c r="DY61" s="542">
        <v>15</v>
      </c>
      <c r="DZ61" s="542">
        <v>46</v>
      </c>
      <c r="EA61" s="543">
        <v>19</v>
      </c>
      <c r="EB61" s="542">
        <v>67</v>
      </c>
      <c r="EC61" s="542">
        <v>6</v>
      </c>
      <c r="ED61" s="542">
        <v>13</v>
      </c>
      <c r="EE61" s="542">
        <v>11</v>
      </c>
      <c r="EF61" s="542">
        <v>45</v>
      </c>
      <c r="EG61" s="542">
        <v>5</v>
      </c>
      <c r="EH61" s="542">
        <v>16</v>
      </c>
      <c r="EI61" s="542">
        <v>0</v>
      </c>
      <c r="EJ61" s="542">
        <v>0</v>
      </c>
      <c r="EK61" s="542">
        <v>8</v>
      </c>
      <c r="EL61" s="542">
        <v>23</v>
      </c>
      <c r="EM61" s="542">
        <v>7</v>
      </c>
      <c r="EN61" s="542">
        <v>14</v>
      </c>
      <c r="EO61" s="542">
        <v>6</v>
      </c>
      <c r="EP61" s="542">
        <v>16</v>
      </c>
      <c r="EQ61" s="542">
        <v>4</v>
      </c>
      <c r="ER61" s="542">
        <v>6</v>
      </c>
      <c r="ES61" s="542">
        <v>3</v>
      </c>
      <c r="ET61" s="542">
        <v>5</v>
      </c>
      <c r="EU61" s="542">
        <v>2</v>
      </c>
      <c r="EV61" s="542">
        <v>4</v>
      </c>
      <c r="EW61" s="542">
        <v>5</v>
      </c>
      <c r="EX61" s="542">
        <v>14</v>
      </c>
      <c r="EY61" s="543">
        <v>9</v>
      </c>
      <c r="EZ61" s="542">
        <v>36</v>
      </c>
      <c r="FA61" s="542">
        <v>4</v>
      </c>
      <c r="FB61" s="542">
        <v>5</v>
      </c>
      <c r="FC61" s="542">
        <v>8</v>
      </c>
      <c r="FD61" s="542">
        <v>29</v>
      </c>
      <c r="FE61" s="542">
        <v>14</v>
      </c>
      <c r="FF61" s="542">
        <v>80</v>
      </c>
      <c r="FG61" s="542">
        <v>15</v>
      </c>
      <c r="FH61" s="542">
        <v>131</v>
      </c>
      <c r="FI61" s="541">
        <f t="shared" si="0"/>
        <v>2635</v>
      </c>
      <c r="FJ61" s="541">
        <f t="shared" si="0"/>
        <v>27642</v>
      </c>
      <c r="FK61" s="82"/>
      <c r="FL61" s="539"/>
      <c r="FM61" s="426"/>
    </row>
    <row r="62" spans="1:169" ht="12.95" customHeight="1">
      <c r="A62" s="535" t="s">
        <v>290</v>
      </c>
      <c r="B62" s="536" t="s">
        <v>918</v>
      </c>
      <c r="C62" s="537">
        <v>216</v>
      </c>
      <c r="D62" s="537">
        <v>1032</v>
      </c>
      <c r="E62" s="537">
        <v>12</v>
      </c>
      <c r="F62" s="537">
        <v>60</v>
      </c>
      <c r="G62" s="537">
        <v>25</v>
      </c>
      <c r="H62" s="537">
        <v>121</v>
      </c>
      <c r="I62" s="537">
        <v>4</v>
      </c>
      <c r="J62" s="537">
        <v>29</v>
      </c>
      <c r="K62" s="537">
        <v>17</v>
      </c>
      <c r="L62" s="537">
        <v>40</v>
      </c>
      <c r="M62" s="537">
        <v>2674</v>
      </c>
      <c r="N62" s="537">
        <v>27712</v>
      </c>
      <c r="O62" s="537">
        <v>492</v>
      </c>
      <c r="P62" s="537">
        <v>3078</v>
      </c>
      <c r="Q62" s="537">
        <v>6</v>
      </c>
      <c r="R62" s="537">
        <v>21</v>
      </c>
      <c r="S62" s="537">
        <v>78</v>
      </c>
      <c r="T62" s="537">
        <v>213</v>
      </c>
      <c r="U62" s="537">
        <v>104</v>
      </c>
      <c r="V62" s="537">
        <v>497</v>
      </c>
      <c r="W62" s="537">
        <v>11</v>
      </c>
      <c r="X62" s="537">
        <v>37</v>
      </c>
      <c r="Y62" s="537">
        <v>7</v>
      </c>
      <c r="Z62" s="537">
        <v>26</v>
      </c>
      <c r="AA62" s="537">
        <v>13</v>
      </c>
      <c r="AB62" s="537">
        <v>20</v>
      </c>
      <c r="AC62" s="537">
        <v>36</v>
      </c>
      <c r="AD62" s="537">
        <v>155</v>
      </c>
      <c r="AE62" s="537">
        <v>32</v>
      </c>
      <c r="AF62" s="537">
        <v>83</v>
      </c>
      <c r="AG62" s="537">
        <v>565</v>
      </c>
      <c r="AH62" s="537">
        <v>3156</v>
      </c>
      <c r="AI62" s="537">
        <v>77</v>
      </c>
      <c r="AJ62" s="537">
        <v>525</v>
      </c>
      <c r="AK62" s="537">
        <v>36</v>
      </c>
      <c r="AL62" s="537">
        <v>415</v>
      </c>
      <c r="AM62" s="537">
        <v>46</v>
      </c>
      <c r="AN62" s="537">
        <v>173</v>
      </c>
      <c r="AO62" s="537">
        <v>161</v>
      </c>
      <c r="AP62" s="537">
        <v>708</v>
      </c>
      <c r="AQ62" s="537">
        <v>52</v>
      </c>
      <c r="AR62" s="537">
        <v>391</v>
      </c>
      <c r="AS62" s="537">
        <v>75</v>
      </c>
      <c r="AT62" s="537">
        <v>398</v>
      </c>
      <c r="AU62" s="537">
        <v>87</v>
      </c>
      <c r="AV62" s="537">
        <v>749</v>
      </c>
      <c r="AW62" s="537">
        <v>11</v>
      </c>
      <c r="AX62" s="537">
        <v>63</v>
      </c>
      <c r="AY62" s="537">
        <v>62</v>
      </c>
      <c r="AZ62" s="537">
        <v>274</v>
      </c>
      <c r="BA62" s="537">
        <v>139</v>
      </c>
      <c r="BB62" s="537">
        <v>781</v>
      </c>
      <c r="BC62" s="537">
        <v>229</v>
      </c>
      <c r="BD62" s="537">
        <v>1130</v>
      </c>
      <c r="BE62" s="537">
        <v>34</v>
      </c>
      <c r="BF62" s="537">
        <v>88</v>
      </c>
      <c r="BG62" s="537">
        <v>12</v>
      </c>
      <c r="BH62" s="537">
        <v>67</v>
      </c>
      <c r="BI62" s="537">
        <v>1</v>
      </c>
      <c r="BJ62" s="537">
        <v>13</v>
      </c>
      <c r="BK62" s="537">
        <v>67</v>
      </c>
      <c r="BL62" s="537">
        <v>691</v>
      </c>
      <c r="BM62" s="537">
        <v>45</v>
      </c>
      <c r="BN62" s="537">
        <v>153</v>
      </c>
      <c r="BO62" s="537">
        <v>151</v>
      </c>
      <c r="BP62" s="537">
        <v>771</v>
      </c>
      <c r="BQ62" s="537">
        <v>9427</v>
      </c>
      <c r="BR62" s="537">
        <v>107436</v>
      </c>
      <c r="BS62" s="537">
        <v>1308</v>
      </c>
      <c r="BT62" s="537">
        <v>9411</v>
      </c>
      <c r="BU62" s="537">
        <v>5</v>
      </c>
      <c r="BV62" s="537">
        <v>31</v>
      </c>
      <c r="BW62" s="537">
        <v>30</v>
      </c>
      <c r="BX62" s="537">
        <v>158</v>
      </c>
      <c r="BY62" s="537">
        <v>191</v>
      </c>
      <c r="BZ62" s="537">
        <v>1061</v>
      </c>
      <c r="CA62" s="537">
        <v>25</v>
      </c>
      <c r="CB62" s="537">
        <v>51</v>
      </c>
      <c r="CC62" s="537">
        <v>7</v>
      </c>
      <c r="CD62" s="537">
        <v>19</v>
      </c>
      <c r="CE62" s="537">
        <v>846</v>
      </c>
      <c r="CF62" s="537">
        <v>9383</v>
      </c>
      <c r="CG62" s="537">
        <v>273</v>
      </c>
      <c r="CH62" s="537">
        <v>1478</v>
      </c>
      <c r="CI62" s="537">
        <v>69</v>
      </c>
      <c r="CJ62" s="537">
        <v>511</v>
      </c>
      <c r="CK62" s="537">
        <v>81</v>
      </c>
      <c r="CL62" s="537">
        <v>496</v>
      </c>
      <c r="CM62" s="537">
        <v>123</v>
      </c>
      <c r="CN62" s="537">
        <v>617</v>
      </c>
      <c r="CO62" s="537">
        <v>72</v>
      </c>
      <c r="CP62" s="537">
        <v>753</v>
      </c>
      <c r="CQ62" s="538">
        <v>16</v>
      </c>
      <c r="CR62" s="537">
        <v>73</v>
      </c>
      <c r="CS62" s="537">
        <v>123</v>
      </c>
      <c r="CT62" s="537">
        <v>423</v>
      </c>
      <c r="CU62" s="537">
        <v>12</v>
      </c>
      <c r="CV62" s="537">
        <v>27</v>
      </c>
      <c r="CW62" s="537">
        <v>31</v>
      </c>
      <c r="CX62" s="537">
        <v>101</v>
      </c>
      <c r="CY62" s="537">
        <v>25</v>
      </c>
      <c r="CZ62" s="537">
        <v>115</v>
      </c>
      <c r="DA62" s="537">
        <v>25</v>
      </c>
      <c r="DB62" s="537">
        <v>64</v>
      </c>
      <c r="DC62" s="537">
        <v>22</v>
      </c>
      <c r="DD62" s="537">
        <v>302</v>
      </c>
      <c r="DE62" s="537">
        <v>147</v>
      </c>
      <c r="DF62" s="537">
        <v>1189</v>
      </c>
      <c r="DG62" s="537">
        <v>123</v>
      </c>
      <c r="DH62" s="537">
        <v>548</v>
      </c>
      <c r="DI62" s="537">
        <v>7</v>
      </c>
      <c r="DJ62" s="537">
        <v>20</v>
      </c>
      <c r="DK62" s="537">
        <v>12</v>
      </c>
      <c r="DL62" s="537">
        <v>29</v>
      </c>
      <c r="DM62" s="537">
        <v>60</v>
      </c>
      <c r="DN62" s="537">
        <v>599</v>
      </c>
      <c r="DO62" s="537">
        <v>94</v>
      </c>
      <c r="DP62" s="537">
        <v>307</v>
      </c>
      <c r="DQ62" s="537">
        <v>25</v>
      </c>
      <c r="DR62" s="537">
        <v>279</v>
      </c>
      <c r="DS62" s="537">
        <v>109</v>
      </c>
      <c r="DT62" s="537">
        <v>664</v>
      </c>
      <c r="DU62" s="537">
        <v>5</v>
      </c>
      <c r="DV62" s="537">
        <v>12</v>
      </c>
      <c r="DW62" s="537">
        <v>54</v>
      </c>
      <c r="DX62" s="537">
        <v>658</v>
      </c>
      <c r="DY62" s="537">
        <v>28</v>
      </c>
      <c r="DZ62" s="537">
        <v>171</v>
      </c>
      <c r="EA62" s="538">
        <v>39</v>
      </c>
      <c r="EB62" s="537">
        <v>281</v>
      </c>
      <c r="EC62" s="537">
        <v>34</v>
      </c>
      <c r="ED62" s="537">
        <v>101</v>
      </c>
      <c r="EE62" s="537">
        <v>35</v>
      </c>
      <c r="EF62" s="537">
        <v>166</v>
      </c>
      <c r="EG62" s="537">
        <v>19</v>
      </c>
      <c r="EH62" s="537">
        <v>42</v>
      </c>
      <c r="EI62" s="537">
        <v>5</v>
      </c>
      <c r="EJ62" s="537">
        <v>16</v>
      </c>
      <c r="EK62" s="537">
        <v>8</v>
      </c>
      <c r="EL62" s="537">
        <v>20</v>
      </c>
      <c r="EM62" s="537">
        <v>41</v>
      </c>
      <c r="EN62" s="537">
        <v>320</v>
      </c>
      <c r="EO62" s="537">
        <v>31</v>
      </c>
      <c r="EP62" s="537">
        <v>335</v>
      </c>
      <c r="EQ62" s="537">
        <v>3</v>
      </c>
      <c r="ER62" s="537">
        <v>24</v>
      </c>
      <c r="ES62" s="537">
        <v>8</v>
      </c>
      <c r="ET62" s="537">
        <v>19</v>
      </c>
      <c r="EU62" s="537">
        <v>1</v>
      </c>
      <c r="EV62" s="537">
        <v>2</v>
      </c>
      <c r="EW62" s="537">
        <v>34</v>
      </c>
      <c r="EX62" s="537">
        <v>365</v>
      </c>
      <c r="EY62" s="538">
        <v>32</v>
      </c>
      <c r="EZ62" s="537">
        <v>162</v>
      </c>
      <c r="FA62" s="537">
        <v>32</v>
      </c>
      <c r="FB62" s="537">
        <v>166</v>
      </c>
      <c r="FC62" s="537">
        <v>4</v>
      </c>
      <c r="FD62" s="537">
        <v>16</v>
      </c>
      <c r="FE62" s="537">
        <v>15</v>
      </c>
      <c r="FF62" s="537">
        <v>32</v>
      </c>
      <c r="FG62" s="537">
        <v>92</v>
      </c>
      <c r="FH62" s="537">
        <v>679</v>
      </c>
      <c r="FI62" s="536">
        <f t="shared" si="0"/>
        <v>19385</v>
      </c>
      <c r="FJ62" s="536">
        <f t="shared" si="0"/>
        <v>183402</v>
      </c>
      <c r="FK62" s="82"/>
      <c r="FL62" s="539"/>
      <c r="FM62" s="426"/>
    </row>
    <row r="63" spans="1:169" ht="12.95" customHeight="1">
      <c r="A63" s="540" t="s">
        <v>291</v>
      </c>
      <c r="B63" s="541" t="s">
        <v>1023</v>
      </c>
      <c r="C63" s="542">
        <v>18</v>
      </c>
      <c r="D63" s="542">
        <v>627</v>
      </c>
      <c r="E63" s="542">
        <v>1</v>
      </c>
      <c r="F63" s="542">
        <v>7</v>
      </c>
      <c r="G63" s="542">
        <v>4</v>
      </c>
      <c r="H63" s="542">
        <v>11</v>
      </c>
      <c r="I63" s="542">
        <v>2</v>
      </c>
      <c r="J63" s="542">
        <v>410</v>
      </c>
      <c r="K63" s="542">
        <v>1</v>
      </c>
      <c r="L63" s="542">
        <v>1</v>
      </c>
      <c r="M63" s="542">
        <v>147</v>
      </c>
      <c r="N63" s="542">
        <v>1778</v>
      </c>
      <c r="O63" s="542">
        <v>32</v>
      </c>
      <c r="P63" s="542">
        <v>121</v>
      </c>
      <c r="Q63" s="542">
        <v>1</v>
      </c>
      <c r="R63" s="542">
        <v>2</v>
      </c>
      <c r="S63" s="542">
        <v>13</v>
      </c>
      <c r="T63" s="542">
        <v>35</v>
      </c>
      <c r="U63" s="542">
        <v>11</v>
      </c>
      <c r="V63" s="542">
        <v>16</v>
      </c>
      <c r="W63" s="542">
        <v>1</v>
      </c>
      <c r="X63" s="542">
        <v>3</v>
      </c>
      <c r="Y63" s="542">
        <v>0</v>
      </c>
      <c r="Z63" s="542">
        <v>0</v>
      </c>
      <c r="AA63" s="542">
        <v>1</v>
      </c>
      <c r="AB63" s="542">
        <v>20</v>
      </c>
      <c r="AC63" s="542">
        <v>2</v>
      </c>
      <c r="AD63" s="542">
        <v>21</v>
      </c>
      <c r="AE63" s="542">
        <v>0</v>
      </c>
      <c r="AF63" s="542">
        <v>0</v>
      </c>
      <c r="AG63" s="542">
        <v>45</v>
      </c>
      <c r="AH63" s="542">
        <v>216</v>
      </c>
      <c r="AI63" s="542">
        <v>3</v>
      </c>
      <c r="AJ63" s="542">
        <v>11</v>
      </c>
      <c r="AK63" s="542">
        <v>1</v>
      </c>
      <c r="AL63" s="542">
        <v>1</v>
      </c>
      <c r="AM63" s="542">
        <v>0</v>
      </c>
      <c r="AN63" s="542">
        <v>0</v>
      </c>
      <c r="AO63" s="542">
        <v>16</v>
      </c>
      <c r="AP63" s="542">
        <v>72</v>
      </c>
      <c r="AQ63" s="542">
        <v>8</v>
      </c>
      <c r="AR63" s="542">
        <v>131</v>
      </c>
      <c r="AS63" s="542">
        <v>3</v>
      </c>
      <c r="AT63" s="542">
        <v>10</v>
      </c>
      <c r="AU63" s="542">
        <v>3</v>
      </c>
      <c r="AV63" s="542">
        <v>5</v>
      </c>
      <c r="AW63" s="542">
        <v>2</v>
      </c>
      <c r="AX63" s="542">
        <v>40</v>
      </c>
      <c r="AY63" s="542">
        <v>3</v>
      </c>
      <c r="AZ63" s="542">
        <v>26</v>
      </c>
      <c r="BA63" s="542">
        <v>9</v>
      </c>
      <c r="BB63" s="542">
        <v>28</v>
      </c>
      <c r="BC63" s="542">
        <v>15</v>
      </c>
      <c r="BD63" s="542">
        <v>62</v>
      </c>
      <c r="BE63" s="542">
        <v>1</v>
      </c>
      <c r="BF63" s="542">
        <v>3</v>
      </c>
      <c r="BG63" s="542">
        <v>0</v>
      </c>
      <c r="BH63" s="542">
        <v>0</v>
      </c>
      <c r="BI63" s="542">
        <v>0</v>
      </c>
      <c r="BJ63" s="542">
        <v>0</v>
      </c>
      <c r="BK63" s="542">
        <v>8</v>
      </c>
      <c r="BL63" s="542">
        <v>70</v>
      </c>
      <c r="BM63" s="542">
        <v>2</v>
      </c>
      <c r="BN63" s="542">
        <v>10</v>
      </c>
      <c r="BO63" s="542">
        <v>14</v>
      </c>
      <c r="BP63" s="542">
        <v>32</v>
      </c>
      <c r="BQ63" s="542">
        <v>570</v>
      </c>
      <c r="BR63" s="542">
        <v>7199</v>
      </c>
      <c r="BS63" s="542">
        <v>76</v>
      </c>
      <c r="BT63" s="542">
        <v>747</v>
      </c>
      <c r="BU63" s="542">
        <v>2</v>
      </c>
      <c r="BV63" s="542">
        <v>812</v>
      </c>
      <c r="BW63" s="542">
        <v>7</v>
      </c>
      <c r="BX63" s="542">
        <v>23</v>
      </c>
      <c r="BY63" s="542">
        <v>16</v>
      </c>
      <c r="BZ63" s="542">
        <v>80</v>
      </c>
      <c r="CA63" s="542">
        <v>13</v>
      </c>
      <c r="CB63" s="542">
        <v>71</v>
      </c>
      <c r="CC63" s="542">
        <v>1</v>
      </c>
      <c r="CD63" s="542">
        <v>1</v>
      </c>
      <c r="CE63" s="542">
        <v>35</v>
      </c>
      <c r="CF63" s="542">
        <v>218</v>
      </c>
      <c r="CG63" s="542">
        <v>13</v>
      </c>
      <c r="CH63" s="542">
        <v>37</v>
      </c>
      <c r="CI63" s="542">
        <v>3</v>
      </c>
      <c r="CJ63" s="542">
        <v>5</v>
      </c>
      <c r="CK63" s="542">
        <v>3</v>
      </c>
      <c r="CL63" s="542">
        <v>11</v>
      </c>
      <c r="CM63" s="542">
        <v>7</v>
      </c>
      <c r="CN63" s="542">
        <v>25</v>
      </c>
      <c r="CO63" s="542">
        <v>8</v>
      </c>
      <c r="CP63" s="542">
        <v>247</v>
      </c>
      <c r="CQ63" s="543">
        <v>1</v>
      </c>
      <c r="CR63" s="542">
        <v>3</v>
      </c>
      <c r="CS63" s="542">
        <v>14</v>
      </c>
      <c r="CT63" s="542">
        <v>45</v>
      </c>
      <c r="CU63" s="542">
        <v>0</v>
      </c>
      <c r="CV63" s="542">
        <v>0</v>
      </c>
      <c r="CW63" s="542">
        <v>1</v>
      </c>
      <c r="CX63" s="542">
        <v>1</v>
      </c>
      <c r="CY63" s="542">
        <v>2</v>
      </c>
      <c r="CZ63" s="542">
        <v>23</v>
      </c>
      <c r="DA63" s="542">
        <v>5</v>
      </c>
      <c r="DB63" s="542">
        <v>39</v>
      </c>
      <c r="DC63" s="542">
        <v>0</v>
      </c>
      <c r="DD63" s="542">
        <v>0</v>
      </c>
      <c r="DE63" s="542">
        <v>11</v>
      </c>
      <c r="DF63" s="542">
        <v>37</v>
      </c>
      <c r="DG63" s="542">
        <v>11</v>
      </c>
      <c r="DH63" s="542">
        <v>48</v>
      </c>
      <c r="DI63" s="542">
        <v>1</v>
      </c>
      <c r="DJ63" s="542">
        <v>1</v>
      </c>
      <c r="DK63" s="542">
        <v>1</v>
      </c>
      <c r="DL63" s="542">
        <v>7</v>
      </c>
      <c r="DM63" s="542">
        <v>3</v>
      </c>
      <c r="DN63" s="542">
        <v>11</v>
      </c>
      <c r="DO63" s="542">
        <v>10</v>
      </c>
      <c r="DP63" s="542">
        <v>36</v>
      </c>
      <c r="DQ63" s="542">
        <v>5</v>
      </c>
      <c r="DR63" s="542">
        <v>42</v>
      </c>
      <c r="DS63" s="542">
        <v>3</v>
      </c>
      <c r="DT63" s="542">
        <v>37</v>
      </c>
      <c r="DU63" s="542">
        <v>0</v>
      </c>
      <c r="DV63" s="542">
        <v>0</v>
      </c>
      <c r="DW63" s="542">
        <v>3</v>
      </c>
      <c r="DX63" s="542">
        <v>18</v>
      </c>
      <c r="DY63" s="542">
        <v>2</v>
      </c>
      <c r="DZ63" s="542">
        <v>4</v>
      </c>
      <c r="EA63" s="543">
        <v>4</v>
      </c>
      <c r="EB63" s="542">
        <v>25</v>
      </c>
      <c r="EC63" s="542">
        <v>4</v>
      </c>
      <c r="ED63" s="542">
        <v>7</v>
      </c>
      <c r="EE63" s="542">
        <v>2</v>
      </c>
      <c r="EF63" s="542">
        <v>20</v>
      </c>
      <c r="EG63" s="542">
        <v>2</v>
      </c>
      <c r="EH63" s="542">
        <v>4</v>
      </c>
      <c r="EI63" s="542">
        <v>0</v>
      </c>
      <c r="EJ63" s="542">
        <v>0</v>
      </c>
      <c r="EK63" s="542">
        <v>0</v>
      </c>
      <c r="EL63" s="542">
        <v>0</v>
      </c>
      <c r="EM63" s="542">
        <v>2</v>
      </c>
      <c r="EN63" s="542">
        <v>7</v>
      </c>
      <c r="EO63" s="542">
        <v>1</v>
      </c>
      <c r="EP63" s="542">
        <v>9</v>
      </c>
      <c r="EQ63" s="542">
        <v>0</v>
      </c>
      <c r="ER63" s="542">
        <v>0</v>
      </c>
      <c r="ES63" s="542">
        <v>1</v>
      </c>
      <c r="ET63" s="542">
        <v>4</v>
      </c>
      <c r="EU63" s="542">
        <v>3</v>
      </c>
      <c r="EV63" s="542">
        <v>13</v>
      </c>
      <c r="EW63" s="542">
        <v>4</v>
      </c>
      <c r="EX63" s="542">
        <v>498</v>
      </c>
      <c r="EY63" s="543">
        <v>4</v>
      </c>
      <c r="EZ63" s="542">
        <v>219</v>
      </c>
      <c r="FA63" s="542">
        <v>4</v>
      </c>
      <c r="FB63" s="542">
        <v>6</v>
      </c>
      <c r="FC63" s="542">
        <v>3</v>
      </c>
      <c r="FD63" s="542">
        <v>7</v>
      </c>
      <c r="FE63" s="542">
        <v>1</v>
      </c>
      <c r="FF63" s="542">
        <v>3</v>
      </c>
      <c r="FG63" s="542">
        <v>2</v>
      </c>
      <c r="FH63" s="542">
        <v>32</v>
      </c>
      <c r="FI63" s="541">
        <f t="shared" si="0"/>
        <v>1231</v>
      </c>
      <c r="FJ63" s="541">
        <f t="shared" si="0"/>
        <v>14451</v>
      </c>
      <c r="FK63" s="82"/>
      <c r="FL63" s="539"/>
      <c r="FM63" s="426"/>
    </row>
    <row r="64" spans="1:169" ht="12.95" customHeight="1">
      <c r="A64" s="535" t="s">
        <v>292</v>
      </c>
      <c r="B64" s="536" t="s">
        <v>919</v>
      </c>
      <c r="C64" s="537">
        <v>184</v>
      </c>
      <c r="D64" s="537">
        <v>1216</v>
      </c>
      <c r="E64" s="537">
        <v>23</v>
      </c>
      <c r="F64" s="537">
        <v>108</v>
      </c>
      <c r="G64" s="537">
        <v>98</v>
      </c>
      <c r="H64" s="537">
        <v>354</v>
      </c>
      <c r="I64" s="537">
        <v>7</v>
      </c>
      <c r="J64" s="537">
        <v>44</v>
      </c>
      <c r="K64" s="537">
        <v>31</v>
      </c>
      <c r="L64" s="537">
        <v>193</v>
      </c>
      <c r="M64" s="537">
        <v>500</v>
      </c>
      <c r="N64" s="537">
        <v>6492</v>
      </c>
      <c r="O64" s="537">
        <v>226</v>
      </c>
      <c r="P64" s="537">
        <v>1999</v>
      </c>
      <c r="Q64" s="537">
        <v>12</v>
      </c>
      <c r="R64" s="537">
        <v>35</v>
      </c>
      <c r="S64" s="537">
        <v>109</v>
      </c>
      <c r="T64" s="537">
        <v>571</v>
      </c>
      <c r="U64" s="537">
        <v>77</v>
      </c>
      <c r="V64" s="537">
        <v>486</v>
      </c>
      <c r="W64" s="537">
        <v>19</v>
      </c>
      <c r="X64" s="537">
        <v>73</v>
      </c>
      <c r="Y64" s="537">
        <v>4</v>
      </c>
      <c r="Z64" s="537">
        <v>24</v>
      </c>
      <c r="AA64" s="537">
        <v>9</v>
      </c>
      <c r="AB64" s="537">
        <v>38</v>
      </c>
      <c r="AC64" s="537">
        <v>22</v>
      </c>
      <c r="AD64" s="537">
        <v>101</v>
      </c>
      <c r="AE64" s="537">
        <v>39</v>
      </c>
      <c r="AF64" s="537">
        <v>130</v>
      </c>
      <c r="AG64" s="537">
        <v>286</v>
      </c>
      <c r="AH64" s="537">
        <v>2148</v>
      </c>
      <c r="AI64" s="537">
        <v>77</v>
      </c>
      <c r="AJ64" s="537">
        <v>306</v>
      </c>
      <c r="AK64" s="537">
        <v>19</v>
      </c>
      <c r="AL64" s="537">
        <v>75</v>
      </c>
      <c r="AM64" s="537">
        <v>49</v>
      </c>
      <c r="AN64" s="537">
        <v>232</v>
      </c>
      <c r="AO64" s="537">
        <v>104</v>
      </c>
      <c r="AP64" s="537">
        <v>553</v>
      </c>
      <c r="AQ64" s="537">
        <v>57</v>
      </c>
      <c r="AR64" s="537">
        <v>444</v>
      </c>
      <c r="AS64" s="537">
        <v>61</v>
      </c>
      <c r="AT64" s="537">
        <v>296</v>
      </c>
      <c r="AU64" s="537">
        <v>23</v>
      </c>
      <c r="AV64" s="537">
        <v>124</v>
      </c>
      <c r="AW64" s="537">
        <v>19</v>
      </c>
      <c r="AX64" s="537">
        <v>83</v>
      </c>
      <c r="AY64" s="537">
        <v>40</v>
      </c>
      <c r="AZ64" s="537">
        <v>430</v>
      </c>
      <c r="BA64" s="537">
        <v>74</v>
      </c>
      <c r="BB64" s="537">
        <v>500</v>
      </c>
      <c r="BC64" s="537">
        <v>129</v>
      </c>
      <c r="BD64" s="537">
        <v>995</v>
      </c>
      <c r="BE64" s="537">
        <v>40</v>
      </c>
      <c r="BF64" s="537">
        <v>136</v>
      </c>
      <c r="BG64" s="537">
        <v>18</v>
      </c>
      <c r="BH64" s="537">
        <v>41</v>
      </c>
      <c r="BI64" s="537">
        <v>1</v>
      </c>
      <c r="BJ64" s="537">
        <v>10</v>
      </c>
      <c r="BK64" s="537">
        <v>65</v>
      </c>
      <c r="BL64" s="537">
        <v>439</v>
      </c>
      <c r="BM64" s="537">
        <v>48</v>
      </c>
      <c r="BN64" s="537">
        <v>179</v>
      </c>
      <c r="BO64" s="537">
        <v>140</v>
      </c>
      <c r="BP64" s="537">
        <v>853</v>
      </c>
      <c r="BQ64" s="537">
        <v>1965</v>
      </c>
      <c r="BR64" s="537">
        <v>54470</v>
      </c>
      <c r="BS64" s="537">
        <v>377</v>
      </c>
      <c r="BT64" s="537">
        <v>3075</v>
      </c>
      <c r="BU64" s="537">
        <v>22</v>
      </c>
      <c r="BV64" s="537">
        <v>78</v>
      </c>
      <c r="BW64" s="537">
        <v>33</v>
      </c>
      <c r="BX64" s="537">
        <v>106</v>
      </c>
      <c r="BY64" s="537">
        <v>101</v>
      </c>
      <c r="BZ64" s="537">
        <v>879</v>
      </c>
      <c r="CA64" s="537">
        <v>38</v>
      </c>
      <c r="CB64" s="537">
        <v>158</v>
      </c>
      <c r="CC64" s="537">
        <v>30</v>
      </c>
      <c r="CD64" s="537">
        <v>127</v>
      </c>
      <c r="CE64" s="537">
        <v>146</v>
      </c>
      <c r="CF64" s="537">
        <v>2854</v>
      </c>
      <c r="CG64" s="537">
        <v>184</v>
      </c>
      <c r="CH64" s="537">
        <v>1393</v>
      </c>
      <c r="CI64" s="537">
        <v>50</v>
      </c>
      <c r="CJ64" s="537">
        <v>205</v>
      </c>
      <c r="CK64" s="537">
        <v>48</v>
      </c>
      <c r="CL64" s="537">
        <v>253</v>
      </c>
      <c r="CM64" s="537">
        <v>140</v>
      </c>
      <c r="CN64" s="537">
        <v>648</v>
      </c>
      <c r="CO64" s="537">
        <v>44</v>
      </c>
      <c r="CP64" s="537">
        <v>436</v>
      </c>
      <c r="CQ64" s="538">
        <v>11</v>
      </c>
      <c r="CR64" s="537">
        <v>87</v>
      </c>
      <c r="CS64" s="537">
        <v>93</v>
      </c>
      <c r="CT64" s="537">
        <v>517</v>
      </c>
      <c r="CU64" s="537">
        <v>8</v>
      </c>
      <c r="CV64" s="537">
        <v>43</v>
      </c>
      <c r="CW64" s="537">
        <v>29</v>
      </c>
      <c r="CX64" s="537">
        <v>126</v>
      </c>
      <c r="CY64" s="537">
        <v>28</v>
      </c>
      <c r="CZ64" s="537">
        <v>115</v>
      </c>
      <c r="DA64" s="537">
        <v>47</v>
      </c>
      <c r="DB64" s="537">
        <v>242</v>
      </c>
      <c r="DC64" s="537">
        <v>21</v>
      </c>
      <c r="DD64" s="537">
        <v>105</v>
      </c>
      <c r="DE64" s="537">
        <v>90</v>
      </c>
      <c r="DF64" s="537">
        <v>458</v>
      </c>
      <c r="DG64" s="537">
        <v>98</v>
      </c>
      <c r="DH64" s="537">
        <v>636</v>
      </c>
      <c r="DI64" s="537">
        <v>8</v>
      </c>
      <c r="DJ64" s="537">
        <v>66</v>
      </c>
      <c r="DK64" s="537">
        <v>17</v>
      </c>
      <c r="DL64" s="537">
        <v>48</v>
      </c>
      <c r="DM64" s="537">
        <v>55</v>
      </c>
      <c r="DN64" s="537">
        <v>288</v>
      </c>
      <c r="DO64" s="537">
        <v>110</v>
      </c>
      <c r="DP64" s="537">
        <v>625</v>
      </c>
      <c r="DQ64" s="537">
        <v>43</v>
      </c>
      <c r="DR64" s="537">
        <v>192</v>
      </c>
      <c r="DS64" s="537">
        <v>63</v>
      </c>
      <c r="DT64" s="537">
        <v>365</v>
      </c>
      <c r="DU64" s="537">
        <v>7</v>
      </c>
      <c r="DV64" s="537">
        <v>25</v>
      </c>
      <c r="DW64" s="537">
        <v>65</v>
      </c>
      <c r="DX64" s="537">
        <v>420</v>
      </c>
      <c r="DY64" s="537">
        <v>37</v>
      </c>
      <c r="DZ64" s="537">
        <v>164</v>
      </c>
      <c r="EA64" s="538">
        <v>20</v>
      </c>
      <c r="EB64" s="537">
        <v>172</v>
      </c>
      <c r="EC64" s="537">
        <v>52</v>
      </c>
      <c r="ED64" s="537">
        <v>186</v>
      </c>
      <c r="EE64" s="537">
        <v>20</v>
      </c>
      <c r="EF64" s="537">
        <v>126</v>
      </c>
      <c r="EG64" s="537">
        <v>36</v>
      </c>
      <c r="EH64" s="537">
        <v>190</v>
      </c>
      <c r="EI64" s="537">
        <v>9</v>
      </c>
      <c r="EJ64" s="537">
        <v>27</v>
      </c>
      <c r="EK64" s="537">
        <v>21</v>
      </c>
      <c r="EL64" s="537">
        <v>110</v>
      </c>
      <c r="EM64" s="537">
        <v>35</v>
      </c>
      <c r="EN64" s="537">
        <v>117</v>
      </c>
      <c r="EO64" s="537">
        <v>10</v>
      </c>
      <c r="EP64" s="537">
        <v>84</v>
      </c>
      <c r="EQ64" s="537">
        <v>1</v>
      </c>
      <c r="ER64" s="537">
        <v>6</v>
      </c>
      <c r="ES64" s="537">
        <v>8</v>
      </c>
      <c r="ET64" s="537">
        <v>41</v>
      </c>
      <c r="EU64" s="537">
        <v>6</v>
      </c>
      <c r="EV64" s="537">
        <v>20</v>
      </c>
      <c r="EW64" s="537">
        <v>11</v>
      </c>
      <c r="EX64" s="537">
        <v>47</v>
      </c>
      <c r="EY64" s="538">
        <v>11</v>
      </c>
      <c r="EZ64" s="537">
        <v>86</v>
      </c>
      <c r="FA64" s="537">
        <v>13</v>
      </c>
      <c r="FB64" s="537">
        <v>84</v>
      </c>
      <c r="FC64" s="537">
        <v>3</v>
      </c>
      <c r="FD64" s="537">
        <v>18</v>
      </c>
      <c r="FE64" s="537">
        <v>36</v>
      </c>
      <c r="FF64" s="537">
        <v>148</v>
      </c>
      <c r="FG64" s="537">
        <v>32</v>
      </c>
      <c r="FH64" s="537">
        <v>165</v>
      </c>
      <c r="FI64" s="536">
        <f t="shared" si="0"/>
        <v>6942</v>
      </c>
      <c r="FJ64" s="536">
        <f t="shared" si="0"/>
        <v>90539</v>
      </c>
      <c r="FK64" s="82"/>
      <c r="FL64" s="539"/>
      <c r="FM64" s="426"/>
    </row>
    <row r="65" spans="1:169" ht="12.95" customHeight="1">
      <c r="A65" s="540" t="s">
        <v>293</v>
      </c>
      <c r="B65" s="541" t="s">
        <v>920</v>
      </c>
      <c r="C65" s="542">
        <v>133</v>
      </c>
      <c r="D65" s="542">
        <v>833</v>
      </c>
      <c r="E65" s="542">
        <v>13</v>
      </c>
      <c r="F65" s="542">
        <v>21</v>
      </c>
      <c r="G65" s="542">
        <v>29</v>
      </c>
      <c r="H65" s="542">
        <v>95</v>
      </c>
      <c r="I65" s="542">
        <v>8</v>
      </c>
      <c r="J65" s="542">
        <v>21</v>
      </c>
      <c r="K65" s="542">
        <v>9</v>
      </c>
      <c r="L65" s="542">
        <v>27</v>
      </c>
      <c r="M65" s="542">
        <v>190</v>
      </c>
      <c r="N65" s="542">
        <v>1746</v>
      </c>
      <c r="O65" s="542">
        <v>105</v>
      </c>
      <c r="P65" s="542">
        <v>511</v>
      </c>
      <c r="Q65" s="542">
        <v>14</v>
      </c>
      <c r="R65" s="542">
        <v>38</v>
      </c>
      <c r="S65" s="542">
        <v>63</v>
      </c>
      <c r="T65" s="542">
        <v>152</v>
      </c>
      <c r="U65" s="542">
        <v>72</v>
      </c>
      <c r="V65" s="542">
        <v>195</v>
      </c>
      <c r="W65" s="542">
        <v>8</v>
      </c>
      <c r="X65" s="542">
        <v>15</v>
      </c>
      <c r="Y65" s="542">
        <v>5</v>
      </c>
      <c r="Z65" s="542">
        <v>6</v>
      </c>
      <c r="AA65" s="542">
        <v>3</v>
      </c>
      <c r="AB65" s="542">
        <v>7</v>
      </c>
      <c r="AC65" s="542">
        <v>5</v>
      </c>
      <c r="AD65" s="542">
        <v>10</v>
      </c>
      <c r="AE65" s="542">
        <v>21</v>
      </c>
      <c r="AF65" s="542">
        <v>41</v>
      </c>
      <c r="AG65" s="542">
        <v>97</v>
      </c>
      <c r="AH65" s="542">
        <v>693</v>
      </c>
      <c r="AI65" s="542">
        <v>15</v>
      </c>
      <c r="AJ65" s="542">
        <v>34</v>
      </c>
      <c r="AK65" s="542">
        <v>11</v>
      </c>
      <c r="AL65" s="542">
        <v>28</v>
      </c>
      <c r="AM65" s="542">
        <v>34</v>
      </c>
      <c r="AN65" s="542">
        <v>94</v>
      </c>
      <c r="AO65" s="542">
        <v>27</v>
      </c>
      <c r="AP65" s="542">
        <v>173</v>
      </c>
      <c r="AQ65" s="542">
        <v>29</v>
      </c>
      <c r="AR65" s="542">
        <v>142</v>
      </c>
      <c r="AS65" s="542">
        <v>10</v>
      </c>
      <c r="AT65" s="542">
        <v>27</v>
      </c>
      <c r="AU65" s="542">
        <v>28</v>
      </c>
      <c r="AV65" s="542">
        <v>93</v>
      </c>
      <c r="AW65" s="542">
        <v>4</v>
      </c>
      <c r="AX65" s="542">
        <v>5</v>
      </c>
      <c r="AY65" s="542">
        <v>26</v>
      </c>
      <c r="AZ65" s="542">
        <v>118</v>
      </c>
      <c r="BA65" s="542">
        <v>36</v>
      </c>
      <c r="BB65" s="542">
        <v>141</v>
      </c>
      <c r="BC65" s="542">
        <v>46</v>
      </c>
      <c r="BD65" s="542">
        <v>177</v>
      </c>
      <c r="BE65" s="542">
        <v>23</v>
      </c>
      <c r="BF65" s="542">
        <v>71</v>
      </c>
      <c r="BG65" s="542">
        <v>2</v>
      </c>
      <c r="BH65" s="542">
        <v>3</v>
      </c>
      <c r="BI65" s="542">
        <v>0</v>
      </c>
      <c r="BJ65" s="542">
        <v>0</v>
      </c>
      <c r="BK65" s="542">
        <v>58</v>
      </c>
      <c r="BL65" s="542">
        <v>216</v>
      </c>
      <c r="BM65" s="542">
        <v>24</v>
      </c>
      <c r="BN65" s="542">
        <v>72</v>
      </c>
      <c r="BO65" s="542">
        <v>48</v>
      </c>
      <c r="BP65" s="542">
        <v>125</v>
      </c>
      <c r="BQ65" s="542">
        <v>706</v>
      </c>
      <c r="BR65" s="542">
        <v>16240</v>
      </c>
      <c r="BS65" s="542">
        <v>257</v>
      </c>
      <c r="BT65" s="542">
        <v>3419</v>
      </c>
      <c r="BU65" s="542">
        <v>4</v>
      </c>
      <c r="BV65" s="542">
        <v>7</v>
      </c>
      <c r="BW65" s="542">
        <v>5</v>
      </c>
      <c r="BX65" s="542">
        <v>9</v>
      </c>
      <c r="BY65" s="542">
        <v>83</v>
      </c>
      <c r="BZ65" s="542">
        <v>496</v>
      </c>
      <c r="CA65" s="542">
        <v>30</v>
      </c>
      <c r="CB65" s="542">
        <v>79</v>
      </c>
      <c r="CC65" s="542">
        <v>14</v>
      </c>
      <c r="CD65" s="542">
        <v>48</v>
      </c>
      <c r="CE65" s="542">
        <v>68</v>
      </c>
      <c r="CF65" s="542">
        <v>352</v>
      </c>
      <c r="CG65" s="542">
        <v>92</v>
      </c>
      <c r="CH65" s="542">
        <v>332</v>
      </c>
      <c r="CI65" s="542">
        <v>18</v>
      </c>
      <c r="CJ65" s="542">
        <v>41</v>
      </c>
      <c r="CK65" s="542">
        <v>45</v>
      </c>
      <c r="CL65" s="542">
        <v>142</v>
      </c>
      <c r="CM65" s="542">
        <v>51</v>
      </c>
      <c r="CN65" s="542">
        <v>136</v>
      </c>
      <c r="CO65" s="542">
        <v>36</v>
      </c>
      <c r="CP65" s="542">
        <v>113</v>
      </c>
      <c r="CQ65" s="543">
        <v>13</v>
      </c>
      <c r="CR65" s="542">
        <v>41</v>
      </c>
      <c r="CS65" s="542">
        <v>35</v>
      </c>
      <c r="CT65" s="542">
        <v>142</v>
      </c>
      <c r="CU65" s="542">
        <v>7</v>
      </c>
      <c r="CV65" s="542">
        <v>13</v>
      </c>
      <c r="CW65" s="542">
        <v>17</v>
      </c>
      <c r="CX65" s="542">
        <v>47</v>
      </c>
      <c r="CY65" s="542">
        <v>4</v>
      </c>
      <c r="CZ65" s="542">
        <v>9</v>
      </c>
      <c r="DA65" s="542">
        <v>33</v>
      </c>
      <c r="DB65" s="542">
        <v>87</v>
      </c>
      <c r="DC65" s="542">
        <v>18</v>
      </c>
      <c r="DD65" s="542">
        <v>42</v>
      </c>
      <c r="DE65" s="542">
        <v>59</v>
      </c>
      <c r="DF65" s="542">
        <v>194</v>
      </c>
      <c r="DG65" s="542">
        <v>75</v>
      </c>
      <c r="DH65" s="542">
        <v>561</v>
      </c>
      <c r="DI65" s="542">
        <v>1</v>
      </c>
      <c r="DJ65" s="542">
        <v>1</v>
      </c>
      <c r="DK65" s="542">
        <v>11</v>
      </c>
      <c r="DL65" s="542">
        <v>22</v>
      </c>
      <c r="DM65" s="542">
        <v>7</v>
      </c>
      <c r="DN65" s="542">
        <v>26</v>
      </c>
      <c r="DO65" s="542">
        <v>54</v>
      </c>
      <c r="DP65" s="542">
        <v>257</v>
      </c>
      <c r="DQ65" s="542">
        <v>22</v>
      </c>
      <c r="DR65" s="542">
        <v>78</v>
      </c>
      <c r="DS65" s="542">
        <v>23</v>
      </c>
      <c r="DT65" s="542">
        <v>99</v>
      </c>
      <c r="DU65" s="542">
        <v>1</v>
      </c>
      <c r="DV65" s="542">
        <v>1</v>
      </c>
      <c r="DW65" s="542">
        <v>54</v>
      </c>
      <c r="DX65" s="542">
        <v>144</v>
      </c>
      <c r="DY65" s="542">
        <v>20</v>
      </c>
      <c r="DZ65" s="542">
        <v>60</v>
      </c>
      <c r="EA65" s="543">
        <v>18</v>
      </c>
      <c r="EB65" s="542">
        <v>78</v>
      </c>
      <c r="EC65" s="542">
        <v>19</v>
      </c>
      <c r="ED65" s="542">
        <v>32</v>
      </c>
      <c r="EE65" s="542">
        <v>29</v>
      </c>
      <c r="EF65" s="542">
        <v>88</v>
      </c>
      <c r="EG65" s="542">
        <v>15</v>
      </c>
      <c r="EH65" s="542">
        <v>53</v>
      </c>
      <c r="EI65" s="542">
        <v>1</v>
      </c>
      <c r="EJ65" s="542">
        <v>1</v>
      </c>
      <c r="EK65" s="542">
        <v>4</v>
      </c>
      <c r="EL65" s="542">
        <v>12</v>
      </c>
      <c r="EM65" s="542">
        <v>8</v>
      </c>
      <c r="EN65" s="542">
        <v>21</v>
      </c>
      <c r="EO65" s="542">
        <v>9</v>
      </c>
      <c r="EP65" s="542">
        <v>32</v>
      </c>
      <c r="EQ65" s="542">
        <v>2</v>
      </c>
      <c r="ER65" s="542">
        <v>7</v>
      </c>
      <c r="ES65" s="542">
        <v>4</v>
      </c>
      <c r="ET65" s="542">
        <v>14</v>
      </c>
      <c r="EU65" s="542">
        <v>1</v>
      </c>
      <c r="EV65" s="542">
        <v>2</v>
      </c>
      <c r="EW65" s="542">
        <v>6</v>
      </c>
      <c r="EX65" s="542">
        <v>17</v>
      </c>
      <c r="EY65" s="543">
        <v>17</v>
      </c>
      <c r="EZ65" s="542">
        <v>53</v>
      </c>
      <c r="FA65" s="542">
        <v>6</v>
      </c>
      <c r="FB65" s="542">
        <v>19</v>
      </c>
      <c r="FC65" s="542">
        <v>1</v>
      </c>
      <c r="FD65" s="542">
        <v>1</v>
      </c>
      <c r="FE65" s="542">
        <v>23</v>
      </c>
      <c r="FF65" s="542">
        <v>60</v>
      </c>
      <c r="FG65" s="542">
        <v>15</v>
      </c>
      <c r="FH65" s="542">
        <v>49</v>
      </c>
      <c r="FI65" s="541">
        <f t="shared" si="0"/>
        <v>3237</v>
      </c>
      <c r="FJ65" s="541">
        <f t="shared" si="0"/>
        <v>29707</v>
      </c>
      <c r="FK65" s="82"/>
      <c r="FL65" s="539"/>
      <c r="FM65" s="426"/>
    </row>
    <row r="66" spans="1:169" ht="12.95" customHeight="1">
      <c r="A66" s="535" t="s">
        <v>294</v>
      </c>
      <c r="B66" s="536" t="s">
        <v>921</v>
      </c>
      <c r="C66" s="537">
        <v>432</v>
      </c>
      <c r="D66" s="537">
        <v>1840</v>
      </c>
      <c r="E66" s="537">
        <v>70</v>
      </c>
      <c r="F66" s="537">
        <v>129</v>
      </c>
      <c r="G66" s="537">
        <v>102</v>
      </c>
      <c r="H66" s="537">
        <v>223</v>
      </c>
      <c r="I66" s="537">
        <v>26</v>
      </c>
      <c r="J66" s="537">
        <v>90</v>
      </c>
      <c r="K66" s="537">
        <v>75</v>
      </c>
      <c r="L66" s="537">
        <v>175</v>
      </c>
      <c r="M66" s="537">
        <v>1554</v>
      </c>
      <c r="N66" s="537">
        <v>6635</v>
      </c>
      <c r="O66" s="537">
        <v>814</v>
      </c>
      <c r="P66" s="537">
        <v>2754</v>
      </c>
      <c r="Q66" s="537">
        <v>27</v>
      </c>
      <c r="R66" s="537">
        <v>60</v>
      </c>
      <c r="S66" s="537">
        <v>203</v>
      </c>
      <c r="T66" s="537">
        <v>483</v>
      </c>
      <c r="U66" s="537">
        <v>210</v>
      </c>
      <c r="V66" s="537">
        <v>622</v>
      </c>
      <c r="W66" s="537">
        <v>30</v>
      </c>
      <c r="X66" s="537">
        <v>55</v>
      </c>
      <c r="Y66" s="537">
        <v>18</v>
      </c>
      <c r="Z66" s="537">
        <v>45</v>
      </c>
      <c r="AA66" s="537">
        <v>21</v>
      </c>
      <c r="AB66" s="537">
        <v>56</v>
      </c>
      <c r="AC66" s="537">
        <v>64</v>
      </c>
      <c r="AD66" s="537">
        <v>173</v>
      </c>
      <c r="AE66" s="537">
        <v>55</v>
      </c>
      <c r="AF66" s="537">
        <v>116</v>
      </c>
      <c r="AG66" s="537">
        <v>727</v>
      </c>
      <c r="AH66" s="537">
        <v>2503</v>
      </c>
      <c r="AI66" s="537">
        <v>112</v>
      </c>
      <c r="AJ66" s="537">
        <v>304</v>
      </c>
      <c r="AK66" s="537">
        <v>19</v>
      </c>
      <c r="AL66" s="537">
        <v>40</v>
      </c>
      <c r="AM66" s="537">
        <v>90</v>
      </c>
      <c r="AN66" s="537">
        <v>222</v>
      </c>
      <c r="AO66" s="537">
        <v>284</v>
      </c>
      <c r="AP66" s="537">
        <v>910</v>
      </c>
      <c r="AQ66" s="537">
        <v>162</v>
      </c>
      <c r="AR66" s="537">
        <v>626</v>
      </c>
      <c r="AS66" s="537">
        <v>84</v>
      </c>
      <c r="AT66" s="537">
        <v>193</v>
      </c>
      <c r="AU66" s="537">
        <v>110</v>
      </c>
      <c r="AV66" s="537">
        <v>381</v>
      </c>
      <c r="AW66" s="537">
        <v>42</v>
      </c>
      <c r="AX66" s="537">
        <v>108</v>
      </c>
      <c r="AY66" s="537">
        <v>91</v>
      </c>
      <c r="AZ66" s="537">
        <v>398</v>
      </c>
      <c r="BA66" s="537">
        <v>185</v>
      </c>
      <c r="BB66" s="537">
        <v>554</v>
      </c>
      <c r="BC66" s="537">
        <v>332</v>
      </c>
      <c r="BD66" s="537">
        <v>1177</v>
      </c>
      <c r="BE66" s="537">
        <v>80</v>
      </c>
      <c r="BF66" s="537">
        <v>201</v>
      </c>
      <c r="BG66" s="537">
        <v>13</v>
      </c>
      <c r="BH66" s="537">
        <v>24</v>
      </c>
      <c r="BI66" s="537">
        <v>6</v>
      </c>
      <c r="BJ66" s="537">
        <v>10</v>
      </c>
      <c r="BK66" s="537">
        <v>231</v>
      </c>
      <c r="BL66" s="537">
        <v>629</v>
      </c>
      <c r="BM66" s="537">
        <v>63</v>
      </c>
      <c r="BN66" s="537">
        <v>131</v>
      </c>
      <c r="BO66" s="537">
        <v>414</v>
      </c>
      <c r="BP66" s="537">
        <v>1428</v>
      </c>
      <c r="BQ66" s="537">
        <v>4497</v>
      </c>
      <c r="BR66" s="537">
        <v>34142</v>
      </c>
      <c r="BS66" s="537">
        <v>995</v>
      </c>
      <c r="BT66" s="537">
        <v>3955</v>
      </c>
      <c r="BU66" s="537">
        <v>19</v>
      </c>
      <c r="BV66" s="537">
        <v>54</v>
      </c>
      <c r="BW66" s="537">
        <v>63</v>
      </c>
      <c r="BX66" s="537">
        <v>146</v>
      </c>
      <c r="BY66" s="537">
        <v>234</v>
      </c>
      <c r="BZ66" s="537">
        <v>892</v>
      </c>
      <c r="CA66" s="537">
        <v>58</v>
      </c>
      <c r="CB66" s="537">
        <v>125</v>
      </c>
      <c r="CC66" s="537">
        <v>34</v>
      </c>
      <c r="CD66" s="537">
        <v>83</v>
      </c>
      <c r="CE66" s="537">
        <v>382</v>
      </c>
      <c r="CF66" s="537">
        <v>1231</v>
      </c>
      <c r="CG66" s="537">
        <v>304</v>
      </c>
      <c r="CH66" s="537">
        <v>889</v>
      </c>
      <c r="CI66" s="537">
        <v>90</v>
      </c>
      <c r="CJ66" s="537">
        <v>220</v>
      </c>
      <c r="CK66" s="537">
        <v>135</v>
      </c>
      <c r="CL66" s="537">
        <v>407</v>
      </c>
      <c r="CM66" s="537">
        <v>255</v>
      </c>
      <c r="CN66" s="537">
        <v>536</v>
      </c>
      <c r="CO66" s="537">
        <v>156</v>
      </c>
      <c r="CP66" s="537">
        <v>427</v>
      </c>
      <c r="CQ66" s="538">
        <v>92</v>
      </c>
      <c r="CR66" s="537">
        <v>418</v>
      </c>
      <c r="CS66" s="537">
        <v>289</v>
      </c>
      <c r="CT66" s="537">
        <v>629</v>
      </c>
      <c r="CU66" s="537">
        <v>14</v>
      </c>
      <c r="CV66" s="537">
        <v>44</v>
      </c>
      <c r="CW66" s="537">
        <v>52</v>
      </c>
      <c r="CX66" s="537">
        <v>127</v>
      </c>
      <c r="CY66" s="537">
        <v>52</v>
      </c>
      <c r="CZ66" s="537">
        <v>123</v>
      </c>
      <c r="DA66" s="537">
        <v>139</v>
      </c>
      <c r="DB66" s="537">
        <v>403</v>
      </c>
      <c r="DC66" s="537">
        <v>62</v>
      </c>
      <c r="DD66" s="537">
        <v>204</v>
      </c>
      <c r="DE66" s="537">
        <v>173</v>
      </c>
      <c r="DF66" s="537">
        <v>477</v>
      </c>
      <c r="DG66" s="537">
        <v>247</v>
      </c>
      <c r="DH66" s="537">
        <v>831</v>
      </c>
      <c r="DI66" s="537">
        <v>11</v>
      </c>
      <c r="DJ66" s="537">
        <v>36</v>
      </c>
      <c r="DK66" s="537">
        <v>32</v>
      </c>
      <c r="DL66" s="537">
        <v>66</v>
      </c>
      <c r="DM66" s="537">
        <v>112</v>
      </c>
      <c r="DN66" s="537">
        <v>265</v>
      </c>
      <c r="DO66" s="537">
        <v>199</v>
      </c>
      <c r="DP66" s="537">
        <v>575</v>
      </c>
      <c r="DQ66" s="537">
        <v>108</v>
      </c>
      <c r="DR66" s="537">
        <v>239</v>
      </c>
      <c r="DS66" s="537">
        <v>177</v>
      </c>
      <c r="DT66" s="537">
        <v>553</v>
      </c>
      <c r="DU66" s="537">
        <v>6</v>
      </c>
      <c r="DV66" s="537">
        <v>7</v>
      </c>
      <c r="DW66" s="537">
        <v>210</v>
      </c>
      <c r="DX66" s="537">
        <v>508</v>
      </c>
      <c r="DY66" s="537">
        <v>82</v>
      </c>
      <c r="DZ66" s="537">
        <v>199</v>
      </c>
      <c r="EA66" s="538">
        <v>133</v>
      </c>
      <c r="EB66" s="537">
        <v>415</v>
      </c>
      <c r="EC66" s="537">
        <v>50</v>
      </c>
      <c r="ED66" s="537">
        <v>111</v>
      </c>
      <c r="EE66" s="537">
        <v>72</v>
      </c>
      <c r="EF66" s="537">
        <v>170</v>
      </c>
      <c r="EG66" s="537">
        <v>53</v>
      </c>
      <c r="EH66" s="537">
        <v>175</v>
      </c>
      <c r="EI66" s="537">
        <v>8</v>
      </c>
      <c r="EJ66" s="537">
        <v>17</v>
      </c>
      <c r="EK66" s="537">
        <v>44</v>
      </c>
      <c r="EL66" s="537">
        <v>117</v>
      </c>
      <c r="EM66" s="537">
        <v>33</v>
      </c>
      <c r="EN66" s="537">
        <v>87</v>
      </c>
      <c r="EO66" s="537">
        <v>30</v>
      </c>
      <c r="EP66" s="537">
        <v>98</v>
      </c>
      <c r="EQ66" s="537">
        <v>26</v>
      </c>
      <c r="ER66" s="537">
        <v>76</v>
      </c>
      <c r="ES66" s="537">
        <v>26</v>
      </c>
      <c r="ET66" s="537">
        <v>50</v>
      </c>
      <c r="EU66" s="537">
        <v>8</v>
      </c>
      <c r="EV66" s="537">
        <v>18</v>
      </c>
      <c r="EW66" s="537">
        <v>14</v>
      </c>
      <c r="EX66" s="537">
        <v>36</v>
      </c>
      <c r="EY66" s="538">
        <v>53</v>
      </c>
      <c r="EZ66" s="537">
        <v>115</v>
      </c>
      <c r="FA66" s="537">
        <v>50</v>
      </c>
      <c r="FB66" s="537">
        <v>145</v>
      </c>
      <c r="FC66" s="537">
        <v>15</v>
      </c>
      <c r="FD66" s="537">
        <v>31</v>
      </c>
      <c r="FE66" s="537">
        <v>88</v>
      </c>
      <c r="FF66" s="537">
        <v>188</v>
      </c>
      <c r="FG66" s="537">
        <v>54</v>
      </c>
      <c r="FH66" s="537">
        <v>146</v>
      </c>
      <c r="FI66" s="536">
        <f t="shared" si="0"/>
        <v>16782</v>
      </c>
      <c r="FJ66" s="536">
        <f t="shared" si="0"/>
        <v>74101</v>
      </c>
      <c r="FK66" s="82"/>
      <c r="FL66" s="539"/>
      <c r="FM66" s="426"/>
    </row>
    <row r="67" spans="1:169" ht="12.95" customHeight="1">
      <c r="A67" s="540" t="s">
        <v>296</v>
      </c>
      <c r="B67" s="541" t="s">
        <v>922</v>
      </c>
      <c r="C67" s="542">
        <v>1382</v>
      </c>
      <c r="D67" s="542">
        <v>3055</v>
      </c>
      <c r="E67" s="542">
        <v>139</v>
      </c>
      <c r="F67" s="542">
        <v>908</v>
      </c>
      <c r="G67" s="542">
        <v>267</v>
      </c>
      <c r="H67" s="542">
        <v>642</v>
      </c>
      <c r="I67" s="542">
        <v>68</v>
      </c>
      <c r="J67" s="542">
        <v>146</v>
      </c>
      <c r="K67" s="542">
        <v>150</v>
      </c>
      <c r="L67" s="542">
        <v>259</v>
      </c>
      <c r="M67" s="542">
        <v>7737</v>
      </c>
      <c r="N67" s="542">
        <v>16707</v>
      </c>
      <c r="O67" s="542">
        <v>4275</v>
      </c>
      <c r="P67" s="542">
        <v>9321</v>
      </c>
      <c r="Q67" s="542">
        <v>70</v>
      </c>
      <c r="R67" s="542">
        <v>210</v>
      </c>
      <c r="S67" s="542">
        <v>1320</v>
      </c>
      <c r="T67" s="542">
        <v>2422</v>
      </c>
      <c r="U67" s="542">
        <v>976</v>
      </c>
      <c r="V67" s="542">
        <v>2204</v>
      </c>
      <c r="W67" s="542">
        <v>70</v>
      </c>
      <c r="X67" s="542">
        <v>133</v>
      </c>
      <c r="Y67" s="542">
        <v>52</v>
      </c>
      <c r="Z67" s="542">
        <v>159</v>
      </c>
      <c r="AA67" s="542">
        <v>62</v>
      </c>
      <c r="AB67" s="542">
        <v>140</v>
      </c>
      <c r="AC67" s="542">
        <v>150</v>
      </c>
      <c r="AD67" s="542">
        <v>510</v>
      </c>
      <c r="AE67" s="542">
        <v>69</v>
      </c>
      <c r="AF67" s="542">
        <v>122</v>
      </c>
      <c r="AG67" s="542">
        <v>2681</v>
      </c>
      <c r="AH67" s="542">
        <v>5869</v>
      </c>
      <c r="AI67" s="542">
        <v>667</v>
      </c>
      <c r="AJ67" s="542">
        <v>1400</v>
      </c>
      <c r="AK67" s="542">
        <v>81</v>
      </c>
      <c r="AL67" s="542">
        <v>200</v>
      </c>
      <c r="AM67" s="542">
        <v>128</v>
      </c>
      <c r="AN67" s="542">
        <v>251</v>
      </c>
      <c r="AO67" s="542">
        <v>624</v>
      </c>
      <c r="AP67" s="542">
        <v>1329</v>
      </c>
      <c r="AQ67" s="542">
        <v>1145</v>
      </c>
      <c r="AR67" s="542">
        <v>2252</v>
      </c>
      <c r="AS67" s="542">
        <v>297</v>
      </c>
      <c r="AT67" s="542">
        <v>586</v>
      </c>
      <c r="AU67" s="542">
        <v>367</v>
      </c>
      <c r="AV67" s="542">
        <v>955</v>
      </c>
      <c r="AW67" s="542">
        <v>64</v>
      </c>
      <c r="AX67" s="542">
        <v>198</v>
      </c>
      <c r="AY67" s="542">
        <v>397</v>
      </c>
      <c r="AZ67" s="542">
        <v>889</v>
      </c>
      <c r="BA67" s="542">
        <v>827</v>
      </c>
      <c r="BB67" s="542">
        <v>1470</v>
      </c>
      <c r="BC67" s="542">
        <v>1581</v>
      </c>
      <c r="BD67" s="542">
        <v>3290</v>
      </c>
      <c r="BE67" s="542">
        <v>238</v>
      </c>
      <c r="BF67" s="542">
        <v>398</v>
      </c>
      <c r="BG67" s="542">
        <v>17</v>
      </c>
      <c r="BH67" s="542">
        <v>124</v>
      </c>
      <c r="BI67" s="542">
        <v>29</v>
      </c>
      <c r="BJ67" s="542">
        <v>126</v>
      </c>
      <c r="BK67" s="542">
        <v>380</v>
      </c>
      <c r="BL67" s="542">
        <v>1130</v>
      </c>
      <c r="BM67" s="542">
        <v>199</v>
      </c>
      <c r="BN67" s="542">
        <v>466</v>
      </c>
      <c r="BO67" s="542">
        <v>2240</v>
      </c>
      <c r="BP67" s="542">
        <v>4196</v>
      </c>
      <c r="BQ67" s="542">
        <v>19346</v>
      </c>
      <c r="BR67" s="542">
        <v>63468</v>
      </c>
      <c r="BS67" s="542">
        <v>4714</v>
      </c>
      <c r="BT67" s="542">
        <v>10353</v>
      </c>
      <c r="BU67" s="542">
        <v>52</v>
      </c>
      <c r="BV67" s="542">
        <v>145</v>
      </c>
      <c r="BW67" s="542">
        <v>240</v>
      </c>
      <c r="BX67" s="542">
        <v>389</v>
      </c>
      <c r="BY67" s="542">
        <v>4361</v>
      </c>
      <c r="BZ67" s="542">
        <v>5586</v>
      </c>
      <c r="CA67" s="542">
        <v>252</v>
      </c>
      <c r="CB67" s="542">
        <v>517</v>
      </c>
      <c r="CC67" s="542">
        <v>70</v>
      </c>
      <c r="CD67" s="542">
        <v>123</v>
      </c>
      <c r="CE67" s="542">
        <v>1194</v>
      </c>
      <c r="CF67" s="542">
        <v>3373</v>
      </c>
      <c r="CG67" s="542">
        <v>1941</v>
      </c>
      <c r="CH67" s="542">
        <v>3571</v>
      </c>
      <c r="CI67" s="542">
        <v>149</v>
      </c>
      <c r="CJ67" s="542">
        <v>307</v>
      </c>
      <c r="CK67" s="542">
        <v>410</v>
      </c>
      <c r="CL67" s="542">
        <v>1029</v>
      </c>
      <c r="CM67" s="542">
        <v>552</v>
      </c>
      <c r="CN67" s="542">
        <v>1065</v>
      </c>
      <c r="CO67" s="542">
        <v>841</v>
      </c>
      <c r="CP67" s="542">
        <v>1486</v>
      </c>
      <c r="CQ67" s="543">
        <v>239</v>
      </c>
      <c r="CR67" s="542">
        <v>547</v>
      </c>
      <c r="CS67" s="542">
        <v>1935</v>
      </c>
      <c r="CT67" s="542">
        <v>5370</v>
      </c>
      <c r="CU67" s="542">
        <v>67</v>
      </c>
      <c r="CV67" s="542">
        <v>134</v>
      </c>
      <c r="CW67" s="542">
        <v>172</v>
      </c>
      <c r="CX67" s="542">
        <v>679</v>
      </c>
      <c r="CY67" s="542">
        <v>258</v>
      </c>
      <c r="CZ67" s="542">
        <v>411</v>
      </c>
      <c r="DA67" s="542">
        <v>345</v>
      </c>
      <c r="DB67" s="542">
        <v>698</v>
      </c>
      <c r="DC67" s="542">
        <v>188</v>
      </c>
      <c r="DD67" s="542">
        <v>541</v>
      </c>
      <c r="DE67" s="542">
        <v>576</v>
      </c>
      <c r="DF67" s="542">
        <v>1403</v>
      </c>
      <c r="DG67" s="542">
        <v>829</v>
      </c>
      <c r="DH67" s="542">
        <v>1600</v>
      </c>
      <c r="DI67" s="542">
        <v>74</v>
      </c>
      <c r="DJ67" s="542">
        <v>222</v>
      </c>
      <c r="DK67" s="542">
        <v>50</v>
      </c>
      <c r="DL67" s="542">
        <v>69</v>
      </c>
      <c r="DM67" s="542">
        <v>230</v>
      </c>
      <c r="DN67" s="542">
        <v>471</v>
      </c>
      <c r="DO67" s="542">
        <v>1072</v>
      </c>
      <c r="DP67" s="542">
        <v>2159</v>
      </c>
      <c r="DQ67" s="542">
        <v>164</v>
      </c>
      <c r="DR67" s="542">
        <v>277</v>
      </c>
      <c r="DS67" s="542">
        <v>822</v>
      </c>
      <c r="DT67" s="542">
        <v>1639</v>
      </c>
      <c r="DU67" s="542">
        <v>17</v>
      </c>
      <c r="DV67" s="542">
        <v>25</v>
      </c>
      <c r="DW67" s="542">
        <v>274</v>
      </c>
      <c r="DX67" s="542">
        <v>927</v>
      </c>
      <c r="DY67" s="542">
        <v>110</v>
      </c>
      <c r="DZ67" s="542">
        <v>211</v>
      </c>
      <c r="EA67" s="543">
        <v>730</v>
      </c>
      <c r="EB67" s="542">
        <v>1571</v>
      </c>
      <c r="EC67" s="542">
        <v>136</v>
      </c>
      <c r="ED67" s="542">
        <v>249</v>
      </c>
      <c r="EE67" s="542">
        <v>146</v>
      </c>
      <c r="EF67" s="542">
        <v>337</v>
      </c>
      <c r="EG67" s="542">
        <v>176</v>
      </c>
      <c r="EH67" s="542">
        <v>363</v>
      </c>
      <c r="EI67" s="542">
        <v>14</v>
      </c>
      <c r="EJ67" s="542">
        <v>33</v>
      </c>
      <c r="EK67" s="542">
        <v>101</v>
      </c>
      <c r="EL67" s="542">
        <v>267</v>
      </c>
      <c r="EM67" s="542">
        <v>106</v>
      </c>
      <c r="EN67" s="542">
        <v>213</v>
      </c>
      <c r="EO67" s="542">
        <v>292</v>
      </c>
      <c r="EP67" s="542">
        <v>624</v>
      </c>
      <c r="EQ67" s="542">
        <v>51</v>
      </c>
      <c r="ER67" s="542">
        <v>280</v>
      </c>
      <c r="ES67" s="542">
        <v>86</v>
      </c>
      <c r="ET67" s="542">
        <v>183</v>
      </c>
      <c r="EU67" s="542">
        <v>12</v>
      </c>
      <c r="EV67" s="542">
        <v>21</v>
      </c>
      <c r="EW67" s="542">
        <v>19</v>
      </c>
      <c r="EX67" s="542">
        <v>31</v>
      </c>
      <c r="EY67" s="543">
        <v>278</v>
      </c>
      <c r="EZ67" s="542">
        <v>855</v>
      </c>
      <c r="FA67" s="542">
        <v>103</v>
      </c>
      <c r="FB67" s="542">
        <v>244</v>
      </c>
      <c r="FC67" s="542">
        <v>37</v>
      </c>
      <c r="FD67" s="542">
        <v>228</v>
      </c>
      <c r="FE67" s="542">
        <v>110</v>
      </c>
      <c r="FF67" s="542">
        <v>328</v>
      </c>
      <c r="FG67" s="542">
        <v>169</v>
      </c>
      <c r="FH67" s="542">
        <v>331</v>
      </c>
      <c r="FI67" s="541">
        <f t="shared" si="0"/>
        <v>72859</v>
      </c>
      <c r="FJ67" s="541">
        <f t="shared" si="0"/>
        <v>177020</v>
      </c>
      <c r="FK67" s="82"/>
      <c r="FL67" s="539"/>
      <c r="FM67" s="426"/>
    </row>
    <row r="68" spans="1:169" ht="12.95" customHeight="1">
      <c r="A68" s="535" t="s">
        <v>297</v>
      </c>
      <c r="B68" s="536" t="s">
        <v>923</v>
      </c>
      <c r="C68" s="537">
        <v>1423</v>
      </c>
      <c r="D68" s="537">
        <v>3340</v>
      </c>
      <c r="E68" s="537">
        <v>124</v>
      </c>
      <c r="F68" s="537">
        <v>252</v>
      </c>
      <c r="G68" s="537">
        <v>329</v>
      </c>
      <c r="H68" s="537">
        <v>803</v>
      </c>
      <c r="I68" s="537">
        <v>72</v>
      </c>
      <c r="J68" s="537">
        <v>153</v>
      </c>
      <c r="K68" s="537">
        <v>173</v>
      </c>
      <c r="L68" s="537">
        <v>436</v>
      </c>
      <c r="M68" s="537">
        <v>5643</v>
      </c>
      <c r="N68" s="537">
        <v>15384</v>
      </c>
      <c r="O68" s="537">
        <v>2509</v>
      </c>
      <c r="P68" s="537">
        <v>5911</v>
      </c>
      <c r="Q68" s="537">
        <v>66</v>
      </c>
      <c r="R68" s="537">
        <v>127</v>
      </c>
      <c r="S68" s="537">
        <v>716</v>
      </c>
      <c r="T68" s="537">
        <v>1535</v>
      </c>
      <c r="U68" s="537">
        <v>655</v>
      </c>
      <c r="V68" s="537">
        <v>1421</v>
      </c>
      <c r="W68" s="537">
        <v>114</v>
      </c>
      <c r="X68" s="537">
        <v>255</v>
      </c>
      <c r="Y68" s="537">
        <v>37</v>
      </c>
      <c r="Z68" s="537">
        <v>68</v>
      </c>
      <c r="AA68" s="537">
        <v>50</v>
      </c>
      <c r="AB68" s="537">
        <v>104</v>
      </c>
      <c r="AC68" s="537">
        <v>184</v>
      </c>
      <c r="AD68" s="537">
        <v>452</v>
      </c>
      <c r="AE68" s="537">
        <v>174</v>
      </c>
      <c r="AF68" s="537">
        <v>380</v>
      </c>
      <c r="AG68" s="537">
        <v>2652</v>
      </c>
      <c r="AH68" s="537">
        <v>6970</v>
      </c>
      <c r="AI68" s="537">
        <v>354</v>
      </c>
      <c r="AJ68" s="537">
        <v>892</v>
      </c>
      <c r="AK68" s="537">
        <v>60</v>
      </c>
      <c r="AL68" s="537">
        <v>120</v>
      </c>
      <c r="AM68" s="537">
        <v>290</v>
      </c>
      <c r="AN68" s="537">
        <v>675</v>
      </c>
      <c r="AO68" s="537">
        <v>840</v>
      </c>
      <c r="AP68" s="537">
        <v>2107</v>
      </c>
      <c r="AQ68" s="537">
        <v>369</v>
      </c>
      <c r="AR68" s="537">
        <v>869</v>
      </c>
      <c r="AS68" s="537">
        <v>274</v>
      </c>
      <c r="AT68" s="537">
        <v>576</v>
      </c>
      <c r="AU68" s="537">
        <v>194</v>
      </c>
      <c r="AV68" s="537">
        <v>512</v>
      </c>
      <c r="AW68" s="537">
        <v>87</v>
      </c>
      <c r="AX68" s="537">
        <v>161</v>
      </c>
      <c r="AY68" s="537">
        <v>182</v>
      </c>
      <c r="AZ68" s="537">
        <v>413</v>
      </c>
      <c r="BA68" s="537">
        <v>676</v>
      </c>
      <c r="BB68" s="537">
        <v>1677</v>
      </c>
      <c r="BC68" s="537">
        <v>1166</v>
      </c>
      <c r="BD68" s="537">
        <v>3450</v>
      </c>
      <c r="BE68" s="537">
        <v>176</v>
      </c>
      <c r="BF68" s="537">
        <v>365</v>
      </c>
      <c r="BG68" s="537">
        <v>33</v>
      </c>
      <c r="BH68" s="537">
        <v>55</v>
      </c>
      <c r="BI68" s="537">
        <v>34</v>
      </c>
      <c r="BJ68" s="537">
        <v>83</v>
      </c>
      <c r="BK68" s="537">
        <v>720</v>
      </c>
      <c r="BL68" s="537">
        <v>1899</v>
      </c>
      <c r="BM68" s="537">
        <v>241</v>
      </c>
      <c r="BN68" s="537">
        <v>510</v>
      </c>
      <c r="BO68" s="537">
        <v>1248</v>
      </c>
      <c r="BP68" s="537">
        <v>3080</v>
      </c>
      <c r="BQ68" s="537">
        <v>17894</v>
      </c>
      <c r="BR68" s="537">
        <v>62585</v>
      </c>
      <c r="BS68" s="537">
        <v>4204</v>
      </c>
      <c r="BT68" s="537">
        <v>11215</v>
      </c>
      <c r="BU68" s="537">
        <v>57</v>
      </c>
      <c r="BV68" s="537">
        <v>124</v>
      </c>
      <c r="BW68" s="537">
        <v>160</v>
      </c>
      <c r="BX68" s="537">
        <v>479</v>
      </c>
      <c r="BY68" s="537">
        <v>1024</v>
      </c>
      <c r="BZ68" s="537">
        <v>2545</v>
      </c>
      <c r="CA68" s="537">
        <v>198</v>
      </c>
      <c r="CB68" s="537">
        <v>510</v>
      </c>
      <c r="CC68" s="537">
        <v>81</v>
      </c>
      <c r="CD68" s="537">
        <v>173</v>
      </c>
      <c r="CE68" s="537">
        <v>1091</v>
      </c>
      <c r="CF68" s="537">
        <v>2780</v>
      </c>
      <c r="CG68" s="537">
        <v>1556</v>
      </c>
      <c r="CH68" s="537">
        <v>3811</v>
      </c>
      <c r="CI68" s="537">
        <v>252</v>
      </c>
      <c r="CJ68" s="537">
        <v>542</v>
      </c>
      <c r="CK68" s="537">
        <v>294</v>
      </c>
      <c r="CL68" s="537">
        <v>671</v>
      </c>
      <c r="CM68" s="537">
        <v>733</v>
      </c>
      <c r="CN68" s="537">
        <v>1675</v>
      </c>
      <c r="CO68" s="537">
        <v>363</v>
      </c>
      <c r="CP68" s="537">
        <v>838</v>
      </c>
      <c r="CQ68" s="538">
        <v>120</v>
      </c>
      <c r="CR68" s="537">
        <v>308</v>
      </c>
      <c r="CS68" s="537">
        <v>983</v>
      </c>
      <c r="CT68" s="537">
        <v>2182</v>
      </c>
      <c r="CU68" s="537">
        <v>40</v>
      </c>
      <c r="CV68" s="537">
        <v>88</v>
      </c>
      <c r="CW68" s="537">
        <v>173</v>
      </c>
      <c r="CX68" s="537">
        <v>372</v>
      </c>
      <c r="CY68" s="537">
        <v>133</v>
      </c>
      <c r="CZ68" s="537">
        <v>328</v>
      </c>
      <c r="DA68" s="537">
        <v>350</v>
      </c>
      <c r="DB68" s="537">
        <v>801</v>
      </c>
      <c r="DC68" s="537">
        <v>140</v>
      </c>
      <c r="DD68" s="537">
        <v>393</v>
      </c>
      <c r="DE68" s="537">
        <v>595</v>
      </c>
      <c r="DF68" s="537">
        <v>1476</v>
      </c>
      <c r="DG68" s="537">
        <v>805</v>
      </c>
      <c r="DH68" s="537">
        <v>2127</v>
      </c>
      <c r="DI68" s="537">
        <v>32</v>
      </c>
      <c r="DJ68" s="537">
        <v>91</v>
      </c>
      <c r="DK68" s="537">
        <v>93</v>
      </c>
      <c r="DL68" s="537">
        <v>228</v>
      </c>
      <c r="DM68" s="537">
        <v>223</v>
      </c>
      <c r="DN68" s="537">
        <v>434</v>
      </c>
      <c r="DO68" s="537">
        <v>621</v>
      </c>
      <c r="DP68" s="537">
        <v>1474</v>
      </c>
      <c r="DQ68" s="537">
        <v>229</v>
      </c>
      <c r="DR68" s="537">
        <v>450</v>
      </c>
      <c r="DS68" s="537">
        <v>433</v>
      </c>
      <c r="DT68" s="537">
        <v>1100</v>
      </c>
      <c r="DU68" s="537">
        <v>22</v>
      </c>
      <c r="DV68" s="537">
        <v>37</v>
      </c>
      <c r="DW68" s="537">
        <v>376</v>
      </c>
      <c r="DX68" s="537">
        <v>886</v>
      </c>
      <c r="DY68" s="537">
        <v>258</v>
      </c>
      <c r="DZ68" s="537">
        <v>531</v>
      </c>
      <c r="EA68" s="538">
        <v>215</v>
      </c>
      <c r="EB68" s="537">
        <v>444</v>
      </c>
      <c r="EC68" s="537">
        <v>137</v>
      </c>
      <c r="ED68" s="537">
        <v>293</v>
      </c>
      <c r="EE68" s="537">
        <v>274</v>
      </c>
      <c r="EF68" s="537">
        <v>631</v>
      </c>
      <c r="EG68" s="537">
        <v>168</v>
      </c>
      <c r="EH68" s="537">
        <v>388</v>
      </c>
      <c r="EI68" s="537">
        <v>14</v>
      </c>
      <c r="EJ68" s="537">
        <v>35</v>
      </c>
      <c r="EK68" s="537">
        <v>121</v>
      </c>
      <c r="EL68" s="537">
        <v>261</v>
      </c>
      <c r="EM68" s="537">
        <v>124</v>
      </c>
      <c r="EN68" s="537">
        <v>253</v>
      </c>
      <c r="EO68" s="537">
        <v>98</v>
      </c>
      <c r="EP68" s="537">
        <v>215</v>
      </c>
      <c r="EQ68" s="537">
        <v>60</v>
      </c>
      <c r="ER68" s="537">
        <v>120</v>
      </c>
      <c r="ES68" s="537">
        <v>80</v>
      </c>
      <c r="ET68" s="537">
        <v>184</v>
      </c>
      <c r="EU68" s="537">
        <v>32</v>
      </c>
      <c r="EV68" s="537">
        <v>65</v>
      </c>
      <c r="EW68" s="537">
        <v>41</v>
      </c>
      <c r="EX68" s="537">
        <v>102</v>
      </c>
      <c r="EY68" s="538">
        <v>183</v>
      </c>
      <c r="EZ68" s="537">
        <v>459</v>
      </c>
      <c r="FA68" s="537">
        <v>125</v>
      </c>
      <c r="FB68" s="537">
        <v>237</v>
      </c>
      <c r="FC68" s="537">
        <v>33</v>
      </c>
      <c r="FD68" s="537">
        <v>67</v>
      </c>
      <c r="FE68" s="537">
        <v>183</v>
      </c>
      <c r="FF68" s="537">
        <v>418</v>
      </c>
      <c r="FG68" s="537">
        <v>225</v>
      </c>
      <c r="FH68" s="537">
        <v>588</v>
      </c>
      <c r="FI68" s="536">
        <f t="shared" si="0"/>
        <v>57511</v>
      </c>
      <c r="FJ68" s="536">
        <f t="shared" si="0"/>
        <v>161049</v>
      </c>
      <c r="FK68" s="82"/>
      <c r="FL68" s="539"/>
      <c r="FM68" s="426"/>
    </row>
    <row r="69" spans="1:169" ht="12.95" customHeight="1">
      <c r="A69" s="540" t="s">
        <v>298</v>
      </c>
      <c r="B69" s="541" t="s">
        <v>1024</v>
      </c>
      <c r="C69" s="542">
        <v>262</v>
      </c>
      <c r="D69" s="542">
        <v>2030</v>
      </c>
      <c r="E69" s="542">
        <v>11</v>
      </c>
      <c r="F69" s="542">
        <v>118</v>
      </c>
      <c r="G69" s="542">
        <v>63</v>
      </c>
      <c r="H69" s="542">
        <v>543</v>
      </c>
      <c r="I69" s="542">
        <v>12</v>
      </c>
      <c r="J69" s="542">
        <v>113</v>
      </c>
      <c r="K69" s="542">
        <v>18</v>
      </c>
      <c r="L69" s="542">
        <v>40</v>
      </c>
      <c r="M69" s="542">
        <v>1705</v>
      </c>
      <c r="N69" s="542">
        <v>24766</v>
      </c>
      <c r="O69" s="542">
        <v>444</v>
      </c>
      <c r="P69" s="542">
        <v>3722</v>
      </c>
      <c r="Q69" s="542">
        <v>23</v>
      </c>
      <c r="R69" s="542">
        <v>72</v>
      </c>
      <c r="S69" s="542">
        <v>156</v>
      </c>
      <c r="T69" s="542">
        <v>1024</v>
      </c>
      <c r="U69" s="542">
        <v>95</v>
      </c>
      <c r="V69" s="542">
        <v>487</v>
      </c>
      <c r="W69" s="542">
        <v>14</v>
      </c>
      <c r="X69" s="542">
        <v>193</v>
      </c>
      <c r="Y69" s="542">
        <v>9</v>
      </c>
      <c r="Z69" s="542">
        <v>53</v>
      </c>
      <c r="AA69" s="542">
        <v>6</v>
      </c>
      <c r="AB69" s="542">
        <v>76</v>
      </c>
      <c r="AC69" s="542">
        <v>67</v>
      </c>
      <c r="AD69" s="542">
        <v>271</v>
      </c>
      <c r="AE69" s="542">
        <v>48</v>
      </c>
      <c r="AF69" s="542">
        <v>147</v>
      </c>
      <c r="AG69" s="542">
        <v>351</v>
      </c>
      <c r="AH69" s="542">
        <v>3406</v>
      </c>
      <c r="AI69" s="542">
        <v>146</v>
      </c>
      <c r="AJ69" s="542">
        <v>624</v>
      </c>
      <c r="AK69" s="542">
        <v>15</v>
      </c>
      <c r="AL69" s="542">
        <v>123</v>
      </c>
      <c r="AM69" s="542">
        <v>21</v>
      </c>
      <c r="AN69" s="542">
        <v>42</v>
      </c>
      <c r="AO69" s="542">
        <v>156</v>
      </c>
      <c r="AP69" s="542">
        <v>1200</v>
      </c>
      <c r="AQ69" s="542">
        <v>82</v>
      </c>
      <c r="AR69" s="542">
        <v>406</v>
      </c>
      <c r="AS69" s="542">
        <v>82</v>
      </c>
      <c r="AT69" s="542">
        <v>419</v>
      </c>
      <c r="AU69" s="542">
        <v>53</v>
      </c>
      <c r="AV69" s="542">
        <v>284</v>
      </c>
      <c r="AW69" s="542">
        <v>5</v>
      </c>
      <c r="AX69" s="542">
        <v>23</v>
      </c>
      <c r="AY69" s="542">
        <v>114</v>
      </c>
      <c r="AZ69" s="542">
        <v>713</v>
      </c>
      <c r="BA69" s="542">
        <v>238</v>
      </c>
      <c r="BB69" s="542">
        <v>2190</v>
      </c>
      <c r="BC69" s="542">
        <v>170</v>
      </c>
      <c r="BD69" s="542">
        <v>959</v>
      </c>
      <c r="BE69" s="542">
        <v>39</v>
      </c>
      <c r="BF69" s="542">
        <v>211</v>
      </c>
      <c r="BG69" s="542">
        <v>16</v>
      </c>
      <c r="BH69" s="542">
        <v>42</v>
      </c>
      <c r="BI69" s="542">
        <v>3</v>
      </c>
      <c r="BJ69" s="542">
        <v>10</v>
      </c>
      <c r="BK69" s="542">
        <v>55</v>
      </c>
      <c r="BL69" s="542">
        <v>444</v>
      </c>
      <c r="BM69" s="542">
        <v>69</v>
      </c>
      <c r="BN69" s="542">
        <v>246</v>
      </c>
      <c r="BO69" s="542">
        <v>414</v>
      </c>
      <c r="BP69" s="542">
        <v>3815</v>
      </c>
      <c r="BQ69" s="542">
        <v>8139</v>
      </c>
      <c r="BR69" s="542">
        <v>109210</v>
      </c>
      <c r="BS69" s="542">
        <v>982</v>
      </c>
      <c r="BT69" s="542">
        <v>11365</v>
      </c>
      <c r="BU69" s="542">
        <v>1</v>
      </c>
      <c r="BV69" s="542">
        <v>2</v>
      </c>
      <c r="BW69" s="542">
        <v>5</v>
      </c>
      <c r="BX69" s="542">
        <v>47</v>
      </c>
      <c r="BY69" s="542">
        <v>182</v>
      </c>
      <c r="BZ69" s="542">
        <v>995</v>
      </c>
      <c r="CA69" s="542">
        <v>32</v>
      </c>
      <c r="CB69" s="542">
        <v>109</v>
      </c>
      <c r="CC69" s="542">
        <v>15</v>
      </c>
      <c r="CD69" s="542">
        <v>32</v>
      </c>
      <c r="CE69" s="542">
        <v>632</v>
      </c>
      <c r="CF69" s="542">
        <v>11164</v>
      </c>
      <c r="CG69" s="542">
        <v>241</v>
      </c>
      <c r="CH69" s="542">
        <v>2448</v>
      </c>
      <c r="CI69" s="542">
        <v>23</v>
      </c>
      <c r="CJ69" s="542">
        <v>164</v>
      </c>
      <c r="CK69" s="542">
        <v>17</v>
      </c>
      <c r="CL69" s="542">
        <v>128</v>
      </c>
      <c r="CM69" s="542">
        <v>101</v>
      </c>
      <c r="CN69" s="542">
        <v>1284</v>
      </c>
      <c r="CO69" s="542">
        <v>36</v>
      </c>
      <c r="CP69" s="542">
        <v>157</v>
      </c>
      <c r="CQ69" s="543">
        <v>11</v>
      </c>
      <c r="CR69" s="542">
        <v>54</v>
      </c>
      <c r="CS69" s="542">
        <v>214</v>
      </c>
      <c r="CT69" s="542">
        <v>1159</v>
      </c>
      <c r="CU69" s="542">
        <v>9</v>
      </c>
      <c r="CV69" s="542">
        <v>64</v>
      </c>
      <c r="CW69" s="542">
        <v>7</v>
      </c>
      <c r="CX69" s="542">
        <v>42</v>
      </c>
      <c r="CY69" s="542">
        <v>8</v>
      </c>
      <c r="CZ69" s="542">
        <v>38</v>
      </c>
      <c r="DA69" s="542">
        <v>53</v>
      </c>
      <c r="DB69" s="542">
        <v>243</v>
      </c>
      <c r="DC69" s="542">
        <v>14</v>
      </c>
      <c r="DD69" s="542">
        <v>73</v>
      </c>
      <c r="DE69" s="542">
        <v>159</v>
      </c>
      <c r="DF69" s="542">
        <v>1162</v>
      </c>
      <c r="DG69" s="542">
        <v>90</v>
      </c>
      <c r="DH69" s="542">
        <v>413</v>
      </c>
      <c r="DI69" s="542">
        <v>8</v>
      </c>
      <c r="DJ69" s="542">
        <v>37</v>
      </c>
      <c r="DK69" s="542">
        <v>10</v>
      </c>
      <c r="DL69" s="542">
        <v>98</v>
      </c>
      <c r="DM69" s="542">
        <v>44</v>
      </c>
      <c r="DN69" s="542">
        <v>230</v>
      </c>
      <c r="DO69" s="542">
        <v>160</v>
      </c>
      <c r="DP69" s="542">
        <v>1477</v>
      </c>
      <c r="DQ69" s="542">
        <v>59</v>
      </c>
      <c r="DR69" s="542">
        <v>225</v>
      </c>
      <c r="DS69" s="542">
        <v>161</v>
      </c>
      <c r="DT69" s="542">
        <v>934</v>
      </c>
      <c r="DU69" s="542">
        <v>6</v>
      </c>
      <c r="DV69" s="542">
        <v>59</v>
      </c>
      <c r="DW69" s="542">
        <v>41</v>
      </c>
      <c r="DX69" s="542">
        <v>380</v>
      </c>
      <c r="DY69" s="542">
        <v>28</v>
      </c>
      <c r="DZ69" s="542">
        <v>135</v>
      </c>
      <c r="EA69" s="543">
        <v>62</v>
      </c>
      <c r="EB69" s="542">
        <v>325</v>
      </c>
      <c r="EC69" s="542">
        <v>20</v>
      </c>
      <c r="ED69" s="542">
        <v>97</v>
      </c>
      <c r="EE69" s="542">
        <v>76</v>
      </c>
      <c r="EF69" s="542">
        <v>617</v>
      </c>
      <c r="EG69" s="542">
        <v>37</v>
      </c>
      <c r="EH69" s="542">
        <v>109</v>
      </c>
      <c r="EI69" s="542">
        <v>4</v>
      </c>
      <c r="EJ69" s="542">
        <v>116</v>
      </c>
      <c r="EK69" s="542">
        <v>15</v>
      </c>
      <c r="EL69" s="542">
        <v>321</v>
      </c>
      <c r="EM69" s="542">
        <v>24</v>
      </c>
      <c r="EN69" s="542">
        <v>260</v>
      </c>
      <c r="EO69" s="542">
        <v>11</v>
      </c>
      <c r="EP69" s="542">
        <v>246</v>
      </c>
      <c r="EQ69" s="542">
        <v>12</v>
      </c>
      <c r="ER69" s="542">
        <v>68</v>
      </c>
      <c r="ES69" s="542">
        <v>7</v>
      </c>
      <c r="ET69" s="542">
        <v>10</v>
      </c>
      <c r="EU69" s="542">
        <v>15</v>
      </c>
      <c r="EV69" s="542">
        <v>59</v>
      </c>
      <c r="EW69" s="542">
        <v>6</v>
      </c>
      <c r="EX69" s="542">
        <v>21</v>
      </c>
      <c r="EY69" s="543">
        <v>52</v>
      </c>
      <c r="EZ69" s="542">
        <v>283</v>
      </c>
      <c r="FA69" s="542">
        <v>7</v>
      </c>
      <c r="FB69" s="542">
        <v>25</v>
      </c>
      <c r="FC69" s="542">
        <v>3</v>
      </c>
      <c r="FD69" s="542">
        <v>26</v>
      </c>
      <c r="FE69" s="542">
        <v>5</v>
      </c>
      <c r="FF69" s="542">
        <v>21</v>
      </c>
      <c r="FG69" s="542">
        <v>29</v>
      </c>
      <c r="FH69" s="542">
        <v>233</v>
      </c>
      <c r="FI69" s="541">
        <f t="shared" si="0"/>
        <v>16835</v>
      </c>
      <c r="FJ69" s="541">
        <f t="shared" si="0"/>
        <v>195577</v>
      </c>
      <c r="FK69" s="82"/>
      <c r="FL69" s="539"/>
      <c r="FM69" s="426"/>
    </row>
    <row r="70" spans="1:169" ht="12.95" customHeight="1">
      <c r="A70" s="535" t="s">
        <v>299</v>
      </c>
      <c r="B70" s="536" t="s">
        <v>924</v>
      </c>
      <c r="C70" s="537">
        <v>568</v>
      </c>
      <c r="D70" s="537">
        <v>3231</v>
      </c>
      <c r="E70" s="537">
        <v>133</v>
      </c>
      <c r="F70" s="537">
        <v>1077</v>
      </c>
      <c r="G70" s="537">
        <v>170</v>
      </c>
      <c r="H70" s="537">
        <v>766</v>
      </c>
      <c r="I70" s="537">
        <v>56</v>
      </c>
      <c r="J70" s="537">
        <v>377</v>
      </c>
      <c r="K70" s="537">
        <v>81</v>
      </c>
      <c r="L70" s="537">
        <v>350</v>
      </c>
      <c r="M70" s="537">
        <v>4048</v>
      </c>
      <c r="N70" s="537">
        <v>37599</v>
      </c>
      <c r="O70" s="537">
        <v>1188</v>
      </c>
      <c r="P70" s="537">
        <v>5831</v>
      </c>
      <c r="Q70" s="537">
        <v>65</v>
      </c>
      <c r="R70" s="537">
        <v>297</v>
      </c>
      <c r="S70" s="537">
        <v>358</v>
      </c>
      <c r="T70" s="537">
        <v>1600</v>
      </c>
      <c r="U70" s="537">
        <v>400</v>
      </c>
      <c r="V70" s="537">
        <v>1699</v>
      </c>
      <c r="W70" s="537">
        <v>65</v>
      </c>
      <c r="X70" s="537">
        <v>286</v>
      </c>
      <c r="Y70" s="537">
        <v>45</v>
      </c>
      <c r="Z70" s="537">
        <v>198</v>
      </c>
      <c r="AA70" s="537">
        <v>53</v>
      </c>
      <c r="AB70" s="537">
        <v>260</v>
      </c>
      <c r="AC70" s="537">
        <v>112</v>
      </c>
      <c r="AD70" s="537">
        <v>545</v>
      </c>
      <c r="AE70" s="537">
        <v>79</v>
      </c>
      <c r="AF70" s="537">
        <v>335</v>
      </c>
      <c r="AG70" s="537">
        <v>1201</v>
      </c>
      <c r="AH70" s="537">
        <v>7294</v>
      </c>
      <c r="AI70" s="537">
        <v>256</v>
      </c>
      <c r="AJ70" s="537">
        <v>947</v>
      </c>
      <c r="AK70" s="537">
        <v>39</v>
      </c>
      <c r="AL70" s="537">
        <v>197</v>
      </c>
      <c r="AM70" s="537">
        <v>118</v>
      </c>
      <c r="AN70" s="537">
        <v>671</v>
      </c>
      <c r="AO70" s="537">
        <v>407</v>
      </c>
      <c r="AP70" s="537">
        <v>2028</v>
      </c>
      <c r="AQ70" s="537">
        <v>295</v>
      </c>
      <c r="AR70" s="537">
        <v>2633</v>
      </c>
      <c r="AS70" s="537">
        <v>121</v>
      </c>
      <c r="AT70" s="537">
        <v>886</v>
      </c>
      <c r="AU70" s="537">
        <v>143</v>
      </c>
      <c r="AV70" s="537">
        <v>1452</v>
      </c>
      <c r="AW70" s="537">
        <v>58</v>
      </c>
      <c r="AX70" s="537">
        <v>344</v>
      </c>
      <c r="AY70" s="537">
        <v>142</v>
      </c>
      <c r="AZ70" s="537">
        <v>1370</v>
      </c>
      <c r="BA70" s="537">
        <v>312</v>
      </c>
      <c r="BB70" s="537">
        <v>1611</v>
      </c>
      <c r="BC70" s="537">
        <v>553</v>
      </c>
      <c r="BD70" s="537">
        <v>3005</v>
      </c>
      <c r="BE70" s="537">
        <v>109</v>
      </c>
      <c r="BF70" s="537">
        <v>414</v>
      </c>
      <c r="BG70" s="537">
        <v>34</v>
      </c>
      <c r="BH70" s="537">
        <v>132</v>
      </c>
      <c r="BI70" s="537">
        <v>71</v>
      </c>
      <c r="BJ70" s="537">
        <v>313</v>
      </c>
      <c r="BK70" s="537">
        <v>409</v>
      </c>
      <c r="BL70" s="537">
        <v>2593</v>
      </c>
      <c r="BM70" s="537">
        <v>145</v>
      </c>
      <c r="BN70" s="537">
        <v>856</v>
      </c>
      <c r="BO70" s="537">
        <v>567</v>
      </c>
      <c r="BP70" s="537">
        <v>3322</v>
      </c>
      <c r="BQ70" s="537">
        <v>7819</v>
      </c>
      <c r="BR70" s="537">
        <v>53418</v>
      </c>
      <c r="BS70" s="537">
        <v>1784</v>
      </c>
      <c r="BT70" s="537">
        <v>8643</v>
      </c>
      <c r="BU70" s="537">
        <v>48</v>
      </c>
      <c r="BV70" s="537">
        <v>504</v>
      </c>
      <c r="BW70" s="537">
        <v>117</v>
      </c>
      <c r="BX70" s="537">
        <v>972</v>
      </c>
      <c r="BY70" s="537">
        <v>429</v>
      </c>
      <c r="BZ70" s="537">
        <v>2619</v>
      </c>
      <c r="CA70" s="537">
        <v>103</v>
      </c>
      <c r="CB70" s="537">
        <v>513</v>
      </c>
      <c r="CC70" s="537">
        <v>63</v>
      </c>
      <c r="CD70" s="537">
        <v>213</v>
      </c>
      <c r="CE70" s="537">
        <v>912</v>
      </c>
      <c r="CF70" s="537">
        <v>5346</v>
      </c>
      <c r="CG70" s="537">
        <v>732</v>
      </c>
      <c r="CH70" s="537">
        <v>4106</v>
      </c>
      <c r="CI70" s="537">
        <v>136</v>
      </c>
      <c r="CJ70" s="537">
        <v>769</v>
      </c>
      <c r="CK70" s="537">
        <v>223</v>
      </c>
      <c r="CL70" s="537">
        <v>1382</v>
      </c>
      <c r="CM70" s="537">
        <v>341</v>
      </c>
      <c r="CN70" s="537">
        <v>1633</v>
      </c>
      <c r="CO70" s="537">
        <v>333</v>
      </c>
      <c r="CP70" s="537">
        <v>1901</v>
      </c>
      <c r="CQ70" s="538">
        <v>122</v>
      </c>
      <c r="CR70" s="537">
        <v>720</v>
      </c>
      <c r="CS70" s="537">
        <v>621</v>
      </c>
      <c r="CT70" s="537">
        <v>2472</v>
      </c>
      <c r="CU70" s="537">
        <v>52</v>
      </c>
      <c r="CV70" s="537">
        <v>227</v>
      </c>
      <c r="CW70" s="537">
        <v>115</v>
      </c>
      <c r="CX70" s="537">
        <v>429</v>
      </c>
      <c r="CY70" s="537">
        <v>85</v>
      </c>
      <c r="CZ70" s="537">
        <v>454</v>
      </c>
      <c r="DA70" s="537">
        <v>172</v>
      </c>
      <c r="DB70" s="537">
        <v>746</v>
      </c>
      <c r="DC70" s="537">
        <v>74</v>
      </c>
      <c r="DD70" s="537">
        <v>381</v>
      </c>
      <c r="DE70" s="537">
        <v>376</v>
      </c>
      <c r="DF70" s="537">
        <v>1666</v>
      </c>
      <c r="DG70" s="537">
        <v>356</v>
      </c>
      <c r="DH70" s="537">
        <v>2463</v>
      </c>
      <c r="DI70" s="537">
        <v>45</v>
      </c>
      <c r="DJ70" s="537">
        <v>279</v>
      </c>
      <c r="DK70" s="537">
        <v>65</v>
      </c>
      <c r="DL70" s="537">
        <v>261</v>
      </c>
      <c r="DM70" s="537">
        <v>127</v>
      </c>
      <c r="DN70" s="537">
        <v>1508</v>
      </c>
      <c r="DO70" s="537">
        <v>360</v>
      </c>
      <c r="DP70" s="537">
        <v>1901</v>
      </c>
      <c r="DQ70" s="537">
        <v>95</v>
      </c>
      <c r="DR70" s="537">
        <v>384</v>
      </c>
      <c r="DS70" s="537">
        <v>267</v>
      </c>
      <c r="DT70" s="537">
        <v>1449</v>
      </c>
      <c r="DU70" s="537">
        <v>21</v>
      </c>
      <c r="DV70" s="537">
        <v>91</v>
      </c>
      <c r="DW70" s="537">
        <v>309</v>
      </c>
      <c r="DX70" s="537">
        <v>2061</v>
      </c>
      <c r="DY70" s="537">
        <v>126</v>
      </c>
      <c r="DZ70" s="537">
        <v>666</v>
      </c>
      <c r="EA70" s="538">
        <v>169</v>
      </c>
      <c r="EB70" s="537">
        <v>1515</v>
      </c>
      <c r="EC70" s="537">
        <v>92</v>
      </c>
      <c r="ED70" s="537">
        <v>557</v>
      </c>
      <c r="EE70" s="537">
        <v>112</v>
      </c>
      <c r="EF70" s="537">
        <v>588</v>
      </c>
      <c r="EG70" s="537">
        <v>138</v>
      </c>
      <c r="EH70" s="537">
        <v>570</v>
      </c>
      <c r="EI70" s="537">
        <v>18</v>
      </c>
      <c r="EJ70" s="537">
        <v>77</v>
      </c>
      <c r="EK70" s="537">
        <v>81</v>
      </c>
      <c r="EL70" s="537">
        <v>265</v>
      </c>
      <c r="EM70" s="537">
        <v>68</v>
      </c>
      <c r="EN70" s="537">
        <v>305</v>
      </c>
      <c r="EO70" s="537">
        <v>132</v>
      </c>
      <c r="EP70" s="537">
        <v>960</v>
      </c>
      <c r="EQ70" s="537">
        <v>64</v>
      </c>
      <c r="ER70" s="537">
        <v>317</v>
      </c>
      <c r="ES70" s="537">
        <v>40</v>
      </c>
      <c r="ET70" s="537">
        <v>166</v>
      </c>
      <c r="EU70" s="537">
        <v>15</v>
      </c>
      <c r="EV70" s="537">
        <v>75</v>
      </c>
      <c r="EW70" s="537">
        <v>33</v>
      </c>
      <c r="EX70" s="537">
        <v>178</v>
      </c>
      <c r="EY70" s="538">
        <v>133</v>
      </c>
      <c r="EZ70" s="537">
        <v>675</v>
      </c>
      <c r="FA70" s="537">
        <v>68</v>
      </c>
      <c r="FB70" s="537">
        <v>241</v>
      </c>
      <c r="FC70" s="537">
        <v>39</v>
      </c>
      <c r="FD70" s="537">
        <v>424</v>
      </c>
      <c r="FE70" s="537">
        <v>111</v>
      </c>
      <c r="FF70" s="537">
        <v>594</v>
      </c>
      <c r="FG70" s="537">
        <v>151</v>
      </c>
      <c r="FH70" s="537">
        <v>567</v>
      </c>
      <c r="FI70" s="536">
        <f t="shared" si="0"/>
        <v>30293</v>
      </c>
      <c r="FJ70" s="536">
        <f t="shared" si="0"/>
        <v>192770</v>
      </c>
      <c r="FK70" s="82"/>
      <c r="FL70" s="539"/>
      <c r="FM70" s="426"/>
    </row>
    <row r="71" spans="1:169" ht="12.95" customHeight="1">
      <c r="A71" s="540" t="s">
        <v>300</v>
      </c>
      <c r="B71" s="541" t="s">
        <v>925</v>
      </c>
      <c r="C71" s="542">
        <v>22</v>
      </c>
      <c r="D71" s="542">
        <v>119</v>
      </c>
      <c r="E71" s="542">
        <v>1</v>
      </c>
      <c r="F71" s="542">
        <v>1</v>
      </c>
      <c r="G71" s="542">
        <v>3</v>
      </c>
      <c r="H71" s="542">
        <v>4</v>
      </c>
      <c r="I71" s="542">
        <v>0</v>
      </c>
      <c r="J71" s="542">
        <v>0</v>
      </c>
      <c r="K71" s="542">
        <v>1</v>
      </c>
      <c r="L71" s="542">
        <v>3</v>
      </c>
      <c r="M71" s="542">
        <v>311</v>
      </c>
      <c r="N71" s="542">
        <v>6497</v>
      </c>
      <c r="O71" s="542">
        <v>37</v>
      </c>
      <c r="P71" s="542">
        <v>366</v>
      </c>
      <c r="Q71" s="542">
        <v>1</v>
      </c>
      <c r="R71" s="542">
        <v>1</v>
      </c>
      <c r="S71" s="542">
        <v>13</v>
      </c>
      <c r="T71" s="542">
        <v>29</v>
      </c>
      <c r="U71" s="542">
        <v>8</v>
      </c>
      <c r="V71" s="542">
        <v>51</v>
      </c>
      <c r="W71" s="542">
        <v>2</v>
      </c>
      <c r="X71" s="542">
        <v>40</v>
      </c>
      <c r="Y71" s="542">
        <v>0</v>
      </c>
      <c r="Z71" s="542">
        <v>0</v>
      </c>
      <c r="AA71" s="542">
        <v>3</v>
      </c>
      <c r="AB71" s="542">
        <v>10</v>
      </c>
      <c r="AC71" s="542">
        <v>3</v>
      </c>
      <c r="AD71" s="542">
        <v>10</v>
      </c>
      <c r="AE71" s="542">
        <v>1</v>
      </c>
      <c r="AF71" s="542">
        <v>1</v>
      </c>
      <c r="AG71" s="542">
        <v>45</v>
      </c>
      <c r="AH71" s="542">
        <v>315</v>
      </c>
      <c r="AI71" s="542">
        <v>9</v>
      </c>
      <c r="AJ71" s="542">
        <v>202</v>
      </c>
      <c r="AK71" s="542">
        <v>3</v>
      </c>
      <c r="AL71" s="542">
        <v>11</v>
      </c>
      <c r="AM71" s="542">
        <v>5</v>
      </c>
      <c r="AN71" s="542">
        <v>15</v>
      </c>
      <c r="AO71" s="542">
        <v>15</v>
      </c>
      <c r="AP71" s="542">
        <v>76</v>
      </c>
      <c r="AQ71" s="542">
        <v>2</v>
      </c>
      <c r="AR71" s="542">
        <v>3</v>
      </c>
      <c r="AS71" s="542">
        <v>10</v>
      </c>
      <c r="AT71" s="542">
        <v>20</v>
      </c>
      <c r="AU71" s="542">
        <v>7</v>
      </c>
      <c r="AV71" s="542">
        <v>15</v>
      </c>
      <c r="AW71" s="542">
        <v>0</v>
      </c>
      <c r="AX71" s="542">
        <v>0</v>
      </c>
      <c r="AY71" s="542">
        <v>9</v>
      </c>
      <c r="AZ71" s="542">
        <v>196</v>
      </c>
      <c r="BA71" s="542">
        <v>36</v>
      </c>
      <c r="BB71" s="542">
        <v>123</v>
      </c>
      <c r="BC71" s="542">
        <v>10</v>
      </c>
      <c r="BD71" s="542">
        <v>42</v>
      </c>
      <c r="BE71" s="542">
        <v>1</v>
      </c>
      <c r="BF71" s="542">
        <v>1</v>
      </c>
      <c r="BG71" s="542">
        <v>0</v>
      </c>
      <c r="BH71" s="542">
        <v>0</v>
      </c>
      <c r="BI71" s="542">
        <v>0</v>
      </c>
      <c r="BJ71" s="542">
        <v>0</v>
      </c>
      <c r="BK71" s="542">
        <v>6</v>
      </c>
      <c r="BL71" s="542">
        <v>18</v>
      </c>
      <c r="BM71" s="542">
        <v>11</v>
      </c>
      <c r="BN71" s="542">
        <v>215</v>
      </c>
      <c r="BO71" s="542">
        <v>23</v>
      </c>
      <c r="BP71" s="542">
        <v>78</v>
      </c>
      <c r="BQ71" s="542">
        <v>371</v>
      </c>
      <c r="BR71" s="542">
        <v>3618</v>
      </c>
      <c r="BS71" s="542">
        <v>116</v>
      </c>
      <c r="BT71" s="542">
        <v>1326</v>
      </c>
      <c r="BU71" s="542">
        <v>1</v>
      </c>
      <c r="BV71" s="542">
        <v>1</v>
      </c>
      <c r="BW71" s="542">
        <v>0</v>
      </c>
      <c r="BX71" s="542">
        <v>0</v>
      </c>
      <c r="BY71" s="542">
        <v>33</v>
      </c>
      <c r="BZ71" s="542">
        <v>117</v>
      </c>
      <c r="CA71" s="542">
        <v>0</v>
      </c>
      <c r="CB71" s="542">
        <v>0</v>
      </c>
      <c r="CC71" s="542">
        <v>2</v>
      </c>
      <c r="CD71" s="542">
        <v>6</v>
      </c>
      <c r="CE71" s="542">
        <v>75</v>
      </c>
      <c r="CF71" s="542">
        <v>3263</v>
      </c>
      <c r="CG71" s="542">
        <v>31</v>
      </c>
      <c r="CH71" s="542">
        <v>108</v>
      </c>
      <c r="CI71" s="542">
        <v>7</v>
      </c>
      <c r="CJ71" s="542">
        <v>16</v>
      </c>
      <c r="CK71" s="542">
        <v>6</v>
      </c>
      <c r="CL71" s="542">
        <v>19</v>
      </c>
      <c r="CM71" s="542">
        <v>18</v>
      </c>
      <c r="CN71" s="542">
        <v>134</v>
      </c>
      <c r="CO71" s="542">
        <v>8</v>
      </c>
      <c r="CP71" s="542">
        <v>46</v>
      </c>
      <c r="CQ71" s="543">
        <v>1</v>
      </c>
      <c r="CR71" s="542">
        <v>1</v>
      </c>
      <c r="CS71" s="542">
        <v>6</v>
      </c>
      <c r="CT71" s="542">
        <v>39</v>
      </c>
      <c r="CU71" s="542">
        <v>0</v>
      </c>
      <c r="CV71" s="542">
        <v>0</v>
      </c>
      <c r="CW71" s="542">
        <v>2</v>
      </c>
      <c r="CX71" s="542">
        <v>13</v>
      </c>
      <c r="CY71" s="542">
        <v>5</v>
      </c>
      <c r="CZ71" s="542">
        <v>6</v>
      </c>
      <c r="DA71" s="542">
        <v>1</v>
      </c>
      <c r="DB71" s="542">
        <v>3</v>
      </c>
      <c r="DC71" s="542">
        <v>0</v>
      </c>
      <c r="DD71" s="542">
        <v>0</v>
      </c>
      <c r="DE71" s="542">
        <v>18</v>
      </c>
      <c r="DF71" s="542">
        <v>240</v>
      </c>
      <c r="DG71" s="542">
        <v>12</v>
      </c>
      <c r="DH71" s="542">
        <v>29</v>
      </c>
      <c r="DI71" s="542">
        <v>0</v>
      </c>
      <c r="DJ71" s="542">
        <v>0</v>
      </c>
      <c r="DK71" s="542">
        <v>0</v>
      </c>
      <c r="DL71" s="542">
        <v>0</v>
      </c>
      <c r="DM71" s="542">
        <v>11</v>
      </c>
      <c r="DN71" s="542">
        <v>37</v>
      </c>
      <c r="DO71" s="542">
        <v>10</v>
      </c>
      <c r="DP71" s="542">
        <v>445</v>
      </c>
      <c r="DQ71" s="542">
        <v>3</v>
      </c>
      <c r="DR71" s="542">
        <v>61</v>
      </c>
      <c r="DS71" s="542">
        <v>12</v>
      </c>
      <c r="DT71" s="542">
        <v>24</v>
      </c>
      <c r="DU71" s="542">
        <v>0</v>
      </c>
      <c r="DV71" s="542">
        <v>0</v>
      </c>
      <c r="DW71" s="542">
        <v>7</v>
      </c>
      <c r="DX71" s="542">
        <v>25</v>
      </c>
      <c r="DY71" s="542">
        <v>2</v>
      </c>
      <c r="DZ71" s="542">
        <v>4</v>
      </c>
      <c r="EA71" s="543">
        <v>8</v>
      </c>
      <c r="EB71" s="542">
        <v>15</v>
      </c>
      <c r="EC71" s="542">
        <v>4</v>
      </c>
      <c r="ED71" s="542">
        <v>8</v>
      </c>
      <c r="EE71" s="542">
        <v>4</v>
      </c>
      <c r="EF71" s="542">
        <v>78</v>
      </c>
      <c r="EG71" s="542">
        <v>1</v>
      </c>
      <c r="EH71" s="542">
        <v>1</v>
      </c>
      <c r="EI71" s="542">
        <v>0</v>
      </c>
      <c r="EJ71" s="542">
        <v>0</v>
      </c>
      <c r="EK71" s="542">
        <v>1</v>
      </c>
      <c r="EL71" s="542">
        <v>2</v>
      </c>
      <c r="EM71" s="542">
        <v>5</v>
      </c>
      <c r="EN71" s="542">
        <v>13</v>
      </c>
      <c r="EO71" s="542">
        <v>6</v>
      </c>
      <c r="EP71" s="542">
        <v>54</v>
      </c>
      <c r="EQ71" s="542">
        <v>1</v>
      </c>
      <c r="ER71" s="542">
        <v>1</v>
      </c>
      <c r="ES71" s="542">
        <v>0</v>
      </c>
      <c r="ET71" s="542">
        <v>0</v>
      </c>
      <c r="EU71" s="542">
        <v>0</v>
      </c>
      <c r="EV71" s="542">
        <v>0</v>
      </c>
      <c r="EW71" s="542">
        <v>1</v>
      </c>
      <c r="EX71" s="542">
        <v>5</v>
      </c>
      <c r="EY71" s="543">
        <v>1</v>
      </c>
      <c r="EZ71" s="542">
        <v>1</v>
      </c>
      <c r="FA71" s="542">
        <v>5</v>
      </c>
      <c r="FB71" s="542">
        <v>23</v>
      </c>
      <c r="FC71" s="542">
        <v>0</v>
      </c>
      <c r="FD71" s="542">
        <v>0</v>
      </c>
      <c r="FE71" s="542">
        <v>0</v>
      </c>
      <c r="FF71" s="542">
        <v>0</v>
      </c>
      <c r="FG71" s="542">
        <v>8</v>
      </c>
      <c r="FH71" s="542">
        <v>91</v>
      </c>
      <c r="FI71" s="541">
        <f t="shared" si="0"/>
        <v>1401</v>
      </c>
      <c r="FJ71" s="541">
        <f t="shared" si="0"/>
        <v>18335</v>
      </c>
      <c r="FK71" s="82"/>
      <c r="FL71" s="539"/>
      <c r="FM71" s="426"/>
    </row>
    <row r="72" spans="1:169" ht="12.95" customHeight="1">
      <c r="A72" s="535" t="s">
        <v>301</v>
      </c>
      <c r="B72" s="536" t="s">
        <v>1025</v>
      </c>
      <c r="C72" s="537">
        <v>158</v>
      </c>
      <c r="D72" s="537">
        <v>994</v>
      </c>
      <c r="E72" s="537">
        <v>10</v>
      </c>
      <c r="F72" s="537">
        <v>21</v>
      </c>
      <c r="G72" s="537">
        <v>16</v>
      </c>
      <c r="H72" s="537">
        <v>61</v>
      </c>
      <c r="I72" s="537">
        <v>0</v>
      </c>
      <c r="J72" s="537">
        <v>0</v>
      </c>
      <c r="K72" s="537">
        <v>7</v>
      </c>
      <c r="L72" s="537">
        <v>18</v>
      </c>
      <c r="M72" s="537">
        <v>668</v>
      </c>
      <c r="N72" s="537">
        <v>4991</v>
      </c>
      <c r="O72" s="537">
        <v>239</v>
      </c>
      <c r="P72" s="537">
        <v>1269</v>
      </c>
      <c r="Q72" s="537">
        <v>4</v>
      </c>
      <c r="R72" s="537">
        <v>5</v>
      </c>
      <c r="S72" s="537">
        <v>60</v>
      </c>
      <c r="T72" s="537">
        <v>169</v>
      </c>
      <c r="U72" s="537">
        <v>48</v>
      </c>
      <c r="V72" s="537">
        <v>185</v>
      </c>
      <c r="W72" s="537">
        <v>10</v>
      </c>
      <c r="X72" s="537">
        <v>75</v>
      </c>
      <c r="Y72" s="537">
        <v>4</v>
      </c>
      <c r="Z72" s="537">
        <v>10</v>
      </c>
      <c r="AA72" s="537">
        <v>3</v>
      </c>
      <c r="AB72" s="537">
        <v>4</v>
      </c>
      <c r="AC72" s="537">
        <v>14</v>
      </c>
      <c r="AD72" s="537">
        <v>47</v>
      </c>
      <c r="AE72" s="537">
        <v>5</v>
      </c>
      <c r="AF72" s="537">
        <v>8</v>
      </c>
      <c r="AG72" s="537">
        <v>298</v>
      </c>
      <c r="AH72" s="537">
        <v>1543</v>
      </c>
      <c r="AI72" s="537">
        <v>27</v>
      </c>
      <c r="AJ72" s="537">
        <v>103</v>
      </c>
      <c r="AK72" s="537">
        <v>0</v>
      </c>
      <c r="AL72" s="537">
        <v>0</v>
      </c>
      <c r="AM72" s="537">
        <v>19</v>
      </c>
      <c r="AN72" s="537">
        <v>63</v>
      </c>
      <c r="AO72" s="537">
        <v>61</v>
      </c>
      <c r="AP72" s="537">
        <v>207</v>
      </c>
      <c r="AQ72" s="537">
        <v>28</v>
      </c>
      <c r="AR72" s="537">
        <v>196</v>
      </c>
      <c r="AS72" s="537">
        <v>25</v>
      </c>
      <c r="AT72" s="537">
        <v>101</v>
      </c>
      <c r="AU72" s="537">
        <v>14</v>
      </c>
      <c r="AV72" s="537">
        <v>33</v>
      </c>
      <c r="AW72" s="537">
        <v>5</v>
      </c>
      <c r="AX72" s="537">
        <v>33</v>
      </c>
      <c r="AY72" s="537">
        <v>25</v>
      </c>
      <c r="AZ72" s="537">
        <v>80</v>
      </c>
      <c r="BA72" s="537">
        <v>66</v>
      </c>
      <c r="BB72" s="537">
        <v>207</v>
      </c>
      <c r="BC72" s="537">
        <v>103</v>
      </c>
      <c r="BD72" s="537">
        <v>611</v>
      </c>
      <c r="BE72" s="537">
        <v>10</v>
      </c>
      <c r="BF72" s="537">
        <v>30</v>
      </c>
      <c r="BG72" s="537">
        <v>1</v>
      </c>
      <c r="BH72" s="537">
        <v>1</v>
      </c>
      <c r="BI72" s="537">
        <v>0</v>
      </c>
      <c r="BJ72" s="537">
        <v>0</v>
      </c>
      <c r="BK72" s="537">
        <v>33</v>
      </c>
      <c r="BL72" s="537">
        <v>105</v>
      </c>
      <c r="BM72" s="537">
        <v>12</v>
      </c>
      <c r="BN72" s="537">
        <v>22</v>
      </c>
      <c r="BO72" s="537">
        <v>73</v>
      </c>
      <c r="BP72" s="537">
        <v>259</v>
      </c>
      <c r="BQ72" s="537">
        <v>4382</v>
      </c>
      <c r="BR72" s="537">
        <v>43757</v>
      </c>
      <c r="BS72" s="537">
        <v>533</v>
      </c>
      <c r="BT72" s="537">
        <v>3038</v>
      </c>
      <c r="BU72" s="537">
        <v>5</v>
      </c>
      <c r="BV72" s="537">
        <v>176</v>
      </c>
      <c r="BW72" s="537">
        <v>11</v>
      </c>
      <c r="BX72" s="537">
        <v>22</v>
      </c>
      <c r="BY72" s="537">
        <v>104</v>
      </c>
      <c r="BZ72" s="537">
        <v>395</v>
      </c>
      <c r="CA72" s="537">
        <v>15</v>
      </c>
      <c r="CB72" s="537">
        <v>31</v>
      </c>
      <c r="CC72" s="537">
        <v>6</v>
      </c>
      <c r="CD72" s="537">
        <v>18</v>
      </c>
      <c r="CE72" s="537">
        <v>179</v>
      </c>
      <c r="CF72" s="537">
        <v>1174</v>
      </c>
      <c r="CG72" s="537">
        <v>156</v>
      </c>
      <c r="CH72" s="537">
        <v>709</v>
      </c>
      <c r="CI72" s="537">
        <v>12</v>
      </c>
      <c r="CJ72" s="537">
        <v>63</v>
      </c>
      <c r="CK72" s="537">
        <v>25</v>
      </c>
      <c r="CL72" s="537">
        <v>65</v>
      </c>
      <c r="CM72" s="537">
        <v>30</v>
      </c>
      <c r="CN72" s="537">
        <v>241</v>
      </c>
      <c r="CO72" s="537">
        <v>27</v>
      </c>
      <c r="CP72" s="537">
        <v>91</v>
      </c>
      <c r="CQ72" s="538">
        <v>8</v>
      </c>
      <c r="CR72" s="537">
        <v>28</v>
      </c>
      <c r="CS72" s="537">
        <v>87</v>
      </c>
      <c r="CT72" s="537">
        <v>321</v>
      </c>
      <c r="CU72" s="537">
        <v>1</v>
      </c>
      <c r="CV72" s="537">
        <v>7</v>
      </c>
      <c r="CW72" s="537">
        <v>10</v>
      </c>
      <c r="CX72" s="537">
        <v>36</v>
      </c>
      <c r="CY72" s="537">
        <v>9</v>
      </c>
      <c r="CZ72" s="537">
        <v>21</v>
      </c>
      <c r="DA72" s="537">
        <v>27</v>
      </c>
      <c r="DB72" s="537">
        <v>63</v>
      </c>
      <c r="DC72" s="537">
        <v>9</v>
      </c>
      <c r="DD72" s="537">
        <v>22</v>
      </c>
      <c r="DE72" s="537">
        <v>63</v>
      </c>
      <c r="DF72" s="537">
        <v>206</v>
      </c>
      <c r="DG72" s="537">
        <v>74</v>
      </c>
      <c r="DH72" s="537">
        <v>383</v>
      </c>
      <c r="DI72" s="537">
        <v>4</v>
      </c>
      <c r="DJ72" s="537">
        <v>9</v>
      </c>
      <c r="DK72" s="537">
        <v>5</v>
      </c>
      <c r="DL72" s="537">
        <v>7</v>
      </c>
      <c r="DM72" s="537">
        <v>15</v>
      </c>
      <c r="DN72" s="537">
        <v>50</v>
      </c>
      <c r="DO72" s="537">
        <v>65</v>
      </c>
      <c r="DP72" s="537">
        <v>425</v>
      </c>
      <c r="DQ72" s="537">
        <v>8</v>
      </c>
      <c r="DR72" s="537">
        <v>22</v>
      </c>
      <c r="DS72" s="537">
        <v>45</v>
      </c>
      <c r="DT72" s="537">
        <v>234</v>
      </c>
      <c r="DU72" s="537">
        <v>2</v>
      </c>
      <c r="DV72" s="537">
        <v>2</v>
      </c>
      <c r="DW72" s="537">
        <v>16</v>
      </c>
      <c r="DX72" s="537">
        <v>122</v>
      </c>
      <c r="DY72" s="537">
        <v>20</v>
      </c>
      <c r="DZ72" s="537">
        <v>41</v>
      </c>
      <c r="EA72" s="538">
        <v>13</v>
      </c>
      <c r="EB72" s="537">
        <v>76</v>
      </c>
      <c r="EC72" s="537">
        <v>7</v>
      </c>
      <c r="ED72" s="537">
        <v>11</v>
      </c>
      <c r="EE72" s="537">
        <v>17</v>
      </c>
      <c r="EF72" s="537">
        <v>61</v>
      </c>
      <c r="EG72" s="537">
        <v>6</v>
      </c>
      <c r="EH72" s="537">
        <v>22</v>
      </c>
      <c r="EI72" s="537">
        <v>4</v>
      </c>
      <c r="EJ72" s="537">
        <v>5</v>
      </c>
      <c r="EK72" s="537">
        <v>10</v>
      </c>
      <c r="EL72" s="537">
        <v>22</v>
      </c>
      <c r="EM72" s="537">
        <v>6</v>
      </c>
      <c r="EN72" s="537">
        <v>7</v>
      </c>
      <c r="EO72" s="537">
        <v>3</v>
      </c>
      <c r="EP72" s="537">
        <v>7</v>
      </c>
      <c r="EQ72" s="537">
        <v>1</v>
      </c>
      <c r="ER72" s="537">
        <v>2</v>
      </c>
      <c r="ES72" s="537">
        <v>2</v>
      </c>
      <c r="ET72" s="537">
        <v>3</v>
      </c>
      <c r="EU72" s="537">
        <v>0</v>
      </c>
      <c r="EV72" s="537">
        <v>0</v>
      </c>
      <c r="EW72" s="537">
        <v>3</v>
      </c>
      <c r="EX72" s="537">
        <v>13</v>
      </c>
      <c r="EY72" s="538">
        <v>17</v>
      </c>
      <c r="EZ72" s="537">
        <v>29</v>
      </c>
      <c r="FA72" s="537">
        <v>15</v>
      </c>
      <c r="FB72" s="537">
        <v>40</v>
      </c>
      <c r="FC72" s="537">
        <v>1</v>
      </c>
      <c r="FD72" s="537">
        <v>1</v>
      </c>
      <c r="FE72" s="537">
        <v>7</v>
      </c>
      <c r="FF72" s="537">
        <v>17</v>
      </c>
      <c r="FG72" s="537">
        <v>12</v>
      </c>
      <c r="FH72" s="537">
        <v>26</v>
      </c>
      <c r="FI72" s="536">
        <f t="shared" si="0"/>
        <v>8123</v>
      </c>
      <c r="FJ72" s="536">
        <f t="shared" si="0"/>
        <v>63572</v>
      </c>
      <c r="FK72" s="82"/>
      <c r="FL72" s="539"/>
      <c r="FM72" s="426"/>
    </row>
    <row r="73" spans="1:169" ht="12.95" customHeight="1">
      <c r="A73" s="540" t="s">
        <v>302</v>
      </c>
      <c r="B73" s="541" t="s">
        <v>926</v>
      </c>
      <c r="C73" s="542">
        <v>144</v>
      </c>
      <c r="D73" s="542">
        <v>908</v>
      </c>
      <c r="E73" s="542">
        <v>6</v>
      </c>
      <c r="F73" s="542">
        <v>25</v>
      </c>
      <c r="G73" s="542">
        <v>31</v>
      </c>
      <c r="H73" s="542">
        <v>89</v>
      </c>
      <c r="I73" s="542">
        <v>11</v>
      </c>
      <c r="J73" s="542">
        <v>378</v>
      </c>
      <c r="K73" s="542">
        <v>24</v>
      </c>
      <c r="L73" s="542">
        <v>51</v>
      </c>
      <c r="M73" s="542">
        <v>854</v>
      </c>
      <c r="N73" s="542">
        <v>4320</v>
      </c>
      <c r="O73" s="542">
        <v>546</v>
      </c>
      <c r="P73" s="542">
        <v>1429</v>
      </c>
      <c r="Q73" s="542">
        <v>13</v>
      </c>
      <c r="R73" s="542">
        <v>29</v>
      </c>
      <c r="S73" s="542">
        <v>97</v>
      </c>
      <c r="T73" s="542">
        <v>229</v>
      </c>
      <c r="U73" s="542">
        <v>87</v>
      </c>
      <c r="V73" s="542">
        <v>304</v>
      </c>
      <c r="W73" s="542">
        <v>17</v>
      </c>
      <c r="X73" s="542">
        <v>32</v>
      </c>
      <c r="Y73" s="542">
        <v>7</v>
      </c>
      <c r="Z73" s="542">
        <v>19</v>
      </c>
      <c r="AA73" s="542">
        <v>10</v>
      </c>
      <c r="AB73" s="542">
        <v>18</v>
      </c>
      <c r="AC73" s="542">
        <v>19</v>
      </c>
      <c r="AD73" s="542">
        <v>35</v>
      </c>
      <c r="AE73" s="542">
        <v>17</v>
      </c>
      <c r="AF73" s="542">
        <v>45</v>
      </c>
      <c r="AG73" s="542">
        <v>459</v>
      </c>
      <c r="AH73" s="542">
        <v>1327</v>
      </c>
      <c r="AI73" s="542">
        <v>48</v>
      </c>
      <c r="AJ73" s="542">
        <v>86</v>
      </c>
      <c r="AK73" s="542">
        <v>4</v>
      </c>
      <c r="AL73" s="542">
        <v>6</v>
      </c>
      <c r="AM73" s="542">
        <v>29</v>
      </c>
      <c r="AN73" s="542">
        <v>85</v>
      </c>
      <c r="AO73" s="542">
        <v>92</v>
      </c>
      <c r="AP73" s="542">
        <v>232</v>
      </c>
      <c r="AQ73" s="542">
        <v>34</v>
      </c>
      <c r="AR73" s="542">
        <v>127</v>
      </c>
      <c r="AS73" s="542">
        <v>31</v>
      </c>
      <c r="AT73" s="542">
        <v>49</v>
      </c>
      <c r="AU73" s="542">
        <v>26</v>
      </c>
      <c r="AV73" s="542">
        <v>74</v>
      </c>
      <c r="AW73" s="542">
        <v>10</v>
      </c>
      <c r="AX73" s="542">
        <v>31</v>
      </c>
      <c r="AY73" s="542">
        <v>24</v>
      </c>
      <c r="AZ73" s="542">
        <v>116</v>
      </c>
      <c r="BA73" s="542">
        <v>84</v>
      </c>
      <c r="BB73" s="542">
        <v>333</v>
      </c>
      <c r="BC73" s="542">
        <v>119</v>
      </c>
      <c r="BD73" s="542">
        <v>477</v>
      </c>
      <c r="BE73" s="542">
        <v>32</v>
      </c>
      <c r="BF73" s="542">
        <v>77</v>
      </c>
      <c r="BG73" s="542">
        <v>7</v>
      </c>
      <c r="BH73" s="542">
        <v>16</v>
      </c>
      <c r="BI73" s="542">
        <v>3</v>
      </c>
      <c r="BJ73" s="542">
        <v>31</v>
      </c>
      <c r="BK73" s="542">
        <v>78</v>
      </c>
      <c r="BL73" s="542">
        <v>777</v>
      </c>
      <c r="BM73" s="542">
        <v>26</v>
      </c>
      <c r="BN73" s="542">
        <v>70</v>
      </c>
      <c r="BO73" s="542">
        <v>128</v>
      </c>
      <c r="BP73" s="542">
        <v>511</v>
      </c>
      <c r="BQ73" s="542">
        <v>3635</v>
      </c>
      <c r="BR73" s="542">
        <v>18820</v>
      </c>
      <c r="BS73" s="542">
        <v>700</v>
      </c>
      <c r="BT73" s="542">
        <v>2392</v>
      </c>
      <c r="BU73" s="542">
        <v>9</v>
      </c>
      <c r="BV73" s="542">
        <v>30</v>
      </c>
      <c r="BW73" s="542">
        <v>22</v>
      </c>
      <c r="BX73" s="542">
        <v>53</v>
      </c>
      <c r="BY73" s="542">
        <v>106</v>
      </c>
      <c r="BZ73" s="542">
        <v>326</v>
      </c>
      <c r="CA73" s="542">
        <v>28</v>
      </c>
      <c r="CB73" s="542">
        <v>80</v>
      </c>
      <c r="CC73" s="542">
        <v>12</v>
      </c>
      <c r="CD73" s="542">
        <v>19</v>
      </c>
      <c r="CE73" s="542">
        <v>245</v>
      </c>
      <c r="CF73" s="542">
        <v>1672</v>
      </c>
      <c r="CG73" s="542">
        <v>144</v>
      </c>
      <c r="CH73" s="542">
        <v>504</v>
      </c>
      <c r="CI73" s="542">
        <v>38</v>
      </c>
      <c r="CJ73" s="542">
        <v>153</v>
      </c>
      <c r="CK73" s="542">
        <v>37</v>
      </c>
      <c r="CL73" s="542">
        <v>271</v>
      </c>
      <c r="CM73" s="542">
        <v>82</v>
      </c>
      <c r="CN73" s="542">
        <v>288</v>
      </c>
      <c r="CO73" s="542">
        <v>48</v>
      </c>
      <c r="CP73" s="542">
        <v>129</v>
      </c>
      <c r="CQ73" s="543">
        <v>11</v>
      </c>
      <c r="CR73" s="542">
        <v>93</v>
      </c>
      <c r="CS73" s="542">
        <v>143</v>
      </c>
      <c r="CT73" s="542">
        <v>280</v>
      </c>
      <c r="CU73" s="542">
        <v>7</v>
      </c>
      <c r="CV73" s="542">
        <v>33</v>
      </c>
      <c r="CW73" s="542">
        <v>30</v>
      </c>
      <c r="CX73" s="542">
        <v>43</v>
      </c>
      <c r="CY73" s="542">
        <v>19</v>
      </c>
      <c r="CZ73" s="542">
        <v>70</v>
      </c>
      <c r="DA73" s="542">
        <v>47</v>
      </c>
      <c r="DB73" s="542">
        <v>131</v>
      </c>
      <c r="DC73" s="542">
        <v>18</v>
      </c>
      <c r="DD73" s="542">
        <v>33</v>
      </c>
      <c r="DE73" s="542">
        <v>100</v>
      </c>
      <c r="DF73" s="542">
        <v>187</v>
      </c>
      <c r="DG73" s="542">
        <v>88</v>
      </c>
      <c r="DH73" s="542">
        <v>211</v>
      </c>
      <c r="DI73" s="542">
        <v>7</v>
      </c>
      <c r="DJ73" s="542">
        <v>13</v>
      </c>
      <c r="DK73" s="542">
        <v>14</v>
      </c>
      <c r="DL73" s="542">
        <v>25</v>
      </c>
      <c r="DM73" s="542">
        <v>29</v>
      </c>
      <c r="DN73" s="542">
        <v>53</v>
      </c>
      <c r="DO73" s="542">
        <v>141</v>
      </c>
      <c r="DP73" s="542">
        <v>465</v>
      </c>
      <c r="DQ73" s="542">
        <v>19</v>
      </c>
      <c r="DR73" s="542">
        <v>38</v>
      </c>
      <c r="DS73" s="542">
        <v>54</v>
      </c>
      <c r="DT73" s="542">
        <v>182</v>
      </c>
      <c r="DU73" s="542">
        <v>4</v>
      </c>
      <c r="DV73" s="542">
        <v>4</v>
      </c>
      <c r="DW73" s="542">
        <v>43</v>
      </c>
      <c r="DX73" s="542">
        <v>267</v>
      </c>
      <c r="DY73" s="542">
        <v>25</v>
      </c>
      <c r="DZ73" s="542">
        <v>69</v>
      </c>
      <c r="EA73" s="543">
        <v>19</v>
      </c>
      <c r="EB73" s="542">
        <v>105</v>
      </c>
      <c r="EC73" s="542">
        <v>12</v>
      </c>
      <c r="ED73" s="542">
        <v>23</v>
      </c>
      <c r="EE73" s="542">
        <v>40</v>
      </c>
      <c r="EF73" s="542">
        <v>188</v>
      </c>
      <c r="EG73" s="542">
        <v>24</v>
      </c>
      <c r="EH73" s="542">
        <v>79</v>
      </c>
      <c r="EI73" s="542">
        <v>5</v>
      </c>
      <c r="EJ73" s="542">
        <v>10</v>
      </c>
      <c r="EK73" s="542">
        <v>17</v>
      </c>
      <c r="EL73" s="542">
        <v>33</v>
      </c>
      <c r="EM73" s="542">
        <v>12</v>
      </c>
      <c r="EN73" s="542">
        <v>48</v>
      </c>
      <c r="EO73" s="542">
        <v>13</v>
      </c>
      <c r="EP73" s="542">
        <v>69</v>
      </c>
      <c r="EQ73" s="542">
        <v>5</v>
      </c>
      <c r="ER73" s="542">
        <v>55</v>
      </c>
      <c r="ES73" s="542">
        <v>8</v>
      </c>
      <c r="ET73" s="542">
        <v>46</v>
      </c>
      <c r="EU73" s="542">
        <v>2</v>
      </c>
      <c r="EV73" s="542">
        <v>3</v>
      </c>
      <c r="EW73" s="542">
        <v>3</v>
      </c>
      <c r="EX73" s="542">
        <v>6</v>
      </c>
      <c r="EY73" s="543">
        <v>27</v>
      </c>
      <c r="EZ73" s="542">
        <v>167</v>
      </c>
      <c r="FA73" s="542">
        <v>12</v>
      </c>
      <c r="FB73" s="542">
        <v>23</v>
      </c>
      <c r="FC73" s="542">
        <v>3</v>
      </c>
      <c r="FD73" s="542">
        <v>5</v>
      </c>
      <c r="FE73" s="542">
        <v>16</v>
      </c>
      <c r="FF73" s="542">
        <v>36</v>
      </c>
      <c r="FG73" s="542">
        <v>27</v>
      </c>
      <c r="FH73" s="542">
        <v>62</v>
      </c>
      <c r="FI73" s="541">
        <f t="shared" ref="FI73:FJ95" si="1">+C73+E73+G73+I73+K73+M73+O73+Q73+S73+U73+W73+Y73+AA73+AC73+AE73+AI73+AG73+AK73+AM73+AO73+AQ73+AS73+AU73+AW73+AY73+BA73+BE73+BC73+BG73+BI73+BK73+BM73+BO73+BQ73+BS73+BW73+BU73+BY73+CA73+CC73+CE73+CG73+CI73+CK73+CM73+CO73+CQ73+CS73+CU73+CW73+CY73+DA73+DC73+DE73+DG73+DI73+DK73+DM73+DO73+DQ73+DS73+DU73+DW73+DY73+EA73+EC73+EE73+EG73+EI73+EK73+EM73+EO73+EQ73+ES73+EU73+EW73+EY73+FA73+FC73+FE73+FG73</f>
        <v>9267</v>
      </c>
      <c r="FJ73" s="541">
        <f t="shared" si="1"/>
        <v>40228</v>
      </c>
      <c r="FK73" s="82"/>
      <c r="FL73" s="539"/>
      <c r="FM73" s="426"/>
    </row>
    <row r="74" spans="1:169" ht="12.95" customHeight="1">
      <c r="A74" s="535" t="s">
        <v>303</v>
      </c>
      <c r="B74" s="536" t="s">
        <v>927</v>
      </c>
      <c r="C74" s="537">
        <v>122</v>
      </c>
      <c r="D74" s="537">
        <v>312</v>
      </c>
      <c r="E74" s="537">
        <v>18</v>
      </c>
      <c r="F74" s="537">
        <v>41</v>
      </c>
      <c r="G74" s="537">
        <v>64</v>
      </c>
      <c r="H74" s="537">
        <v>154</v>
      </c>
      <c r="I74" s="537">
        <v>18</v>
      </c>
      <c r="J74" s="537">
        <v>24</v>
      </c>
      <c r="K74" s="537">
        <v>23</v>
      </c>
      <c r="L74" s="537">
        <v>31</v>
      </c>
      <c r="M74" s="537">
        <v>371</v>
      </c>
      <c r="N74" s="537">
        <v>1179</v>
      </c>
      <c r="O74" s="537">
        <v>220</v>
      </c>
      <c r="P74" s="537">
        <v>674</v>
      </c>
      <c r="Q74" s="537">
        <v>15</v>
      </c>
      <c r="R74" s="537">
        <v>29</v>
      </c>
      <c r="S74" s="537">
        <v>116</v>
      </c>
      <c r="T74" s="537">
        <v>244</v>
      </c>
      <c r="U74" s="537">
        <v>127</v>
      </c>
      <c r="V74" s="537">
        <v>284</v>
      </c>
      <c r="W74" s="537">
        <v>8</v>
      </c>
      <c r="X74" s="537">
        <v>11</v>
      </c>
      <c r="Y74" s="537">
        <v>3</v>
      </c>
      <c r="Z74" s="537">
        <v>6</v>
      </c>
      <c r="AA74" s="537">
        <v>6</v>
      </c>
      <c r="AB74" s="537">
        <v>10</v>
      </c>
      <c r="AC74" s="537">
        <v>23</v>
      </c>
      <c r="AD74" s="537">
        <v>40</v>
      </c>
      <c r="AE74" s="537">
        <v>27</v>
      </c>
      <c r="AF74" s="537">
        <v>76</v>
      </c>
      <c r="AG74" s="537">
        <v>170</v>
      </c>
      <c r="AH74" s="537">
        <v>457</v>
      </c>
      <c r="AI74" s="537">
        <v>70</v>
      </c>
      <c r="AJ74" s="537">
        <v>119</v>
      </c>
      <c r="AK74" s="537">
        <v>17</v>
      </c>
      <c r="AL74" s="537">
        <v>27</v>
      </c>
      <c r="AM74" s="537">
        <v>30</v>
      </c>
      <c r="AN74" s="537">
        <v>54</v>
      </c>
      <c r="AO74" s="537">
        <v>90</v>
      </c>
      <c r="AP74" s="537">
        <v>173</v>
      </c>
      <c r="AQ74" s="537">
        <v>41</v>
      </c>
      <c r="AR74" s="537">
        <v>59</v>
      </c>
      <c r="AS74" s="537">
        <v>42</v>
      </c>
      <c r="AT74" s="537">
        <v>90</v>
      </c>
      <c r="AU74" s="537">
        <v>18</v>
      </c>
      <c r="AV74" s="537">
        <v>95</v>
      </c>
      <c r="AW74" s="537">
        <v>13</v>
      </c>
      <c r="AX74" s="537">
        <v>28</v>
      </c>
      <c r="AY74" s="537">
        <v>34</v>
      </c>
      <c r="AZ74" s="537">
        <v>54</v>
      </c>
      <c r="BA74" s="537">
        <v>52</v>
      </c>
      <c r="BB74" s="537">
        <v>140</v>
      </c>
      <c r="BC74" s="537">
        <v>64</v>
      </c>
      <c r="BD74" s="537">
        <v>257</v>
      </c>
      <c r="BE74" s="537">
        <v>27</v>
      </c>
      <c r="BF74" s="537">
        <v>88</v>
      </c>
      <c r="BG74" s="537">
        <v>5</v>
      </c>
      <c r="BH74" s="537">
        <v>8</v>
      </c>
      <c r="BI74" s="537">
        <v>1</v>
      </c>
      <c r="BJ74" s="537">
        <v>1</v>
      </c>
      <c r="BK74" s="537">
        <v>41</v>
      </c>
      <c r="BL74" s="537">
        <v>70</v>
      </c>
      <c r="BM74" s="537">
        <v>29</v>
      </c>
      <c r="BN74" s="537">
        <v>56</v>
      </c>
      <c r="BO74" s="537">
        <v>98</v>
      </c>
      <c r="BP74" s="537">
        <v>297</v>
      </c>
      <c r="BQ74" s="537">
        <v>905</v>
      </c>
      <c r="BR74" s="537">
        <v>3748</v>
      </c>
      <c r="BS74" s="537">
        <v>426</v>
      </c>
      <c r="BT74" s="537">
        <v>1517</v>
      </c>
      <c r="BU74" s="537">
        <v>19</v>
      </c>
      <c r="BV74" s="537">
        <v>25</v>
      </c>
      <c r="BW74" s="537">
        <v>38</v>
      </c>
      <c r="BX74" s="537">
        <v>72</v>
      </c>
      <c r="BY74" s="537">
        <v>69</v>
      </c>
      <c r="BZ74" s="537">
        <v>149</v>
      </c>
      <c r="CA74" s="537">
        <v>35</v>
      </c>
      <c r="CB74" s="537">
        <v>311</v>
      </c>
      <c r="CC74" s="537">
        <v>13</v>
      </c>
      <c r="CD74" s="537">
        <v>24</v>
      </c>
      <c r="CE74" s="537">
        <v>79</v>
      </c>
      <c r="CF74" s="537">
        <v>304</v>
      </c>
      <c r="CG74" s="537">
        <v>157</v>
      </c>
      <c r="CH74" s="537">
        <v>361</v>
      </c>
      <c r="CI74" s="537">
        <v>31</v>
      </c>
      <c r="CJ74" s="537">
        <v>50</v>
      </c>
      <c r="CK74" s="537">
        <v>25</v>
      </c>
      <c r="CL74" s="537">
        <v>52</v>
      </c>
      <c r="CM74" s="537">
        <v>78</v>
      </c>
      <c r="CN74" s="537">
        <v>138</v>
      </c>
      <c r="CO74" s="537">
        <v>38</v>
      </c>
      <c r="CP74" s="537">
        <v>67</v>
      </c>
      <c r="CQ74" s="538">
        <v>14</v>
      </c>
      <c r="CR74" s="537">
        <v>27</v>
      </c>
      <c r="CS74" s="537">
        <v>151</v>
      </c>
      <c r="CT74" s="537">
        <v>602</v>
      </c>
      <c r="CU74" s="537">
        <v>4</v>
      </c>
      <c r="CV74" s="537">
        <v>10</v>
      </c>
      <c r="CW74" s="537">
        <v>19</v>
      </c>
      <c r="CX74" s="537">
        <v>30</v>
      </c>
      <c r="CY74" s="537">
        <v>22</v>
      </c>
      <c r="CZ74" s="537">
        <v>58</v>
      </c>
      <c r="DA74" s="537">
        <v>38</v>
      </c>
      <c r="DB74" s="537">
        <v>95</v>
      </c>
      <c r="DC74" s="537">
        <v>10</v>
      </c>
      <c r="DD74" s="537">
        <v>17</v>
      </c>
      <c r="DE74" s="537">
        <v>71</v>
      </c>
      <c r="DF74" s="537">
        <v>159</v>
      </c>
      <c r="DG74" s="537">
        <v>98</v>
      </c>
      <c r="DH74" s="537">
        <v>196</v>
      </c>
      <c r="DI74" s="537">
        <v>2</v>
      </c>
      <c r="DJ74" s="537">
        <v>2</v>
      </c>
      <c r="DK74" s="537">
        <v>17</v>
      </c>
      <c r="DL74" s="537">
        <v>30</v>
      </c>
      <c r="DM74" s="537">
        <v>38</v>
      </c>
      <c r="DN74" s="537">
        <v>73</v>
      </c>
      <c r="DO74" s="537">
        <v>81</v>
      </c>
      <c r="DP74" s="537">
        <v>183</v>
      </c>
      <c r="DQ74" s="537">
        <v>40</v>
      </c>
      <c r="DR74" s="537">
        <v>65</v>
      </c>
      <c r="DS74" s="537">
        <v>26</v>
      </c>
      <c r="DT74" s="537">
        <v>55</v>
      </c>
      <c r="DU74" s="537">
        <v>4</v>
      </c>
      <c r="DV74" s="537">
        <v>6</v>
      </c>
      <c r="DW74" s="537">
        <v>33</v>
      </c>
      <c r="DX74" s="537">
        <v>64</v>
      </c>
      <c r="DY74" s="537">
        <v>25</v>
      </c>
      <c r="DZ74" s="537">
        <v>32</v>
      </c>
      <c r="EA74" s="538">
        <v>24</v>
      </c>
      <c r="EB74" s="537">
        <v>47</v>
      </c>
      <c r="EC74" s="537">
        <v>24</v>
      </c>
      <c r="ED74" s="537">
        <v>60</v>
      </c>
      <c r="EE74" s="537">
        <v>29</v>
      </c>
      <c r="EF74" s="537">
        <v>68</v>
      </c>
      <c r="EG74" s="537">
        <v>31</v>
      </c>
      <c r="EH74" s="537">
        <v>57</v>
      </c>
      <c r="EI74" s="537">
        <v>4</v>
      </c>
      <c r="EJ74" s="537">
        <v>11</v>
      </c>
      <c r="EK74" s="537">
        <v>10</v>
      </c>
      <c r="EL74" s="537">
        <v>19</v>
      </c>
      <c r="EM74" s="537">
        <v>8</v>
      </c>
      <c r="EN74" s="537">
        <v>17</v>
      </c>
      <c r="EO74" s="537">
        <v>5</v>
      </c>
      <c r="EP74" s="537">
        <v>6</v>
      </c>
      <c r="EQ74" s="537">
        <v>5</v>
      </c>
      <c r="ER74" s="537">
        <v>58</v>
      </c>
      <c r="ES74" s="537">
        <v>17</v>
      </c>
      <c r="ET74" s="537">
        <v>25</v>
      </c>
      <c r="EU74" s="537">
        <v>15</v>
      </c>
      <c r="EV74" s="537">
        <v>26</v>
      </c>
      <c r="EW74" s="537">
        <v>14</v>
      </c>
      <c r="EX74" s="537">
        <v>27</v>
      </c>
      <c r="EY74" s="538">
        <v>22</v>
      </c>
      <c r="EZ74" s="537">
        <v>80</v>
      </c>
      <c r="FA74" s="537">
        <v>8</v>
      </c>
      <c r="FB74" s="537">
        <v>18</v>
      </c>
      <c r="FC74" s="537">
        <v>1</v>
      </c>
      <c r="FD74" s="537">
        <v>1</v>
      </c>
      <c r="FE74" s="537">
        <v>20</v>
      </c>
      <c r="FF74" s="537">
        <v>31</v>
      </c>
      <c r="FG74" s="537">
        <v>18</v>
      </c>
      <c r="FH74" s="537">
        <v>33</v>
      </c>
      <c r="FI74" s="536">
        <f t="shared" si="1"/>
        <v>4864</v>
      </c>
      <c r="FJ74" s="536">
        <f t="shared" si="1"/>
        <v>14294</v>
      </c>
      <c r="FK74" s="82"/>
      <c r="FL74" s="539"/>
      <c r="FM74" s="426"/>
    </row>
    <row r="75" spans="1:169" ht="12.95" customHeight="1">
      <c r="A75" s="540" t="s">
        <v>305</v>
      </c>
      <c r="B75" s="541" t="s">
        <v>928</v>
      </c>
      <c r="C75" s="542">
        <v>158</v>
      </c>
      <c r="D75" s="542">
        <v>580</v>
      </c>
      <c r="E75" s="542">
        <v>21</v>
      </c>
      <c r="F75" s="542">
        <v>255</v>
      </c>
      <c r="G75" s="542">
        <v>28</v>
      </c>
      <c r="H75" s="542">
        <v>49</v>
      </c>
      <c r="I75" s="542">
        <v>7</v>
      </c>
      <c r="J75" s="542">
        <v>19</v>
      </c>
      <c r="K75" s="542">
        <v>15</v>
      </c>
      <c r="L75" s="542">
        <v>67</v>
      </c>
      <c r="M75" s="542">
        <v>595</v>
      </c>
      <c r="N75" s="542">
        <v>2648</v>
      </c>
      <c r="O75" s="542">
        <v>562</v>
      </c>
      <c r="P75" s="542">
        <v>1722</v>
      </c>
      <c r="Q75" s="542">
        <v>18</v>
      </c>
      <c r="R75" s="542">
        <v>46</v>
      </c>
      <c r="S75" s="542">
        <v>73</v>
      </c>
      <c r="T75" s="542">
        <v>151</v>
      </c>
      <c r="U75" s="542">
        <v>71</v>
      </c>
      <c r="V75" s="542">
        <v>167</v>
      </c>
      <c r="W75" s="542">
        <v>7</v>
      </c>
      <c r="X75" s="542">
        <v>15</v>
      </c>
      <c r="Y75" s="542">
        <v>14</v>
      </c>
      <c r="Z75" s="542">
        <v>33</v>
      </c>
      <c r="AA75" s="542">
        <v>12</v>
      </c>
      <c r="AB75" s="542">
        <v>84</v>
      </c>
      <c r="AC75" s="542">
        <v>11</v>
      </c>
      <c r="AD75" s="542">
        <v>28</v>
      </c>
      <c r="AE75" s="542">
        <v>12</v>
      </c>
      <c r="AF75" s="542">
        <v>21</v>
      </c>
      <c r="AG75" s="542">
        <v>296</v>
      </c>
      <c r="AH75" s="542">
        <v>971</v>
      </c>
      <c r="AI75" s="542">
        <v>43</v>
      </c>
      <c r="AJ75" s="542">
        <v>106</v>
      </c>
      <c r="AK75" s="542">
        <v>1</v>
      </c>
      <c r="AL75" s="542">
        <v>1</v>
      </c>
      <c r="AM75" s="542">
        <v>16</v>
      </c>
      <c r="AN75" s="542">
        <v>37</v>
      </c>
      <c r="AO75" s="542">
        <v>78</v>
      </c>
      <c r="AP75" s="542">
        <v>193</v>
      </c>
      <c r="AQ75" s="542">
        <v>80</v>
      </c>
      <c r="AR75" s="542">
        <v>264</v>
      </c>
      <c r="AS75" s="542">
        <v>16</v>
      </c>
      <c r="AT75" s="542">
        <v>42</v>
      </c>
      <c r="AU75" s="542">
        <v>26</v>
      </c>
      <c r="AV75" s="542">
        <v>72</v>
      </c>
      <c r="AW75" s="542">
        <v>14</v>
      </c>
      <c r="AX75" s="542">
        <v>40</v>
      </c>
      <c r="AY75" s="542">
        <v>46</v>
      </c>
      <c r="AZ75" s="542">
        <v>118</v>
      </c>
      <c r="BA75" s="542">
        <v>63</v>
      </c>
      <c r="BB75" s="542">
        <v>156</v>
      </c>
      <c r="BC75" s="542">
        <v>155</v>
      </c>
      <c r="BD75" s="542">
        <v>681</v>
      </c>
      <c r="BE75" s="542">
        <v>40</v>
      </c>
      <c r="BF75" s="542">
        <v>88</v>
      </c>
      <c r="BG75" s="542">
        <v>4</v>
      </c>
      <c r="BH75" s="542">
        <v>9</v>
      </c>
      <c r="BI75" s="542">
        <v>7</v>
      </c>
      <c r="BJ75" s="542">
        <v>16</v>
      </c>
      <c r="BK75" s="542">
        <v>104</v>
      </c>
      <c r="BL75" s="542">
        <v>344</v>
      </c>
      <c r="BM75" s="542">
        <v>22</v>
      </c>
      <c r="BN75" s="542">
        <v>50</v>
      </c>
      <c r="BO75" s="542">
        <v>143</v>
      </c>
      <c r="BP75" s="542">
        <v>704</v>
      </c>
      <c r="BQ75" s="542">
        <v>2057</v>
      </c>
      <c r="BR75" s="542">
        <v>10598</v>
      </c>
      <c r="BS75" s="542">
        <v>450</v>
      </c>
      <c r="BT75" s="542">
        <v>1857</v>
      </c>
      <c r="BU75" s="542">
        <v>14</v>
      </c>
      <c r="BV75" s="542">
        <v>17</v>
      </c>
      <c r="BW75" s="542">
        <v>8</v>
      </c>
      <c r="BX75" s="542">
        <v>19</v>
      </c>
      <c r="BY75" s="542">
        <v>148</v>
      </c>
      <c r="BZ75" s="542">
        <v>417</v>
      </c>
      <c r="CA75" s="542">
        <v>19</v>
      </c>
      <c r="CB75" s="542">
        <v>146</v>
      </c>
      <c r="CC75" s="542">
        <v>5</v>
      </c>
      <c r="CD75" s="542">
        <v>8</v>
      </c>
      <c r="CE75" s="542">
        <v>189</v>
      </c>
      <c r="CF75" s="542">
        <v>605</v>
      </c>
      <c r="CG75" s="542">
        <v>113</v>
      </c>
      <c r="CH75" s="542">
        <v>503</v>
      </c>
      <c r="CI75" s="542">
        <v>9</v>
      </c>
      <c r="CJ75" s="542">
        <v>140</v>
      </c>
      <c r="CK75" s="542">
        <v>42</v>
      </c>
      <c r="CL75" s="542">
        <v>126</v>
      </c>
      <c r="CM75" s="542">
        <v>65</v>
      </c>
      <c r="CN75" s="542">
        <v>303</v>
      </c>
      <c r="CO75" s="542">
        <v>36</v>
      </c>
      <c r="CP75" s="542">
        <v>217</v>
      </c>
      <c r="CQ75" s="543">
        <v>32</v>
      </c>
      <c r="CR75" s="542">
        <v>76</v>
      </c>
      <c r="CS75" s="542">
        <v>255</v>
      </c>
      <c r="CT75" s="542">
        <v>750</v>
      </c>
      <c r="CU75" s="542">
        <v>9</v>
      </c>
      <c r="CV75" s="542">
        <v>85</v>
      </c>
      <c r="CW75" s="542">
        <v>31</v>
      </c>
      <c r="CX75" s="542">
        <v>68</v>
      </c>
      <c r="CY75" s="542">
        <v>8</v>
      </c>
      <c r="CZ75" s="542">
        <v>23</v>
      </c>
      <c r="DA75" s="542">
        <v>32</v>
      </c>
      <c r="DB75" s="542">
        <v>92</v>
      </c>
      <c r="DC75" s="542">
        <v>30</v>
      </c>
      <c r="DD75" s="542">
        <v>92</v>
      </c>
      <c r="DE75" s="542">
        <v>67</v>
      </c>
      <c r="DF75" s="542">
        <v>179</v>
      </c>
      <c r="DG75" s="542">
        <v>89</v>
      </c>
      <c r="DH75" s="542">
        <v>289</v>
      </c>
      <c r="DI75" s="542">
        <v>3</v>
      </c>
      <c r="DJ75" s="542">
        <v>19</v>
      </c>
      <c r="DK75" s="542">
        <v>14</v>
      </c>
      <c r="DL75" s="542">
        <v>28</v>
      </c>
      <c r="DM75" s="542">
        <v>34</v>
      </c>
      <c r="DN75" s="542">
        <v>83</v>
      </c>
      <c r="DO75" s="542">
        <v>68</v>
      </c>
      <c r="DP75" s="542">
        <v>172</v>
      </c>
      <c r="DQ75" s="542">
        <v>15</v>
      </c>
      <c r="DR75" s="542">
        <v>32</v>
      </c>
      <c r="DS75" s="542">
        <v>124</v>
      </c>
      <c r="DT75" s="542">
        <v>395</v>
      </c>
      <c r="DU75" s="542">
        <v>2</v>
      </c>
      <c r="DV75" s="542">
        <v>13</v>
      </c>
      <c r="DW75" s="542">
        <v>43</v>
      </c>
      <c r="DX75" s="542">
        <v>170</v>
      </c>
      <c r="DY75" s="542">
        <v>17</v>
      </c>
      <c r="DZ75" s="542">
        <v>38</v>
      </c>
      <c r="EA75" s="543">
        <v>40</v>
      </c>
      <c r="EB75" s="542">
        <v>89</v>
      </c>
      <c r="EC75" s="542">
        <v>10</v>
      </c>
      <c r="ED75" s="542">
        <v>13</v>
      </c>
      <c r="EE75" s="542">
        <v>30</v>
      </c>
      <c r="EF75" s="542">
        <v>61</v>
      </c>
      <c r="EG75" s="542">
        <v>37</v>
      </c>
      <c r="EH75" s="542">
        <v>94</v>
      </c>
      <c r="EI75" s="542">
        <v>3</v>
      </c>
      <c r="EJ75" s="542">
        <v>6</v>
      </c>
      <c r="EK75" s="542">
        <v>13</v>
      </c>
      <c r="EL75" s="542">
        <v>22</v>
      </c>
      <c r="EM75" s="542">
        <v>7</v>
      </c>
      <c r="EN75" s="542">
        <v>25</v>
      </c>
      <c r="EO75" s="542">
        <v>31</v>
      </c>
      <c r="EP75" s="542">
        <v>249</v>
      </c>
      <c r="EQ75" s="542">
        <v>11</v>
      </c>
      <c r="ER75" s="542">
        <v>102</v>
      </c>
      <c r="ES75" s="542">
        <v>10</v>
      </c>
      <c r="ET75" s="542">
        <v>21</v>
      </c>
      <c r="EU75" s="542">
        <v>2</v>
      </c>
      <c r="EV75" s="542">
        <v>3</v>
      </c>
      <c r="EW75" s="542">
        <v>9</v>
      </c>
      <c r="EX75" s="542">
        <v>26</v>
      </c>
      <c r="EY75" s="543">
        <v>26</v>
      </c>
      <c r="EZ75" s="542">
        <v>76</v>
      </c>
      <c r="FA75" s="542">
        <v>11</v>
      </c>
      <c r="FB75" s="542">
        <v>28</v>
      </c>
      <c r="FC75" s="542">
        <v>4</v>
      </c>
      <c r="FD75" s="542">
        <v>6</v>
      </c>
      <c r="FE75" s="542">
        <v>10</v>
      </c>
      <c r="FF75" s="542">
        <v>37</v>
      </c>
      <c r="FG75" s="542">
        <v>31</v>
      </c>
      <c r="FH75" s="542">
        <v>57</v>
      </c>
      <c r="FI75" s="541">
        <f t="shared" si="1"/>
        <v>7071</v>
      </c>
      <c r="FJ75" s="541">
        <f t="shared" si="1"/>
        <v>28252</v>
      </c>
      <c r="FK75" s="82"/>
      <c r="FL75" s="539"/>
      <c r="FM75" s="426"/>
    </row>
    <row r="76" spans="1:169" ht="12.95" customHeight="1">
      <c r="A76" s="535" t="s">
        <v>306</v>
      </c>
      <c r="B76" s="536" t="s">
        <v>929</v>
      </c>
      <c r="C76" s="537">
        <v>44</v>
      </c>
      <c r="D76" s="537">
        <v>1343</v>
      </c>
      <c r="E76" s="537">
        <v>5</v>
      </c>
      <c r="F76" s="537">
        <v>48</v>
      </c>
      <c r="G76" s="537">
        <v>31</v>
      </c>
      <c r="H76" s="537">
        <v>424</v>
      </c>
      <c r="I76" s="537">
        <v>3</v>
      </c>
      <c r="J76" s="537">
        <v>34</v>
      </c>
      <c r="K76" s="537">
        <v>7</v>
      </c>
      <c r="L76" s="537">
        <v>184</v>
      </c>
      <c r="M76" s="537">
        <v>165</v>
      </c>
      <c r="N76" s="537">
        <v>5527</v>
      </c>
      <c r="O76" s="537">
        <v>90</v>
      </c>
      <c r="P76" s="537">
        <v>6352</v>
      </c>
      <c r="Q76" s="537">
        <v>6</v>
      </c>
      <c r="R76" s="537">
        <v>109</v>
      </c>
      <c r="S76" s="537">
        <v>37</v>
      </c>
      <c r="T76" s="537">
        <v>701</v>
      </c>
      <c r="U76" s="537">
        <v>36</v>
      </c>
      <c r="V76" s="537">
        <v>424</v>
      </c>
      <c r="W76" s="537">
        <v>4</v>
      </c>
      <c r="X76" s="537">
        <v>9</v>
      </c>
      <c r="Y76" s="537">
        <v>4</v>
      </c>
      <c r="Z76" s="537">
        <v>39</v>
      </c>
      <c r="AA76" s="537">
        <v>7</v>
      </c>
      <c r="AB76" s="537">
        <v>51</v>
      </c>
      <c r="AC76" s="537">
        <v>17</v>
      </c>
      <c r="AD76" s="537">
        <v>154</v>
      </c>
      <c r="AE76" s="537">
        <v>11</v>
      </c>
      <c r="AF76" s="537">
        <v>182</v>
      </c>
      <c r="AG76" s="537">
        <v>144</v>
      </c>
      <c r="AH76" s="537">
        <v>2838</v>
      </c>
      <c r="AI76" s="537">
        <v>23</v>
      </c>
      <c r="AJ76" s="537">
        <v>769</v>
      </c>
      <c r="AK76" s="537">
        <v>16</v>
      </c>
      <c r="AL76" s="537">
        <v>315</v>
      </c>
      <c r="AM76" s="537">
        <v>6</v>
      </c>
      <c r="AN76" s="537">
        <v>37</v>
      </c>
      <c r="AO76" s="537">
        <v>32</v>
      </c>
      <c r="AP76" s="537">
        <v>328</v>
      </c>
      <c r="AQ76" s="537">
        <v>19</v>
      </c>
      <c r="AR76" s="537">
        <v>413</v>
      </c>
      <c r="AS76" s="537">
        <v>8</v>
      </c>
      <c r="AT76" s="537">
        <v>67</v>
      </c>
      <c r="AU76" s="537">
        <v>2</v>
      </c>
      <c r="AV76" s="537">
        <v>10</v>
      </c>
      <c r="AW76" s="537">
        <v>4</v>
      </c>
      <c r="AX76" s="537">
        <v>35</v>
      </c>
      <c r="AY76" s="537">
        <v>14</v>
      </c>
      <c r="AZ76" s="537">
        <v>274</v>
      </c>
      <c r="BA76" s="537">
        <v>25</v>
      </c>
      <c r="BB76" s="537">
        <v>784</v>
      </c>
      <c r="BC76" s="537">
        <v>28</v>
      </c>
      <c r="BD76" s="537">
        <v>423</v>
      </c>
      <c r="BE76" s="537">
        <v>25</v>
      </c>
      <c r="BF76" s="537">
        <v>133</v>
      </c>
      <c r="BG76" s="537">
        <v>3</v>
      </c>
      <c r="BH76" s="537">
        <v>34</v>
      </c>
      <c r="BI76" s="537">
        <v>7</v>
      </c>
      <c r="BJ76" s="537">
        <v>155</v>
      </c>
      <c r="BK76" s="537">
        <v>20</v>
      </c>
      <c r="BL76" s="537">
        <v>576</v>
      </c>
      <c r="BM76" s="537">
        <v>8</v>
      </c>
      <c r="BN76" s="537">
        <v>51</v>
      </c>
      <c r="BO76" s="537">
        <v>33</v>
      </c>
      <c r="BP76" s="537">
        <v>463</v>
      </c>
      <c r="BQ76" s="537">
        <v>759</v>
      </c>
      <c r="BR76" s="537">
        <v>53894</v>
      </c>
      <c r="BS76" s="537">
        <v>189</v>
      </c>
      <c r="BT76" s="537">
        <v>5159</v>
      </c>
      <c r="BU76" s="537">
        <v>2</v>
      </c>
      <c r="BV76" s="537">
        <v>8</v>
      </c>
      <c r="BW76" s="537">
        <v>14</v>
      </c>
      <c r="BX76" s="537">
        <v>462</v>
      </c>
      <c r="BY76" s="537">
        <v>26</v>
      </c>
      <c r="BZ76" s="537">
        <v>778</v>
      </c>
      <c r="CA76" s="537">
        <v>14</v>
      </c>
      <c r="CB76" s="537">
        <v>403</v>
      </c>
      <c r="CC76" s="537">
        <v>3</v>
      </c>
      <c r="CD76" s="537">
        <v>187</v>
      </c>
      <c r="CE76" s="537">
        <v>201</v>
      </c>
      <c r="CF76" s="537">
        <v>8465</v>
      </c>
      <c r="CG76" s="537">
        <v>45</v>
      </c>
      <c r="CH76" s="537">
        <v>830</v>
      </c>
      <c r="CI76" s="537">
        <v>5</v>
      </c>
      <c r="CJ76" s="537">
        <v>23</v>
      </c>
      <c r="CK76" s="537">
        <v>23</v>
      </c>
      <c r="CL76" s="537">
        <v>412</v>
      </c>
      <c r="CM76" s="537">
        <v>78</v>
      </c>
      <c r="CN76" s="537">
        <v>1629</v>
      </c>
      <c r="CO76" s="537">
        <v>10</v>
      </c>
      <c r="CP76" s="537">
        <v>642</v>
      </c>
      <c r="CQ76" s="538">
        <v>12</v>
      </c>
      <c r="CR76" s="537">
        <v>109</v>
      </c>
      <c r="CS76" s="537">
        <v>25</v>
      </c>
      <c r="CT76" s="537">
        <v>274</v>
      </c>
      <c r="CU76" s="537">
        <v>6</v>
      </c>
      <c r="CV76" s="537">
        <v>67</v>
      </c>
      <c r="CW76" s="537">
        <v>15</v>
      </c>
      <c r="CX76" s="537">
        <v>343</v>
      </c>
      <c r="CY76" s="537">
        <v>1</v>
      </c>
      <c r="CZ76" s="537">
        <v>3</v>
      </c>
      <c r="DA76" s="537">
        <v>17</v>
      </c>
      <c r="DB76" s="537">
        <v>94</v>
      </c>
      <c r="DC76" s="537">
        <v>14</v>
      </c>
      <c r="DD76" s="537">
        <v>116</v>
      </c>
      <c r="DE76" s="537">
        <v>30</v>
      </c>
      <c r="DF76" s="537">
        <v>688</v>
      </c>
      <c r="DG76" s="537">
        <v>22</v>
      </c>
      <c r="DH76" s="537">
        <v>234</v>
      </c>
      <c r="DI76" s="537">
        <v>1</v>
      </c>
      <c r="DJ76" s="537">
        <v>2</v>
      </c>
      <c r="DK76" s="537">
        <v>5</v>
      </c>
      <c r="DL76" s="537">
        <v>165</v>
      </c>
      <c r="DM76" s="537">
        <v>4</v>
      </c>
      <c r="DN76" s="537">
        <v>18</v>
      </c>
      <c r="DO76" s="537">
        <v>62</v>
      </c>
      <c r="DP76" s="537">
        <v>1885</v>
      </c>
      <c r="DQ76" s="537">
        <v>11</v>
      </c>
      <c r="DR76" s="537">
        <v>80</v>
      </c>
      <c r="DS76" s="537">
        <v>12</v>
      </c>
      <c r="DT76" s="537">
        <v>101</v>
      </c>
      <c r="DU76" s="537">
        <v>9</v>
      </c>
      <c r="DV76" s="537">
        <v>108</v>
      </c>
      <c r="DW76" s="537">
        <v>42</v>
      </c>
      <c r="DX76" s="537">
        <v>3516</v>
      </c>
      <c r="DY76" s="537">
        <v>8</v>
      </c>
      <c r="DZ76" s="537">
        <v>239</v>
      </c>
      <c r="EA76" s="538">
        <v>24</v>
      </c>
      <c r="EB76" s="537">
        <v>509</v>
      </c>
      <c r="EC76" s="537">
        <v>16</v>
      </c>
      <c r="ED76" s="537">
        <v>377</v>
      </c>
      <c r="EE76" s="537">
        <v>25</v>
      </c>
      <c r="EF76" s="537">
        <v>1399</v>
      </c>
      <c r="EG76" s="537">
        <v>8</v>
      </c>
      <c r="EH76" s="537">
        <v>195</v>
      </c>
      <c r="EI76" s="537">
        <v>1</v>
      </c>
      <c r="EJ76" s="537">
        <v>2</v>
      </c>
      <c r="EK76" s="537">
        <v>7</v>
      </c>
      <c r="EL76" s="537">
        <v>46</v>
      </c>
      <c r="EM76" s="537">
        <v>4</v>
      </c>
      <c r="EN76" s="537">
        <v>7</v>
      </c>
      <c r="EO76" s="537">
        <v>2</v>
      </c>
      <c r="EP76" s="537">
        <v>34</v>
      </c>
      <c r="EQ76" s="537">
        <v>13</v>
      </c>
      <c r="ER76" s="537">
        <v>1279</v>
      </c>
      <c r="ES76" s="537">
        <v>4</v>
      </c>
      <c r="ET76" s="537">
        <v>17</v>
      </c>
      <c r="EU76" s="537">
        <v>1</v>
      </c>
      <c r="EV76" s="537">
        <v>2</v>
      </c>
      <c r="EW76" s="537">
        <v>3</v>
      </c>
      <c r="EX76" s="537">
        <v>218</v>
      </c>
      <c r="EY76" s="538">
        <v>7</v>
      </c>
      <c r="EZ76" s="537">
        <v>65</v>
      </c>
      <c r="FA76" s="537">
        <v>8</v>
      </c>
      <c r="FB76" s="537">
        <v>43</v>
      </c>
      <c r="FC76" s="537">
        <v>2</v>
      </c>
      <c r="FD76" s="537">
        <v>8</v>
      </c>
      <c r="FE76" s="537">
        <v>19</v>
      </c>
      <c r="FF76" s="537">
        <v>466</v>
      </c>
      <c r="FG76" s="537">
        <v>26</v>
      </c>
      <c r="FH76" s="537">
        <v>719</v>
      </c>
      <c r="FI76" s="536">
        <f t="shared" si="1"/>
        <v>2719</v>
      </c>
      <c r="FJ76" s="536">
        <f t="shared" si="1"/>
        <v>109606</v>
      </c>
      <c r="FK76" s="82"/>
      <c r="FL76" s="539"/>
      <c r="FM76" s="426"/>
    </row>
    <row r="77" spans="1:169" ht="12.95" customHeight="1">
      <c r="A77" s="540" t="s">
        <v>307</v>
      </c>
      <c r="B77" s="541" t="s">
        <v>930</v>
      </c>
      <c r="C77" s="542">
        <v>91</v>
      </c>
      <c r="D77" s="542">
        <v>333</v>
      </c>
      <c r="E77" s="542">
        <v>24</v>
      </c>
      <c r="F77" s="542">
        <v>193</v>
      </c>
      <c r="G77" s="542">
        <v>44</v>
      </c>
      <c r="H77" s="542">
        <v>200</v>
      </c>
      <c r="I77" s="542">
        <v>10</v>
      </c>
      <c r="J77" s="542">
        <v>31</v>
      </c>
      <c r="K77" s="542">
        <v>12</v>
      </c>
      <c r="L77" s="542">
        <v>45</v>
      </c>
      <c r="M77" s="542">
        <v>659</v>
      </c>
      <c r="N77" s="542">
        <v>2724</v>
      </c>
      <c r="O77" s="542">
        <v>1370</v>
      </c>
      <c r="P77" s="542">
        <v>10037</v>
      </c>
      <c r="Q77" s="542">
        <v>11</v>
      </c>
      <c r="R77" s="542">
        <v>102</v>
      </c>
      <c r="S77" s="542">
        <v>208</v>
      </c>
      <c r="T77" s="542">
        <v>1015</v>
      </c>
      <c r="U77" s="542">
        <v>72</v>
      </c>
      <c r="V77" s="542">
        <v>411</v>
      </c>
      <c r="W77" s="542">
        <v>12</v>
      </c>
      <c r="X77" s="542">
        <v>53</v>
      </c>
      <c r="Y77" s="542">
        <v>14</v>
      </c>
      <c r="Z77" s="542">
        <v>103</v>
      </c>
      <c r="AA77" s="542">
        <v>7</v>
      </c>
      <c r="AB77" s="542">
        <v>15</v>
      </c>
      <c r="AC77" s="542">
        <v>16</v>
      </c>
      <c r="AD77" s="542">
        <v>75</v>
      </c>
      <c r="AE77" s="542">
        <v>14</v>
      </c>
      <c r="AF77" s="542">
        <v>65</v>
      </c>
      <c r="AG77" s="542">
        <v>262</v>
      </c>
      <c r="AH77" s="542">
        <v>1078</v>
      </c>
      <c r="AI77" s="542">
        <v>51</v>
      </c>
      <c r="AJ77" s="542">
        <v>216</v>
      </c>
      <c r="AK77" s="542">
        <v>1</v>
      </c>
      <c r="AL77" s="542">
        <v>1</v>
      </c>
      <c r="AM77" s="542">
        <v>28</v>
      </c>
      <c r="AN77" s="542">
        <v>137</v>
      </c>
      <c r="AO77" s="542">
        <v>65</v>
      </c>
      <c r="AP77" s="542">
        <v>240</v>
      </c>
      <c r="AQ77" s="542">
        <v>65</v>
      </c>
      <c r="AR77" s="542">
        <v>331</v>
      </c>
      <c r="AS77" s="542">
        <v>27</v>
      </c>
      <c r="AT77" s="542">
        <v>62</v>
      </c>
      <c r="AU77" s="542">
        <v>30</v>
      </c>
      <c r="AV77" s="542">
        <v>77</v>
      </c>
      <c r="AW77" s="542">
        <v>14</v>
      </c>
      <c r="AX77" s="542">
        <v>26</v>
      </c>
      <c r="AY77" s="542">
        <v>22</v>
      </c>
      <c r="AZ77" s="542">
        <v>73</v>
      </c>
      <c r="BA77" s="542">
        <v>81</v>
      </c>
      <c r="BB77" s="542">
        <v>303</v>
      </c>
      <c r="BC77" s="542">
        <v>90</v>
      </c>
      <c r="BD77" s="542">
        <v>278</v>
      </c>
      <c r="BE77" s="542">
        <v>21</v>
      </c>
      <c r="BF77" s="542">
        <v>82</v>
      </c>
      <c r="BG77" s="542">
        <v>4</v>
      </c>
      <c r="BH77" s="542">
        <v>19</v>
      </c>
      <c r="BI77" s="542">
        <v>4</v>
      </c>
      <c r="BJ77" s="542">
        <v>55</v>
      </c>
      <c r="BK77" s="542">
        <v>69</v>
      </c>
      <c r="BL77" s="542">
        <v>320</v>
      </c>
      <c r="BM77" s="542">
        <v>17</v>
      </c>
      <c r="BN77" s="542">
        <v>101</v>
      </c>
      <c r="BO77" s="542">
        <v>103</v>
      </c>
      <c r="BP77" s="542">
        <v>562</v>
      </c>
      <c r="BQ77" s="542">
        <v>4718</v>
      </c>
      <c r="BR77" s="542">
        <v>31617</v>
      </c>
      <c r="BS77" s="542">
        <v>517</v>
      </c>
      <c r="BT77" s="542">
        <v>2623</v>
      </c>
      <c r="BU77" s="542">
        <v>13</v>
      </c>
      <c r="BV77" s="542">
        <v>42</v>
      </c>
      <c r="BW77" s="542">
        <v>14</v>
      </c>
      <c r="BX77" s="542">
        <v>24</v>
      </c>
      <c r="BY77" s="542">
        <v>76</v>
      </c>
      <c r="BZ77" s="542">
        <v>350</v>
      </c>
      <c r="CA77" s="542">
        <v>30</v>
      </c>
      <c r="CB77" s="542">
        <v>76</v>
      </c>
      <c r="CC77" s="542">
        <v>9</v>
      </c>
      <c r="CD77" s="542">
        <v>23</v>
      </c>
      <c r="CE77" s="542">
        <v>120</v>
      </c>
      <c r="CF77" s="542">
        <v>549</v>
      </c>
      <c r="CG77" s="542">
        <v>113</v>
      </c>
      <c r="CH77" s="542">
        <v>359</v>
      </c>
      <c r="CI77" s="542">
        <v>26</v>
      </c>
      <c r="CJ77" s="542">
        <v>72</v>
      </c>
      <c r="CK77" s="542">
        <v>16</v>
      </c>
      <c r="CL77" s="542">
        <v>57</v>
      </c>
      <c r="CM77" s="542">
        <v>40</v>
      </c>
      <c r="CN77" s="542">
        <v>97</v>
      </c>
      <c r="CO77" s="542">
        <v>21</v>
      </c>
      <c r="CP77" s="542">
        <v>44</v>
      </c>
      <c r="CQ77" s="543">
        <v>19</v>
      </c>
      <c r="CR77" s="542">
        <v>43</v>
      </c>
      <c r="CS77" s="542">
        <v>551</v>
      </c>
      <c r="CT77" s="542">
        <v>2100</v>
      </c>
      <c r="CU77" s="542">
        <v>10</v>
      </c>
      <c r="CV77" s="542">
        <v>42</v>
      </c>
      <c r="CW77" s="542">
        <v>366</v>
      </c>
      <c r="CX77" s="542">
        <v>1305</v>
      </c>
      <c r="CY77" s="542">
        <v>10</v>
      </c>
      <c r="CZ77" s="542">
        <v>26</v>
      </c>
      <c r="DA77" s="542">
        <v>33</v>
      </c>
      <c r="DB77" s="542">
        <v>64</v>
      </c>
      <c r="DC77" s="542">
        <v>62</v>
      </c>
      <c r="DD77" s="542">
        <v>252</v>
      </c>
      <c r="DE77" s="542">
        <v>87</v>
      </c>
      <c r="DF77" s="542">
        <v>256</v>
      </c>
      <c r="DG77" s="542">
        <v>63</v>
      </c>
      <c r="DH77" s="542">
        <v>197</v>
      </c>
      <c r="DI77" s="542">
        <v>7</v>
      </c>
      <c r="DJ77" s="542">
        <v>8</v>
      </c>
      <c r="DK77" s="542">
        <v>6</v>
      </c>
      <c r="DL77" s="542">
        <v>28</v>
      </c>
      <c r="DM77" s="542">
        <v>36</v>
      </c>
      <c r="DN77" s="542">
        <v>151</v>
      </c>
      <c r="DO77" s="542">
        <v>59</v>
      </c>
      <c r="DP77" s="542">
        <v>356</v>
      </c>
      <c r="DQ77" s="542">
        <v>17</v>
      </c>
      <c r="DR77" s="542">
        <v>40</v>
      </c>
      <c r="DS77" s="542">
        <v>208</v>
      </c>
      <c r="DT77" s="542">
        <v>927</v>
      </c>
      <c r="DU77" s="542">
        <v>2</v>
      </c>
      <c r="DV77" s="542">
        <v>3</v>
      </c>
      <c r="DW77" s="542">
        <v>54</v>
      </c>
      <c r="DX77" s="542">
        <v>183</v>
      </c>
      <c r="DY77" s="542">
        <v>16</v>
      </c>
      <c r="DZ77" s="542">
        <v>170</v>
      </c>
      <c r="EA77" s="543">
        <v>53</v>
      </c>
      <c r="EB77" s="542">
        <v>283</v>
      </c>
      <c r="EC77" s="542">
        <v>10</v>
      </c>
      <c r="ED77" s="542">
        <v>18</v>
      </c>
      <c r="EE77" s="542">
        <v>20</v>
      </c>
      <c r="EF77" s="542">
        <v>77</v>
      </c>
      <c r="EG77" s="542">
        <v>16</v>
      </c>
      <c r="EH77" s="542">
        <v>31</v>
      </c>
      <c r="EI77" s="542">
        <v>2</v>
      </c>
      <c r="EJ77" s="542">
        <v>5</v>
      </c>
      <c r="EK77" s="542">
        <v>19</v>
      </c>
      <c r="EL77" s="542">
        <v>67</v>
      </c>
      <c r="EM77" s="542">
        <v>7</v>
      </c>
      <c r="EN77" s="542">
        <v>20</v>
      </c>
      <c r="EO77" s="542">
        <v>13</v>
      </c>
      <c r="EP77" s="542">
        <v>37</v>
      </c>
      <c r="EQ77" s="542">
        <v>9</v>
      </c>
      <c r="ER77" s="542">
        <v>17</v>
      </c>
      <c r="ES77" s="542">
        <v>15</v>
      </c>
      <c r="ET77" s="542">
        <v>45</v>
      </c>
      <c r="EU77" s="542">
        <v>5</v>
      </c>
      <c r="EV77" s="542">
        <v>8</v>
      </c>
      <c r="EW77" s="542">
        <v>16</v>
      </c>
      <c r="EX77" s="542">
        <v>51</v>
      </c>
      <c r="EY77" s="543">
        <v>44</v>
      </c>
      <c r="EZ77" s="542">
        <v>148</v>
      </c>
      <c r="FA77" s="542">
        <v>25</v>
      </c>
      <c r="FB77" s="542">
        <v>93</v>
      </c>
      <c r="FC77" s="542">
        <v>4</v>
      </c>
      <c r="FD77" s="542">
        <v>9</v>
      </c>
      <c r="FE77" s="542">
        <v>11</v>
      </c>
      <c r="FF77" s="542">
        <v>24</v>
      </c>
      <c r="FG77" s="542">
        <v>15</v>
      </c>
      <c r="FH77" s="542">
        <v>46</v>
      </c>
      <c r="FI77" s="541">
        <f t="shared" si="1"/>
        <v>11121</v>
      </c>
      <c r="FJ77" s="541">
        <f t="shared" si="1"/>
        <v>62426</v>
      </c>
      <c r="FK77" s="82"/>
      <c r="FL77" s="539"/>
      <c r="FM77" s="426"/>
    </row>
    <row r="78" spans="1:169" ht="12.95" customHeight="1">
      <c r="A78" s="535" t="s">
        <v>308</v>
      </c>
      <c r="B78" s="536" t="s">
        <v>1026</v>
      </c>
      <c r="C78" s="537">
        <v>468</v>
      </c>
      <c r="D78" s="537">
        <v>4942</v>
      </c>
      <c r="E78" s="537">
        <v>46</v>
      </c>
      <c r="F78" s="537">
        <v>761</v>
      </c>
      <c r="G78" s="537">
        <v>93</v>
      </c>
      <c r="H78" s="537">
        <v>685</v>
      </c>
      <c r="I78" s="537">
        <v>27</v>
      </c>
      <c r="J78" s="537">
        <v>813</v>
      </c>
      <c r="K78" s="537">
        <v>46</v>
      </c>
      <c r="L78" s="537">
        <v>294</v>
      </c>
      <c r="M78" s="537">
        <v>2185</v>
      </c>
      <c r="N78" s="537">
        <v>30104</v>
      </c>
      <c r="O78" s="537">
        <v>565</v>
      </c>
      <c r="P78" s="537">
        <v>8254</v>
      </c>
      <c r="Q78" s="537">
        <v>35</v>
      </c>
      <c r="R78" s="537">
        <v>359</v>
      </c>
      <c r="S78" s="537">
        <v>289</v>
      </c>
      <c r="T78" s="537">
        <v>1584</v>
      </c>
      <c r="U78" s="537">
        <v>431</v>
      </c>
      <c r="V78" s="537">
        <v>3221</v>
      </c>
      <c r="W78" s="537">
        <v>99</v>
      </c>
      <c r="X78" s="537">
        <v>548</v>
      </c>
      <c r="Y78" s="537">
        <v>24</v>
      </c>
      <c r="Z78" s="537">
        <v>349</v>
      </c>
      <c r="AA78" s="537">
        <v>23</v>
      </c>
      <c r="AB78" s="537">
        <v>132</v>
      </c>
      <c r="AC78" s="537">
        <v>60</v>
      </c>
      <c r="AD78" s="537">
        <v>388</v>
      </c>
      <c r="AE78" s="537">
        <v>47</v>
      </c>
      <c r="AF78" s="537">
        <v>831</v>
      </c>
      <c r="AG78" s="537">
        <v>746</v>
      </c>
      <c r="AH78" s="537">
        <v>8883</v>
      </c>
      <c r="AI78" s="537">
        <v>161</v>
      </c>
      <c r="AJ78" s="537">
        <v>1070</v>
      </c>
      <c r="AK78" s="537">
        <v>26</v>
      </c>
      <c r="AL78" s="537">
        <v>184</v>
      </c>
      <c r="AM78" s="537">
        <v>44</v>
      </c>
      <c r="AN78" s="537">
        <v>885</v>
      </c>
      <c r="AO78" s="537">
        <v>180</v>
      </c>
      <c r="AP78" s="537">
        <v>2421</v>
      </c>
      <c r="AQ78" s="537">
        <v>206</v>
      </c>
      <c r="AR78" s="537">
        <v>4360</v>
      </c>
      <c r="AS78" s="537">
        <v>114</v>
      </c>
      <c r="AT78" s="537">
        <v>723</v>
      </c>
      <c r="AU78" s="537">
        <v>86</v>
      </c>
      <c r="AV78" s="537">
        <v>1681</v>
      </c>
      <c r="AW78" s="537">
        <v>44</v>
      </c>
      <c r="AX78" s="537">
        <v>600</v>
      </c>
      <c r="AY78" s="537">
        <v>109</v>
      </c>
      <c r="AZ78" s="537">
        <v>1591</v>
      </c>
      <c r="BA78" s="537">
        <v>297</v>
      </c>
      <c r="BB78" s="537">
        <v>2103</v>
      </c>
      <c r="BC78" s="537">
        <v>395</v>
      </c>
      <c r="BD78" s="537">
        <v>5929</v>
      </c>
      <c r="BE78" s="537">
        <v>41</v>
      </c>
      <c r="BF78" s="537">
        <v>253</v>
      </c>
      <c r="BG78" s="537">
        <v>16</v>
      </c>
      <c r="BH78" s="537">
        <v>69</v>
      </c>
      <c r="BI78" s="537">
        <v>9</v>
      </c>
      <c r="BJ78" s="537">
        <v>206</v>
      </c>
      <c r="BK78" s="537">
        <v>193</v>
      </c>
      <c r="BL78" s="537">
        <v>2780</v>
      </c>
      <c r="BM78" s="537">
        <v>71</v>
      </c>
      <c r="BN78" s="537">
        <v>676</v>
      </c>
      <c r="BO78" s="537">
        <v>355</v>
      </c>
      <c r="BP78" s="537">
        <v>4325</v>
      </c>
      <c r="BQ78" s="537">
        <v>5555</v>
      </c>
      <c r="BR78" s="537">
        <v>88275</v>
      </c>
      <c r="BS78" s="537">
        <v>1588</v>
      </c>
      <c r="BT78" s="537">
        <v>15620</v>
      </c>
      <c r="BU78" s="537">
        <v>26</v>
      </c>
      <c r="BV78" s="537">
        <v>510</v>
      </c>
      <c r="BW78" s="537">
        <v>55</v>
      </c>
      <c r="BX78" s="537">
        <v>507</v>
      </c>
      <c r="BY78" s="537">
        <v>214</v>
      </c>
      <c r="BZ78" s="537">
        <v>2609</v>
      </c>
      <c r="CA78" s="537">
        <v>106</v>
      </c>
      <c r="CB78" s="537">
        <v>865</v>
      </c>
      <c r="CC78" s="537">
        <v>29</v>
      </c>
      <c r="CD78" s="537">
        <v>186</v>
      </c>
      <c r="CE78" s="537">
        <v>983</v>
      </c>
      <c r="CF78" s="537">
        <v>8299</v>
      </c>
      <c r="CG78" s="537">
        <v>550</v>
      </c>
      <c r="CH78" s="537">
        <v>4714</v>
      </c>
      <c r="CI78" s="537">
        <v>66</v>
      </c>
      <c r="CJ78" s="537">
        <v>863</v>
      </c>
      <c r="CK78" s="537">
        <v>81</v>
      </c>
      <c r="CL78" s="537">
        <v>964</v>
      </c>
      <c r="CM78" s="537">
        <v>415</v>
      </c>
      <c r="CN78" s="537">
        <v>3645</v>
      </c>
      <c r="CO78" s="537">
        <v>92</v>
      </c>
      <c r="CP78" s="537">
        <v>2049</v>
      </c>
      <c r="CQ78" s="538">
        <v>51</v>
      </c>
      <c r="CR78" s="537">
        <v>732</v>
      </c>
      <c r="CS78" s="537">
        <v>341</v>
      </c>
      <c r="CT78" s="537">
        <v>3002</v>
      </c>
      <c r="CU78" s="537">
        <v>23</v>
      </c>
      <c r="CV78" s="537">
        <v>512</v>
      </c>
      <c r="CW78" s="537">
        <v>67</v>
      </c>
      <c r="CX78" s="537">
        <v>467</v>
      </c>
      <c r="CY78" s="537">
        <v>70</v>
      </c>
      <c r="CZ78" s="537">
        <v>373</v>
      </c>
      <c r="DA78" s="537">
        <v>73</v>
      </c>
      <c r="DB78" s="537">
        <v>492</v>
      </c>
      <c r="DC78" s="537">
        <v>43</v>
      </c>
      <c r="DD78" s="537">
        <v>723</v>
      </c>
      <c r="DE78" s="537">
        <v>294</v>
      </c>
      <c r="DF78" s="537">
        <v>2157</v>
      </c>
      <c r="DG78" s="537">
        <v>270</v>
      </c>
      <c r="DH78" s="537">
        <v>2881</v>
      </c>
      <c r="DI78" s="537">
        <v>13</v>
      </c>
      <c r="DJ78" s="537">
        <v>393</v>
      </c>
      <c r="DK78" s="537">
        <v>22</v>
      </c>
      <c r="DL78" s="537">
        <v>125</v>
      </c>
      <c r="DM78" s="537">
        <v>76</v>
      </c>
      <c r="DN78" s="537">
        <v>1402</v>
      </c>
      <c r="DO78" s="537">
        <v>457</v>
      </c>
      <c r="DP78" s="537">
        <v>3377</v>
      </c>
      <c r="DQ78" s="537">
        <v>55</v>
      </c>
      <c r="DR78" s="537">
        <v>351</v>
      </c>
      <c r="DS78" s="537">
        <v>114</v>
      </c>
      <c r="DT78" s="537">
        <v>2704</v>
      </c>
      <c r="DU78" s="537">
        <v>14</v>
      </c>
      <c r="DV78" s="537">
        <v>829</v>
      </c>
      <c r="DW78" s="537">
        <v>133</v>
      </c>
      <c r="DX78" s="537">
        <v>1698</v>
      </c>
      <c r="DY78" s="537">
        <v>53</v>
      </c>
      <c r="DZ78" s="537">
        <v>620</v>
      </c>
      <c r="EA78" s="538">
        <v>81</v>
      </c>
      <c r="EB78" s="537">
        <v>1285</v>
      </c>
      <c r="EC78" s="537">
        <v>43</v>
      </c>
      <c r="ED78" s="537">
        <v>460</v>
      </c>
      <c r="EE78" s="537">
        <v>102</v>
      </c>
      <c r="EF78" s="537">
        <v>1525</v>
      </c>
      <c r="EG78" s="537">
        <v>79</v>
      </c>
      <c r="EH78" s="537">
        <v>3470</v>
      </c>
      <c r="EI78" s="537">
        <v>8</v>
      </c>
      <c r="EJ78" s="537">
        <v>26</v>
      </c>
      <c r="EK78" s="537">
        <v>36</v>
      </c>
      <c r="EL78" s="537">
        <v>248</v>
      </c>
      <c r="EM78" s="537">
        <v>52</v>
      </c>
      <c r="EN78" s="537">
        <v>333</v>
      </c>
      <c r="EO78" s="537">
        <v>35</v>
      </c>
      <c r="EP78" s="537">
        <v>1269</v>
      </c>
      <c r="EQ78" s="537">
        <v>19</v>
      </c>
      <c r="ER78" s="537">
        <v>312</v>
      </c>
      <c r="ES78" s="537">
        <v>29</v>
      </c>
      <c r="ET78" s="537">
        <v>183</v>
      </c>
      <c r="EU78" s="537">
        <v>12</v>
      </c>
      <c r="EV78" s="537">
        <v>148</v>
      </c>
      <c r="EW78" s="537">
        <v>18</v>
      </c>
      <c r="EX78" s="537">
        <v>246</v>
      </c>
      <c r="EY78" s="538">
        <v>76</v>
      </c>
      <c r="EZ78" s="537">
        <v>615</v>
      </c>
      <c r="FA78" s="537">
        <v>44</v>
      </c>
      <c r="FB78" s="537">
        <v>292</v>
      </c>
      <c r="FC78" s="537">
        <v>18</v>
      </c>
      <c r="FD78" s="537">
        <v>134</v>
      </c>
      <c r="FE78" s="537">
        <v>71</v>
      </c>
      <c r="FF78" s="537">
        <v>631</v>
      </c>
      <c r="FG78" s="537">
        <v>62</v>
      </c>
      <c r="FH78" s="537">
        <v>762</v>
      </c>
      <c r="FI78" s="536">
        <f t="shared" si="1"/>
        <v>20245</v>
      </c>
      <c r="FJ78" s="536">
        <f t="shared" si="1"/>
        <v>255887</v>
      </c>
      <c r="FK78" s="82"/>
      <c r="FL78" s="539"/>
      <c r="FM78" s="426"/>
    </row>
    <row r="79" spans="1:169" ht="12.95" customHeight="1">
      <c r="A79" s="540" t="s">
        <v>309</v>
      </c>
      <c r="B79" s="541" t="s">
        <v>931</v>
      </c>
      <c r="C79" s="542">
        <v>564</v>
      </c>
      <c r="D79" s="542">
        <v>14758</v>
      </c>
      <c r="E79" s="542">
        <v>88</v>
      </c>
      <c r="F79" s="542">
        <v>3098</v>
      </c>
      <c r="G79" s="542">
        <v>228</v>
      </c>
      <c r="H79" s="542">
        <v>3550</v>
      </c>
      <c r="I79" s="542">
        <v>74</v>
      </c>
      <c r="J79" s="542">
        <v>2594</v>
      </c>
      <c r="K79" s="542">
        <v>83</v>
      </c>
      <c r="L79" s="542">
        <v>1622</v>
      </c>
      <c r="M79" s="542">
        <v>2845</v>
      </c>
      <c r="N79" s="542">
        <v>49877</v>
      </c>
      <c r="O79" s="542">
        <v>1120</v>
      </c>
      <c r="P79" s="542">
        <v>15212</v>
      </c>
      <c r="Q79" s="542">
        <v>68</v>
      </c>
      <c r="R79" s="542">
        <v>736</v>
      </c>
      <c r="S79" s="542">
        <v>435</v>
      </c>
      <c r="T79" s="542">
        <v>7164</v>
      </c>
      <c r="U79" s="542">
        <v>567</v>
      </c>
      <c r="V79" s="542">
        <v>5948</v>
      </c>
      <c r="W79" s="542">
        <v>111</v>
      </c>
      <c r="X79" s="542">
        <v>1276</v>
      </c>
      <c r="Y79" s="542">
        <v>52</v>
      </c>
      <c r="Z79" s="542">
        <v>869</v>
      </c>
      <c r="AA79" s="542">
        <v>70</v>
      </c>
      <c r="AB79" s="542">
        <v>2014</v>
      </c>
      <c r="AC79" s="542">
        <v>117</v>
      </c>
      <c r="AD79" s="542">
        <v>1537</v>
      </c>
      <c r="AE79" s="542">
        <v>79</v>
      </c>
      <c r="AF79" s="542">
        <v>1286</v>
      </c>
      <c r="AG79" s="542">
        <v>1123</v>
      </c>
      <c r="AH79" s="542">
        <v>16421</v>
      </c>
      <c r="AI79" s="542">
        <v>249</v>
      </c>
      <c r="AJ79" s="542">
        <v>3215</v>
      </c>
      <c r="AK79" s="542">
        <v>59</v>
      </c>
      <c r="AL79" s="542">
        <v>901</v>
      </c>
      <c r="AM79" s="542">
        <v>86</v>
      </c>
      <c r="AN79" s="542">
        <v>1261</v>
      </c>
      <c r="AO79" s="542">
        <v>281</v>
      </c>
      <c r="AP79" s="542">
        <v>4576</v>
      </c>
      <c r="AQ79" s="542">
        <v>443</v>
      </c>
      <c r="AR79" s="542">
        <v>8239</v>
      </c>
      <c r="AS79" s="542">
        <v>158</v>
      </c>
      <c r="AT79" s="542">
        <v>1591</v>
      </c>
      <c r="AU79" s="542">
        <v>128</v>
      </c>
      <c r="AV79" s="542">
        <v>3437</v>
      </c>
      <c r="AW79" s="542">
        <v>63</v>
      </c>
      <c r="AX79" s="542">
        <v>1270</v>
      </c>
      <c r="AY79" s="542">
        <v>206</v>
      </c>
      <c r="AZ79" s="542">
        <v>4212</v>
      </c>
      <c r="BA79" s="542">
        <v>332</v>
      </c>
      <c r="BB79" s="542">
        <v>7987</v>
      </c>
      <c r="BC79" s="542">
        <v>360</v>
      </c>
      <c r="BD79" s="542">
        <v>12892</v>
      </c>
      <c r="BE79" s="542">
        <v>116</v>
      </c>
      <c r="BF79" s="542">
        <v>1425</v>
      </c>
      <c r="BG79" s="542">
        <v>35</v>
      </c>
      <c r="BH79" s="542">
        <v>652</v>
      </c>
      <c r="BI79" s="542">
        <v>45</v>
      </c>
      <c r="BJ79" s="542">
        <v>1252</v>
      </c>
      <c r="BK79" s="542">
        <v>343</v>
      </c>
      <c r="BL79" s="542">
        <v>9527</v>
      </c>
      <c r="BM79" s="542">
        <v>117</v>
      </c>
      <c r="BN79" s="542">
        <v>2040</v>
      </c>
      <c r="BO79" s="542">
        <v>710</v>
      </c>
      <c r="BP79" s="542">
        <v>12551</v>
      </c>
      <c r="BQ79" s="542">
        <v>8960</v>
      </c>
      <c r="BR79" s="542">
        <v>129505</v>
      </c>
      <c r="BS79" s="542">
        <v>2090</v>
      </c>
      <c r="BT79" s="542">
        <v>37818</v>
      </c>
      <c r="BU79" s="542">
        <v>54</v>
      </c>
      <c r="BV79" s="542">
        <v>1266</v>
      </c>
      <c r="BW79" s="542">
        <v>99</v>
      </c>
      <c r="BX79" s="542">
        <v>2254</v>
      </c>
      <c r="BY79" s="542">
        <v>391</v>
      </c>
      <c r="BZ79" s="542">
        <v>6445</v>
      </c>
      <c r="CA79" s="542">
        <v>166</v>
      </c>
      <c r="CB79" s="542">
        <v>1647</v>
      </c>
      <c r="CC79" s="542">
        <v>73</v>
      </c>
      <c r="CD79" s="542">
        <v>1026</v>
      </c>
      <c r="CE79" s="542">
        <v>1051</v>
      </c>
      <c r="CF79" s="542">
        <v>15547</v>
      </c>
      <c r="CG79" s="542">
        <v>586</v>
      </c>
      <c r="CH79" s="542">
        <v>12734</v>
      </c>
      <c r="CI79" s="542">
        <v>154</v>
      </c>
      <c r="CJ79" s="542">
        <v>2829</v>
      </c>
      <c r="CK79" s="542">
        <v>174</v>
      </c>
      <c r="CL79" s="542">
        <v>3329</v>
      </c>
      <c r="CM79" s="542">
        <v>381</v>
      </c>
      <c r="CN79" s="542">
        <v>10342</v>
      </c>
      <c r="CO79" s="542">
        <v>177</v>
      </c>
      <c r="CP79" s="542">
        <v>6172</v>
      </c>
      <c r="CQ79" s="543">
        <v>91</v>
      </c>
      <c r="CR79" s="542">
        <v>2678</v>
      </c>
      <c r="CS79" s="542">
        <v>820</v>
      </c>
      <c r="CT79" s="542">
        <v>6061</v>
      </c>
      <c r="CU79" s="542">
        <v>55</v>
      </c>
      <c r="CV79" s="542">
        <v>1723</v>
      </c>
      <c r="CW79" s="542">
        <v>91</v>
      </c>
      <c r="CX79" s="542">
        <v>1743</v>
      </c>
      <c r="CY79" s="542">
        <v>85</v>
      </c>
      <c r="CZ79" s="542">
        <v>1835</v>
      </c>
      <c r="DA79" s="542">
        <v>144</v>
      </c>
      <c r="DB79" s="542">
        <v>2626</v>
      </c>
      <c r="DC79" s="542">
        <v>105</v>
      </c>
      <c r="DD79" s="542">
        <v>1935</v>
      </c>
      <c r="DE79" s="542">
        <v>424</v>
      </c>
      <c r="DF79" s="542">
        <v>5312</v>
      </c>
      <c r="DG79" s="542">
        <v>427</v>
      </c>
      <c r="DH79" s="542">
        <v>6046</v>
      </c>
      <c r="DI79" s="542">
        <v>44</v>
      </c>
      <c r="DJ79" s="542">
        <v>1276</v>
      </c>
      <c r="DK79" s="542">
        <v>60</v>
      </c>
      <c r="DL79" s="542">
        <v>973</v>
      </c>
      <c r="DM79" s="542">
        <v>154</v>
      </c>
      <c r="DN79" s="542">
        <v>3707</v>
      </c>
      <c r="DO79" s="542">
        <v>527</v>
      </c>
      <c r="DP79" s="542">
        <v>8008</v>
      </c>
      <c r="DQ79" s="542">
        <v>135</v>
      </c>
      <c r="DR79" s="542">
        <v>3523</v>
      </c>
      <c r="DS79" s="542">
        <v>242</v>
      </c>
      <c r="DT79" s="542">
        <v>2367</v>
      </c>
      <c r="DU79" s="542">
        <v>23</v>
      </c>
      <c r="DV79" s="542">
        <v>364</v>
      </c>
      <c r="DW79" s="542">
        <v>237</v>
      </c>
      <c r="DX79" s="542">
        <v>12003</v>
      </c>
      <c r="DY79" s="542">
        <v>80</v>
      </c>
      <c r="DZ79" s="542">
        <v>1738</v>
      </c>
      <c r="EA79" s="543">
        <v>172</v>
      </c>
      <c r="EB79" s="542">
        <v>6775</v>
      </c>
      <c r="EC79" s="542">
        <v>119</v>
      </c>
      <c r="ED79" s="542">
        <v>2527</v>
      </c>
      <c r="EE79" s="542">
        <v>169</v>
      </c>
      <c r="EF79" s="542">
        <v>1477</v>
      </c>
      <c r="EG79" s="542">
        <v>128</v>
      </c>
      <c r="EH79" s="542">
        <v>2473</v>
      </c>
      <c r="EI79" s="542">
        <v>16</v>
      </c>
      <c r="EJ79" s="542">
        <v>170</v>
      </c>
      <c r="EK79" s="542">
        <v>60</v>
      </c>
      <c r="EL79" s="542">
        <v>986</v>
      </c>
      <c r="EM79" s="542">
        <v>73</v>
      </c>
      <c r="EN79" s="542">
        <v>1215</v>
      </c>
      <c r="EO79" s="542">
        <v>71</v>
      </c>
      <c r="EP79" s="542">
        <v>1814</v>
      </c>
      <c r="EQ79" s="542">
        <v>85</v>
      </c>
      <c r="ER79" s="542">
        <v>1175</v>
      </c>
      <c r="ES79" s="542">
        <v>61</v>
      </c>
      <c r="ET79" s="542">
        <v>1195</v>
      </c>
      <c r="EU79" s="542">
        <v>26</v>
      </c>
      <c r="EV79" s="542">
        <v>913</v>
      </c>
      <c r="EW79" s="542">
        <v>41</v>
      </c>
      <c r="EX79" s="542">
        <v>803</v>
      </c>
      <c r="EY79" s="543">
        <v>126</v>
      </c>
      <c r="EZ79" s="542">
        <v>1470</v>
      </c>
      <c r="FA79" s="542">
        <v>106</v>
      </c>
      <c r="FB79" s="542">
        <v>1434</v>
      </c>
      <c r="FC79" s="542">
        <v>39</v>
      </c>
      <c r="FD79" s="542">
        <v>1345</v>
      </c>
      <c r="FE79" s="542">
        <v>109</v>
      </c>
      <c r="FF79" s="542">
        <v>2465</v>
      </c>
      <c r="FG79" s="542">
        <v>80</v>
      </c>
      <c r="FH79" s="542">
        <v>2748</v>
      </c>
      <c r="FI79" s="541">
        <f t="shared" si="1"/>
        <v>30936</v>
      </c>
      <c r="FJ79" s="541">
        <f t="shared" si="1"/>
        <v>530807</v>
      </c>
      <c r="FK79" s="82"/>
      <c r="FL79" s="539"/>
      <c r="FM79" s="426"/>
    </row>
    <row r="80" spans="1:169" ht="12.95" customHeight="1">
      <c r="A80" s="535" t="s">
        <v>310</v>
      </c>
      <c r="B80" s="536" t="s">
        <v>1027</v>
      </c>
      <c r="C80" s="537">
        <v>581</v>
      </c>
      <c r="D80" s="537">
        <v>8003</v>
      </c>
      <c r="E80" s="537">
        <v>108</v>
      </c>
      <c r="F80" s="537">
        <v>4023</v>
      </c>
      <c r="G80" s="537">
        <v>273</v>
      </c>
      <c r="H80" s="537">
        <v>2599</v>
      </c>
      <c r="I80" s="537">
        <v>117</v>
      </c>
      <c r="J80" s="537">
        <v>1263</v>
      </c>
      <c r="K80" s="537">
        <v>146</v>
      </c>
      <c r="L80" s="537">
        <v>1193</v>
      </c>
      <c r="M80" s="537">
        <v>4476</v>
      </c>
      <c r="N80" s="537">
        <v>63932</v>
      </c>
      <c r="O80" s="537">
        <v>1470</v>
      </c>
      <c r="P80" s="537">
        <v>14376</v>
      </c>
      <c r="Q80" s="537">
        <v>82</v>
      </c>
      <c r="R80" s="537">
        <v>1353</v>
      </c>
      <c r="S80" s="537">
        <v>419</v>
      </c>
      <c r="T80" s="537">
        <v>3057</v>
      </c>
      <c r="U80" s="537">
        <v>850</v>
      </c>
      <c r="V80" s="537">
        <v>6634</v>
      </c>
      <c r="W80" s="537">
        <v>95</v>
      </c>
      <c r="X80" s="537">
        <v>799</v>
      </c>
      <c r="Y80" s="537">
        <v>112</v>
      </c>
      <c r="Z80" s="537">
        <v>1436</v>
      </c>
      <c r="AA80" s="537">
        <v>76</v>
      </c>
      <c r="AB80" s="537">
        <v>1121</v>
      </c>
      <c r="AC80" s="537">
        <v>135</v>
      </c>
      <c r="AD80" s="537">
        <v>1301</v>
      </c>
      <c r="AE80" s="537">
        <v>111</v>
      </c>
      <c r="AF80" s="537">
        <v>923</v>
      </c>
      <c r="AG80" s="537">
        <v>1041</v>
      </c>
      <c r="AH80" s="537">
        <v>12853</v>
      </c>
      <c r="AI80" s="537">
        <v>203</v>
      </c>
      <c r="AJ80" s="537">
        <v>1564</v>
      </c>
      <c r="AK80" s="537">
        <v>81</v>
      </c>
      <c r="AL80" s="537">
        <v>1363</v>
      </c>
      <c r="AM80" s="537">
        <v>183</v>
      </c>
      <c r="AN80" s="537">
        <v>2812</v>
      </c>
      <c r="AO80" s="537">
        <v>238</v>
      </c>
      <c r="AP80" s="537">
        <v>2129</v>
      </c>
      <c r="AQ80" s="537">
        <v>488</v>
      </c>
      <c r="AR80" s="537">
        <v>12210</v>
      </c>
      <c r="AS80" s="537">
        <v>163</v>
      </c>
      <c r="AT80" s="537">
        <v>2734</v>
      </c>
      <c r="AU80" s="537">
        <v>200</v>
      </c>
      <c r="AV80" s="537">
        <v>2346</v>
      </c>
      <c r="AW80" s="537">
        <v>76</v>
      </c>
      <c r="AX80" s="537">
        <v>1817</v>
      </c>
      <c r="AY80" s="537">
        <v>181</v>
      </c>
      <c r="AZ80" s="537">
        <v>8281</v>
      </c>
      <c r="BA80" s="537">
        <v>254</v>
      </c>
      <c r="BB80" s="537">
        <v>5010</v>
      </c>
      <c r="BC80" s="537">
        <v>466</v>
      </c>
      <c r="BD80" s="537">
        <v>4925</v>
      </c>
      <c r="BE80" s="537">
        <v>101</v>
      </c>
      <c r="BF80" s="537">
        <v>1260</v>
      </c>
      <c r="BG80" s="537">
        <v>42</v>
      </c>
      <c r="BH80" s="537">
        <v>472</v>
      </c>
      <c r="BI80" s="537">
        <v>61</v>
      </c>
      <c r="BJ80" s="537">
        <v>506</v>
      </c>
      <c r="BK80" s="537">
        <v>447</v>
      </c>
      <c r="BL80" s="537">
        <v>4992</v>
      </c>
      <c r="BM80" s="537">
        <v>126</v>
      </c>
      <c r="BN80" s="537">
        <v>1713</v>
      </c>
      <c r="BO80" s="537">
        <v>461</v>
      </c>
      <c r="BP80" s="537">
        <v>4378</v>
      </c>
      <c r="BQ80" s="537">
        <v>9090</v>
      </c>
      <c r="BR80" s="537">
        <v>133169</v>
      </c>
      <c r="BS80" s="537">
        <v>1789</v>
      </c>
      <c r="BT80" s="537">
        <v>29805</v>
      </c>
      <c r="BU80" s="537">
        <v>77</v>
      </c>
      <c r="BV80" s="537">
        <v>1935</v>
      </c>
      <c r="BW80" s="537">
        <v>170</v>
      </c>
      <c r="BX80" s="537">
        <v>1334</v>
      </c>
      <c r="BY80" s="537">
        <v>527</v>
      </c>
      <c r="BZ80" s="537">
        <v>3142</v>
      </c>
      <c r="CA80" s="537">
        <v>148</v>
      </c>
      <c r="CB80" s="537">
        <v>808</v>
      </c>
      <c r="CC80" s="537">
        <v>89</v>
      </c>
      <c r="CD80" s="537">
        <v>683</v>
      </c>
      <c r="CE80" s="537">
        <v>914</v>
      </c>
      <c r="CF80" s="537">
        <v>9309</v>
      </c>
      <c r="CG80" s="537">
        <v>448</v>
      </c>
      <c r="CH80" s="537">
        <v>5937</v>
      </c>
      <c r="CI80" s="537">
        <v>172</v>
      </c>
      <c r="CJ80" s="537">
        <v>2160</v>
      </c>
      <c r="CK80" s="537">
        <v>199</v>
      </c>
      <c r="CL80" s="537">
        <v>2951</v>
      </c>
      <c r="CM80" s="537">
        <v>283</v>
      </c>
      <c r="CN80" s="537">
        <v>3722</v>
      </c>
      <c r="CO80" s="537">
        <v>169</v>
      </c>
      <c r="CP80" s="537">
        <v>3500</v>
      </c>
      <c r="CQ80" s="538">
        <v>128</v>
      </c>
      <c r="CR80" s="537">
        <v>2961</v>
      </c>
      <c r="CS80" s="537">
        <v>551</v>
      </c>
      <c r="CT80" s="537">
        <v>3143</v>
      </c>
      <c r="CU80" s="537">
        <v>83</v>
      </c>
      <c r="CV80" s="537">
        <v>967</v>
      </c>
      <c r="CW80" s="537">
        <v>157</v>
      </c>
      <c r="CX80" s="537">
        <v>1102</v>
      </c>
      <c r="CY80" s="537">
        <v>93</v>
      </c>
      <c r="CZ80" s="537">
        <v>777</v>
      </c>
      <c r="DA80" s="537">
        <v>171</v>
      </c>
      <c r="DB80" s="537">
        <v>3424</v>
      </c>
      <c r="DC80" s="537">
        <v>141</v>
      </c>
      <c r="DD80" s="537">
        <v>3451</v>
      </c>
      <c r="DE80" s="537">
        <v>282</v>
      </c>
      <c r="DF80" s="537">
        <v>3510</v>
      </c>
      <c r="DG80" s="537">
        <v>304</v>
      </c>
      <c r="DH80" s="537">
        <v>7940</v>
      </c>
      <c r="DI80" s="537">
        <v>79</v>
      </c>
      <c r="DJ80" s="537">
        <v>1789</v>
      </c>
      <c r="DK80" s="537">
        <v>103</v>
      </c>
      <c r="DL80" s="537">
        <v>867</v>
      </c>
      <c r="DM80" s="537">
        <v>234</v>
      </c>
      <c r="DN80" s="537">
        <v>3382</v>
      </c>
      <c r="DO80" s="537">
        <v>288</v>
      </c>
      <c r="DP80" s="537">
        <v>2497</v>
      </c>
      <c r="DQ80" s="537">
        <v>91</v>
      </c>
      <c r="DR80" s="537">
        <v>999</v>
      </c>
      <c r="DS80" s="537">
        <v>272</v>
      </c>
      <c r="DT80" s="537">
        <v>3646</v>
      </c>
      <c r="DU80" s="537">
        <v>52</v>
      </c>
      <c r="DV80" s="537">
        <v>598</v>
      </c>
      <c r="DW80" s="537">
        <v>245</v>
      </c>
      <c r="DX80" s="537">
        <v>10992</v>
      </c>
      <c r="DY80" s="537">
        <v>130</v>
      </c>
      <c r="DZ80" s="537">
        <v>886</v>
      </c>
      <c r="EA80" s="538">
        <v>269</v>
      </c>
      <c r="EB80" s="537">
        <v>12375</v>
      </c>
      <c r="EC80" s="537">
        <v>111</v>
      </c>
      <c r="ED80" s="537">
        <v>1431</v>
      </c>
      <c r="EE80" s="537">
        <v>120</v>
      </c>
      <c r="EF80" s="537">
        <v>1276</v>
      </c>
      <c r="EG80" s="537">
        <v>89</v>
      </c>
      <c r="EH80" s="537">
        <v>756</v>
      </c>
      <c r="EI80" s="537">
        <v>26</v>
      </c>
      <c r="EJ80" s="537">
        <v>570</v>
      </c>
      <c r="EK80" s="537">
        <v>111</v>
      </c>
      <c r="EL80" s="537">
        <v>1271</v>
      </c>
      <c r="EM80" s="537">
        <v>79</v>
      </c>
      <c r="EN80" s="537">
        <v>1420</v>
      </c>
      <c r="EO80" s="537">
        <v>109</v>
      </c>
      <c r="EP80" s="537">
        <v>1460</v>
      </c>
      <c r="EQ80" s="537">
        <v>119</v>
      </c>
      <c r="ER80" s="537">
        <v>1724</v>
      </c>
      <c r="ES80" s="537">
        <v>57</v>
      </c>
      <c r="ET80" s="537">
        <v>499</v>
      </c>
      <c r="EU80" s="537">
        <v>32</v>
      </c>
      <c r="EV80" s="537">
        <v>427</v>
      </c>
      <c r="EW80" s="537">
        <v>60</v>
      </c>
      <c r="EX80" s="537">
        <v>1359</v>
      </c>
      <c r="EY80" s="538">
        <v>226</v>
      </c>
      <c r="EZ80" s="537">
        <v>1509</v>
      </c>
      <c r="FA80" s="537">
        <v>129</v>
      </c>
      <c r="FB80" s="537">
        <v>1252</v>
      </c>
      <c r="FC80" s="537">
        <v>48</v>
      </c>
      <c r="FD80" s="537">
        <v>984</v>
      </c>
      <c r="FE80" s="537">
        <v>87</v>
      </c>
      <c r="FF80" s="537">
        <v>2096</v>
      </c>
      <c r="FG80" s="537">
        <v>129</v>
      </c>
      <c r="FH80" s="537">
        <v>1958</v>
      </c>
      <c r="FI80" s="536">
        <f t="shared" si="1"/>
        <v>33143</v>
      </c>
      <c r="FJ80" s="536">
        <f t="shared" si="1"/>
        <v>467131</v>
      </c>
      <c r="FK80" s="82"/>
      <c r="FL80" s="539"/>
      <c r="FM80" s="426"/>
    </row>
    <row r="81" spans="1:244" ht="12.95" customHeight="1">
      <c r="A81" s="540" t="s">
        <v>311</v>
      </c>
      <c r="B81" s="541" t="s">
        <v>932</v>
      </c>
      <c r="C81" s="542">
        <v>101</v>
      </c>
      <c r="D81" s="542">
        <v>7276</v>
      </c>
      <c r="E81" s="542">
        <v>52</v>
      </c>
      <c r="F81" s="542">
        <v>2516</v>
      </c>
      <c r="G81" s="542">
        <v>94</v>
      </c>
      <c r="H81" s="542">
        <v>1396</v>
      </c>
      <c r="I81" s="542">
        <v>37</v>
      </c>
      <c r="J81" s="542">
        <v>1189</v>
      </c>
      <c r="K81" s="542">
        <v>38</v>
      </c>
      <c r="L81" s="542">
        <v>1249</v>
      </c>
      <c r="M81" s="542">
        <v>427</v>
      </c>
      <c r="N81" s="542">
        <v>27817</v>
      </c>
      <c r="O81" s="542">
        <v>109</v>
      </c>
      <c r="P81" s="542">
        <v>7964</v>
      </c>
      <c r="Q81" s="542">
        <v>31</v>
      </c>
      <c r="R81" s="542">
        <v>652</v>
      </c>
      <c r="S81" s="542">
        <v>85</v>
      </c>
      <c r="T81" s="542">
        <v>2365</v>
      </c>
      <c r="U81" s="542">
        <v>153</v>
      </c>
      <c r="V81" s="542">
        <v>4668</v>
      </c>
      <c r="W81" s="542">
        <v>33</v>
      </c>
      <c r="X81" s="542">
        <v>870</v>
      </c>
      <c r="Y81" s="542">
        <v>42</v>
      </c>
      <c r="Z81" s="542">
        <v>3498</v>
      </c>
      <c r="AA81" s="542">
        <v>47</v>
      </c>
      <c r="AB81" s="542">
        <v>3706</v>
      </c>
      <c r="AC81" s="542">
        <v>46</v>
      </c>
      <c r="AD81" s="542">
        <v>699</v>
      </c>
      <c r="AE81" s="542">
        <v>59</v>
      </c>
      <c r="AF81" s="542">
        <v>1392</v>
      </c>
      <c r="AG81" s="542">
        <v>151</v>
      </c>
      <c r="AH81" s="542">
        <v>5381</v>
      </c>
      <c r="AI81" s="542">
        <v>112</v>
      </c>
      <c r="AJ81" s="542">
        <v>1538</v>
      </c>
      <c r="AK81" s="542">
        <v>28</v>
      </c>
      <c r="AL81" s="542">
        <v>354</v>
      </c>
      <c r="AM81" s="542">
        <v>70</v>
      </c>
      <c r="AN81" s="542">
        <v>2969</v>
      </c>
      <c r="AO81" s="542">
        <v>115</v>
      </c>
      <c r="AP81" s="542">
        <v>3462</v>
      </c>
      <c r="AQ81" s="542">
        <v>89</v>
      </c>
      <c r="AR81" s="542">
        <v>6318</v>
      </c>
      <c r="AS81" s="542">
        <v>81</v>
      </c>
      <c r="AT81" s="542">
        <v>1014</v>
      </c>
      <c r="AU81" s="542">
        <v>75</v>
      </c>
      <c r="AV81" s="542">
        <v>3357</v>
      </c>
      <c r="AW81" s="542">
        <v>71</v>
      </c>
      <c r="AX81" s="542">
        <v>2335</v>
      </c>
      <c r="AY81" s="542">
        <v>117</v>
      </c>
      <c r="AZ81" s="542">
        <v>4460</v>
      </c>
      <c r="BA81" s="542">
        <v>41</v>
      </c>
      <c r="BB81" s="542">
        <v>639</v>
      </c>
      <c r="BC81" s="542">
        <v>124</v>
      </c>
      <c r="BD81" s="542">
        <v>9158</v>
      </c>
      <c r="BE81" s="542">
        <v>72</v>
      </c>
      <c r="BF81" s="542">
        <v>1550</v>
      </c>
      <c r="BG81" s="542">
        <v>35</v>
      </c>
      <c r="BH81" s="542">
        <v>972</v>
      </c>
      <c r="BI81" s="542">
        <v>26</v>
      </c>
      <c r="BJ81" s="542">
        <v>6876</v>
      </c>
      <c r="BK81" s="542">
        <v>75</v>
      </c>
      <c r="BL81" s="542">
        <v>7059</v>
      </c>
      <c r="BM81" s="542">
        <v>75</v>
      </c>
      <c r="BN81" s="542">
        <v>2328</v>
      </c>
      <c r="BO81" s="542">
        <v>121</v>
      </c>
      <c r="BP81" s="542">
        <v>5312</v>
      </c>
      <c r="BQ81" s="542">
        <v>555</v>
      </c>
      <c r="BR81" s="542">
        <v>40023</v>
      </c>
      <c r="BS81" s="542">
        <v>235</v>
      </c>
      <c r="BT81" s="542">
        <v>9601</v>
      </c>
      <c r="BU81" s="542">
        <v>27</v>
      </c>
      <c r="BV81" s="542">
        <v>1366</v>
      </c>
      <c r="BW81" s="542">
        <v>74</v>
      </c>
      <c r="BX81" s="542">
        <v>733</v>
      </c>
      <c r="BY81" s="542">
        <v>65</v>
      </c>
      <c r="BZ81" s="542">
        <v>5286</v>
      </c>
      <c r="CA81" s="542">
        <v>62</v>
      </c>
      <c r="CB81" s="542">
        <v>1597</v>
      </c>
      <c r="CC81" s="542">
        <v>40</v>
      </c>
      <c r="CD81" s="542">
        <v>2064</v>
      </c>
      <c r="CE81" s="542">
        <v>83</v>
      </c>
      <c r="CF81" s="542">
        <v>6341</v>
      </c>
      <c r="CG81" s="542">
        <v>143</v>
      </c>
      <c r="CH81" s="542">
        <v>5713</v>
      </c>
      <c r="CI81" s="542">
        <v>86</v>
      </c>
      <c r="CJ81" s="542">
        <v>1355</v>
      </c>
      <c r="CK81" s="542">
        <v>104</v>
      </c>
      <c r="CL81" s="542">
        <v>6946</v>
      </c>
      <c r="CM81" s="542">
        <v>102</v>
      </c>
      <c r="CN81" s="542">
        <v>3146</v>
      </c>
      <c r="CO81" s="542">
        <v>90</v>
      </c>
      <c r="CP81" s="542">
        <v>5664</v>
      </c>
      <c r="CQ81" s="543">
        <v>34</v>
      </c>
      <c r="CR81" s="542">
        <v>4035</v>
      </c>
      <c r="CS81" s="542">
        <v>109</v>
      </c>
      <c r="CT81" s="542">
        <v>6210</v>
      </c>
      <c r="CU81" s="542">
        <v>36</v>
      </c>
      <c r="CV81" s="542">
        <v>2957</v>
      </c>
      <c r="CW81" s="542">
        <v>49</v>
      </c>
      <c r="CX81" s="542">
        <v>1093</v>
      </c>
      <c r="CY81" s="542">
        <v>32</v>
      </c>
      <c r="CZ81" s="542">
        <v>233</v>
      </c>
      <c r="DA81" s="542">
        <v>96</v>
      </c>
      <c r="DB81" s="542">
        <v>1472</v>
      </c>
      <c r="DC81" s="542">
        <v>26</v>
      </c>
      <c r="DD81" s="542">
        <v>202</v>
      </c>
      <c r="DE81" s="542">
        <v>73</v>
      </c>
      <c r="DF81" s="542">
        <v>3026</v>
      </c>
      <c r="DG81" s="542">
        <v>94</v>
      </c>
      <c r="DH81" s="542">
        <v>4683</v>
      </c>
      <c r="DI81" s="542">
        <v>30</v>
      </c>
      <c r="DJ81" s="542">
        <v>5172</v>
      </c>
      <c r="DK81" s="542">
        <v>27</v>
      </c>
      <c r="DL81" s="542">
        <v>928</v>
      </c>
      <c r="DM81" s="542">
        <v>47</v>
      </c>
      <c r="DN81" s="542">
        <v>2473</v>
      </c>
      <c r="DO81" s="542">
        <v>112</v>
      </c>
      <c r="DP81" s="542">
        <v>4387</v>
      </c>
      <c r="DQ81" s="542">
        <v>66</v>
      </c>
      <c r="DR81" s="542">
        <v>1247</v>
      </c>
      <c r="DS81" s="542">
        <v>91</v>
      </c>
      <c r="DT81" s="542">
        <v>3253</v>
      </c>
      <c r="DU81" s="542">
        <v>18</v>
      </c>
      <c r="DV81" s="542">
        <v>256</v>
      </c>
      <c r="DW81" s="542">
        <v>119</v>
      </c>
      <c r="DX81" s="542">
        <v>11870</v>
      </c>
      <c r="DY81" s="542">
        <v>37</v>
      </c>
      <c r="DZ81" s="542">
        <v>1603</v>
      </c>
      <c r="EA81" s="543">
        <v>97</v>
      </c>
      <c r="EB81" s="542">
        <v>6897</v>
      </c>
      <c r="EC81" s="542">
        <v>77</v>
      </c>
      <c r="ED81" s="542">
        <v>1289</v>
      </c>
      <c r="EE81" s="542">
        <v>65</v>
      </c>
      <c r="EF81" s="542">
        <v>1130</v>
      </c>
      <c r="EG81" s="542">
        <v>31</v>
      </c>
      <c r="EH81" s="542">
        <v>500</v>
      </c>
      <c r="EI81" s="542">
        <v>18</v>
      </c>
      <c r="EJ81" s="542">
        <v>426</v>
      </c>
      <c r="EK81" s="542">
        <v>33</v>
      </c>
      <c r="EL81" s="542">
        <v>427</v>
      </c>
      <c r="EM81" s="542">
        <v>30</v>
      </c>
      <c r="EN81" s="542">
        <v>1831</v>
      </c>
      <c r="EO81" s="542">
        <v>36</v>
      </c>
      <c r="EP81" s="542">
        <v>4042</v>
      </c>
      <c r="EQ81" s="542">
        <v>36</v>
      </c>
      <c r="ER81" s="542">
        <v>9309</v>
      </c>
      <c r="ES81" s="542">
        <v>23</v>
      </c>
      <c r="ET81" s="542">
        <v>325</v>
      </c>
      <c r="EU81" s="542">
        <v>31</v>
      </c>
      <c r="EV81" s="542">
        <v>664</v>
      </c>
      <c r="EW81" s="542">
        <v>21</v>
      </c>
      <c r="EX81" s="542">
        <v>1013</v>
      </c>
      <c r="EY81" s="543">
        <v>45</v>
      </c>
      <c r="EZ81" s="542">
        <v>1169</v>
      </c>
      <c r="FA81" s="542">
        <v>19</v>
      </c>
      <c r="FB81" s="542">
        <v>122</v>
      </c>
      <c r="FC81" s="542">
        <v>7</v>
      </c>
      <c r="FD81" s="542">
        <v>315</v>
      </c>
      <c r="FE81" s="542">
        <v>30</v>
      </c>
      <c r="FF81" s="542">
        <v>877</v>
      </c>
      <c r="FG81" s="542">
        <v>37</v>
      </c>
      <c r="FH81" s="542">
        <v>731</v>
      </c>
      <c r="FI81" s="541">
        <f t="shared" si="1"/>
        <v>6230</v>
      </c>
      <c r="FJ81" s="541">
        <f t="shared" si="1"/>
        <v>308341</v>
      </c>
      <c r="FK81" s="82"/>
      <c r="FL81" s="539"/>
      <c r="FM81" s="426"/>
    </row>
    <row r="82" spans="1:244" ht="12.95" customHeight="1">
      <c r="A82" s="535" t="s">
        <v>312</v>
      </c>
      <c r="B82" s="536" t="s">
        <v>933</v>
      </c>
      <c r="C82" s="537">
        <v>900</v>
      </c>
      <c r="D82" s="537">
        <v>14249</v>
      </c>
      <c r="E82" s="537">
        <v>176</v>
      </c>
      <c r="F82" s="537">
        <v>4379</v>
      </c>
      <c r="G82" s="537">
        <v>284</v>
      </c>
      <c r="H82" s="537">
        <v>4118</v>
      </c>
      <c r="I82" s="537">
        <v>132</v>
      </c>
      <c r="J82" s="537">
        <v>6078</v>
      </c>
      <c r="K82" s="537">
        <v>195</v>
      </c>
      <c r="L82" s="537">
        <v>2048</v>
      </c>
      <c r="M82" s="537">
        <v>3915</v>
      </c>
      <c r="N82" s="537">
        <v>65193</v>
      </c>
      <c r="O82" s="537">
        <v>1449</v>
      </c>
      <c r="P82" s="537">
        <v>21745</v>
      </c>
      <c r="Q82" s="537">
        <v>116</v>
      </c>
      <c r="R82" s="537">
        <v>1421</v>
      </c>
      <c r="S82" s="537">
        <v>564</v>
      </c>
      <c r="T82" s="537">
        <v>6744</v>
      </c>
      <c r="U82" s="537">
        <v>582</v>
      </c>
      <c r="V82" s="537">
        <v>7464</v>
      </c>
      <c r="W82" s="537">
        <v>123</v>
      </c>
      <c r="X82" s="537">
        <v>1408</v>
      </c>
      <c r="Y82" s="537">
        <v>126</v>
      </c>
      <c r="Z82" s="537">
        <v>2882</v>
      </c>
      <c r="AA82" s="537">
        <v>103</v>
      </c>
      <c r="AB82" s="537">
        <v>3496</v>
      </c>
      <c r="AC82" s="537">
        <v>192</v>
      </c>
      <c r="AD82" s="537">
        <v>2191</v>
      </c>
      <c r="AE82" s="537">
        <v>190</v>
      </c>
      <c r="AF82" s="537">
        <v>1572</v>
      </c>
      <c r="AG82" s="537">
        <v>1558</v>
      </c>
      <c r="AH82" s="537">
        <v>23883</v>
      </c>
      <c r="AI82" s="537">
        <v>337</v>
      </c>
      <c r="AJ82" s="537">
        <v>3498</v>
      </c>
      <c r="AK82" s="537">
        <v>103</v>
      </c>
      <c r="AL82" s="537">
        <v>1388</v>
      </c>
      <c r="AM82" s="537">
        <v>268</v>
      </c>
      <c r="AN82" s="537">
        <v>3134</v>
      </c>
      <c r="AO82" s="537">
        <v>496</v>
      </c>
      <c r="AP82" s="537">
        <v>5928</v>
      </c>
      <c r="AQ82" s="537">
        <v>598</v>
      </c>
      <c r="AR82" s="537">
        <v>13578</v>
      </c>
      <c r="AS82" s="537">
        <v>213</v>
      </c>
      <c r="AT82" s="537">
        <v>3125</v>
      </c>
      <c r="AU82" s="537">
        <v>272</v>
      </c>
      <c r="AV82" s="537">
        <v>4249</v>
      </c>
      <c r="AW82" s="537">
        <v>107</v>
      </c>
      <c r="AX82" s="537">
        <v>1484</v>
      </c>
      <c r="AY82" s="537">
        <v>411</v>
      </c>
      <c r="AZ82" s="537">
        <v>7359</v>
      </c>
      <c r="BA82" s="537">
        <v>494</v>
      </c>
      <c r="BB82" s="537">
        <v>8990</v>
      </c>
      <c r="BC82" s="537">
        <v>742</v>
      </c>
      <c r="BD82" s="537">
        <v>18854</v>
      </c>
      <c r="BE82" s="537">
        <v>245</v>
      </c>
      <c r="BF82" s="537">
        <v>2445</v>
      </c>
      <c r="BG82" s="537">
        <v>57</v>
      </c>
      <c r="BH82" s="537">
        <v>1058</v>
      </c>
      <c r="BI82" s="537">
        <v>58</v>
      </c>
      <c r="BJ82" s="537">
        <v>3225</v>
      </c>
      <c r="BK82" s="537">
        <v>599</v>
      </c>
      <c r="BL82" s="537">
        <v>14548</v>
      </c>
      <c r="BM82" s="537">
        <v>283</v>
      </c>
      <c r="BN82" s="537">
        <v>3399</v>
      </c>
      <c r="BO82" s="537">
        <v>986</v>
      </c>
      <c r="BP82" s="537">
        <v>13129</v>
      </c>
      <c r="BQ82" s="537">
        <v>10255</v>
      </c>
      <c r="BR82" s="537">
        <v>170592</v>
      </c>
      <c r="BS82" s="537">
        <v>2966</v>
      </c>
      <c r="BT82" s="537">
        <v>37469</v>
      </c>
      <c r="BU82" s="537">
        <v>122</v>
      </c>
      <c r="BV82" s="537">
        <v>3360</v>
      </c>
      <c r="BW82" s="537">
        <v>234</v>
      </c>
      <c r="BX82" s="537">
        <v>1882</v>
      </c>
      <c r="BY82" s="537">
        <v>582</v>
      </c>
      <c r="BZ82" s="537">
        <v>8678</v>
      </c>
      <c r="CA82" s="537">
        <v>254</v>
      </c>
      <c r="CB82" s="537">
        <v>2721</v>
      </c>
      <c r="CC82" s="537">
        <v>96</v>
      </c>
      <c r="CD82" s="537">
        <v>963</v>
      </c>
      <c r="CE82" s="537">
        <v>943</v>
      </c>
      <c r="CF82" s="537">
        <v>15349</v>
      </c>
      <c r="CG82" s="537">
        <v>955</v>
      </c>
      <c r="CH82" s="537">
        <v>16309</v>
      </c>
      <c r="CI82" s="537">
        <v>249</v>
      </c>
      <c r="CJ82" s="537">
        <v>3159</v>
      </c>
      <c r="CK82" s="537">
        <v>307</v>
      </c>
      <c r="CL82" s="537">
        <v>5228</v>
      </c>
      <c r="CM82" s="537">
        <v>590</v>
      </c>
      <c r="CN82" s="537">
        <v>8227</v>
      </c>
      <c r="CO82" s="537">
        <v>399</v>
      </c>
      <c r="CP82" s="537">
        <v>6577</v>
      </c>
      <c r="CQ82" s="538">
        <v>249</v>
      </c>
      <c r="CR82" s="537">
        <v>7914</v>
      </c>
      <c r="CS82" s="537">
        <v>575</v>
      </c>
      <c r="CT82" s="537">
        <v>7016</v>
      </c>
      <c r="CU82" s="537">
        <v>115</v>
      </c>
      <c r="CV82" s="537">
        <v>3803</v>
      </c>
      <c r="CW82" s="537">
        <v>136</v>
      </c>
      <c r="CX82" s="537">
        <v>2040</v>
      </c>
      <c r="CY82" s="537">
        <v>126</v>
      </c>
      <c r="CZ82" s="537">
        <v>1670</v>
      </c>
      <c r="DA82" s="537">
        <v>366</v>
      </c>
      <c r="DB82" s="537">
        <v>4270</v>
      </c>
      <c r="DC82" s="537">
        <v>193</v>
      </c>
      <c r="DD82" s="537">
        <v>2590</v>
      </c>
      <c r="DE82" s="537">
        <v>438</v>
      </c>
      <c r="DF82" s="537">
        <v>7558</v>
      </c>
      <c r="DG82" s="537">
        <v>653</v>
      </c>
      <c r="DH82" s="537">
        <v>8367</v>
      </c>
      <c r="DI82" s="537">
        <v>129</v>
      </c>
      <c r="DJ82" s="537">
        <v>2687</v>
      </c>
      <c r="DK82" s="537">
        <v>102</v>
      </c>
      <c r="DL82" s="537">
        <v>1212</v>
      </c>
      <c r="DM82" s="537">
        <v>208</v>
      </c>
      <c r="DN82" s="537">
        <v>3531</v>
      </c>
      <c r="DO82" s="537">
        <v>523</v>
      </c>
      <c r="DP82" s="537">
        <v>8182</v>
      </c>
      <c r="DQ82" s="537">
        <v>244</v>
      </c>
      <c r="DR82" s="537">
        <v>3043</v>
      </c>
      <c r="DS82" s="537">
        <v>412</v>
      </c>
      <c r="DT82" s="537">
        <v>5366</v>
      </c>
      <c r="DU82" s="537">
        <v>50</v>
      </c>
      <c r="DV82" s="537">
        <v>589</v>
      </c>
      <c r="DW82" s="537">
        <v>519</v>
      </c>
      <c r="DX82" s="537">
        <v>19442</v>
      </c>
      <c r="DY82" s="537">
        <v>221</v>
      </c>
      <c r="DZ82" s="537">
        <v>1920</v>
      </c>
      <c r="EA82" s="538">
        <v>270</v>
      </c>
      <c r="EB82" s="537">
        <v>11933</v>
      </c>
      <c r="EC82" s="537">
        <v>187</v>
      </c>
      <c r="ED82" s="537">
        <v>2290</v>
      </c>
      <c r="EE82" s="537">
        <v>227</v>
      </c>
      <c r="EF82" s="537">
        <v>3067</v>
      </c>
      <c r="EG82" s="537">
        <v>164</v>
      </c>
      <c r="EH82" s="537">
        <v>2361</v>
      </c>
      <c r="EI82" s="537">
        <v>56</v>
      </c>
      <c r="EJ82" s="537">
        <v>1068</v>
      </c>
      <c r="EK82" s="537">
        <v>161</v>
      </c>
      <c r="EL82" s="537">
        <v>1708</v>
      </c>
      <c r="EM82" s="537">
        <v>127</v>
      </c>
      <c r="EN82" s="537">
        <v>1882</v>
      </c>
      <c r="EO82" s="537">
        <v>171</v>
      </c>
      <c r="EP82" s="537">
        <v>5391</v>
      </c>
      <c r="EQ82" s="537">
        <v>116</v>
      </c>
      <c r="ER82" s="537">
        <v>5904</v>
      </c>
      <c r="ES82" s="537">
        <v>114</v>
      </c>
      <c r="ET82" s="537">
        <v>1406</v>
      </c>
      <c r="EU82" s="537">
        <v>50</v>
      </c>
      <c r="EV82" s="537">
        <v>1003</v>
      </c>
      <c r="EW82" s="537">
        <v>150</v>
      </c>
      <c r="EX82" s="537">
        <v>2342</v>
      </c>
      <c r="EY82" s="538">
        <v>130</v>
      </c>
      <c r="EZ82" s="537">
        <v>2238</v>
      </c>
      <c r="FA82" s="537">
        <v>107</v>
      </c>
      <c r="FB82" s="537">
        <v>1563</v>
      </c>
      <c r="FC82" s="537">
        <v>70</v>
      </c>
      <c r="FD82" s="537">
        <v>1750</v>
      </c>
      <c r="FE82" s="537">
        <v>259</v>
      </c>
      <c r="FF82" s="537">
        <v>3590</v>
      </c>
      <c r="FG82" s="537">
        <v>210</v>
      </c>
      <c r="FH82" s="537">
        <v>2642</v>
      </c>
      <c r="FI82" s="536">
        <f t="shared" si="1"/>
        <v>42654</v>
      </c>
      <c r="FJ82" s="536">
        <f t="shared" si="1"/>
        <v>702114</v>
      </c>
      <c r="FK82" s="82"/>
      <c r="FL82" s="539"/>
      <c r="FM82" s="426"/>
    </row>
    <row r="83" spans="1:244" ht="12.75" customHeight="1">
      <c r="A83" s="540" t="s">
        <v>313</v>
      </c>
      <c r="B83" s="541" t="s">
        <v>934</v>
      </c>
      <c r="C83" s="542">
        <v>1380</v>
      </c>
      <c r="D83" s="542">
        <v>23276</v>
      </c>
      <c r="E83" s="542">
        <v>217</v>
      </c>
      <c r="F83" s="542">
        <v>4582</v>
      </c>
      <c r="G83" s="542">
        <v>325</v>
      </c>
      <c r="H83" s="542">
        <v>6509</v>
      </c>
      <c r="I83" s="542">
        <v>126</v>
      </c>
      <c r="J83" s="542">
        <v>2902</v>
      </c>
      <c r="K83" s="542">
        <v>150</v>
      </c>
      <c r="L83" s="542">
        <v>2520</v>
      </c>
      <c r="M83" s="542">
        <v>4185</v>
      </c>
      <c r="N83" s="542">
        <v>81053</v>
      </c>
      <c r="O83" s="542">
        <v>2321</v>
      </c>
      <c r="P83" s="542">
        <v>35871</v>
      </c>
      <c r="Q83" s="542">
        <v>64</v>
      </c>
      <c r="R83" s="542">
        <v>1365</v>
      </c>
      <c r="S83" s="542">
        <v>653</v>
      </c>
      <c r="T83" s="542">
        <v>10534</v>
      </c>
      <c r="U83" s="542">
        <v>667</v>
      </c>
      <c r="V83" s="542">
        <v>9360</v>
      </c>
      <c r="W83" s="542">
        <v>87</v>
      </c>
      <c r="X83" s="542">
        <v>1720</v>
      </c>
      <c r="Y83" s="542">
        <v>79</v>
      </c>
      <c r="Z83" s="542">
        <v>1859</v>
      </c>
      <c r="AA83" s="542">
        <v>114</v>
      </c>
      <c r="AB83" s="542">
        <v>2598</v>
      </c>
      <c r="AC83" s="542">
        <v>163</v>
      </c>
      <c r="AD83" s="542">
        <v>3760</v>
      </c>
      <c r="AE83" s="542">
        <v>146</v>
      </c>
      <c r="AF83" s="542">
        <v>1938</v>
      </c>
      <c r="AG83" s="542">
        <v>1785</v>
      </c>
      <c r="AH83" s="542">
        <v>31162</v>
      </c>
      <c r="AI83" s="542">
        <v>352</v>
      </c>
      <c r="AJ83" s="542">
        <v>4079</v>
      </c>
      <c r="AK83" s="542">
        <v>62</v>
      </c>
      <c r="AL83" s="542">
        <v>1651</v>
      </c>
      <c r="AM83" s="542">
        <v>243</v>
      </c>
      <c r="AN83" s="542">
        <v>4791</v>
      </c>
      <c r="AO83" s="542">
        <v>575</v>
      </c>
      <c r="AP83" s="542">
        <v>10850</v>
      </c>
      <c r="AQ83" s="542">
        <v>485</v>
      </c>
      <c r="AR83" s="542">
        <v>12831</v>
      </c>
      <c r="AS83" s="542">
        <v>200</v>
      </c>
      <c r="AT83" s="542">
        <v>4507</v>
      </c>
      <c r="AU83" s="542">
        <v>254</v>
      </c>
      <c r="AV83" s="542">
        <v>6311</v>
      </c>
      <c r="AW83" s="542">
        <v>93</v>
      </c>
      <c r="AX83" s="542">
        <v>3124</v>
      </c>
      <c r="AY83" s="542">
        <v>209</v>
      </c>
      <c r="AZ83" s="542">
        <v>9241</v>
      </c>
      <c r="BA83" s="542">
        <v>547</v>
      </c>
      <c r="BB83" s="542">
        <v>9012</v>
      </c>
      <c r="BC83" s="542">
        <v>888</v>
      </c>
      <c r="BD83" s="542">
        <v>25467</v>
      </c>
      <c r="BE83" s="542">
        <v>176</v>
      </c>
      <c r="BF83" s="542">
        <v>3948</v>
      </c>
      <c r="BG83" s="542">
        <v>42</v>
      </c>
      <c r="BH83" s="542">
        <v>1072</v>
      </c>
      <c r="BI83" s="542">
        <v>75</v>
      </c>
      <c r="BJ83" s="542">
        <v>2096</v>
      </c>
      <c r="BK83" s="542">
        <v>568</v>
      </c>
      <c r="BL83" s="542">
        <v>13171</v>
      </c>
      <c r="BM83" s="542">
        <v>251</v>
      </c>
      <c r="BN83" s="542">
        <v>5868</v>
      </c>
      <c r="BO83" s="542">
        <v>1057</v>
      </c>
      <c r="BP83" s="542">
        <v>14297</v>
      </c>
      <c r="BQ83" s="542">
        <v>12164</v>
      </c>
      <c r="BR83" s="542">
        <v>239974</v>
      </c>
      <c r="BS83" s="542">
        <v>3145</v>
      </c>
      <c r="BT83" s="542">
        <v>49968</v>
      </c>
      <c r="BU83" s="542">
        <v>97</v>
      </c>
      <c r="BV83" s="542">
        <v>2116</v>
      </c>
      <c r="BW83" s="542">
        <v>159</v>
      </c>
      <c r="BX83" s="542">
        <v>3835</v>
      </c>
      <c r="BY83" s="542">
        <v>664</v>
      </c>
      <c r="BZ83" s="542">
        <v>12261</v>
      </c>
      <c r="CA83" s="542">
        <v>210</v>
      </c>
      <c r="CB83" s="542">
        <v>3119</v>
      </c>
      <c r="CC83" s="542">
        <v>94</v>
      </c>
      <c r="CD83" s="542">
        <v>1411</v>
      </c>
      <c r="CE83" s="542">
        <v>1036</v>
      </c>
      <c r="CF83" s="542">
        <v>23135</v>
      </c>
      <c r="CG83" s="542">
        <v>1063</v>
      </c>
      <c r="CH83" s="542">
        <v>22290</v>
      </c>
      <c r="CI83" s="542">
        <v>223</v>
      </c>
      <c r="CJ83" s="542">
        <v>6502</v>
      </c>
      <c r="CK83" s="542">
        <v>339</v>
      </c>
      <c r="CL83" s="542">
        <v>7087</v>
      </c>
      <c r="CM83" s="542">
        <v>675</v>
      </c>
      <c r="CN83" s="542">
        <v>12189</v>
      </c>
      <c r="CO83" s="542">
        <v>391</v>
      </c>
      <c r="CP83" s="542">
        <v>10770</v>
      </c>
      <c r="CQ83" s="543">
        <v>252</v>
      </c>
      <c r="CR83" s="542">
        <v>4357</v>
      </c>
      <c r="CS83" s="542">
        <v>813</v>
      </c>
      <c r="CT83" s="542">
        <v>9908</v>
      </c>
      <c r="CU83" s="542">
        <v>97</v>
      </c>
      <c r="CV83" s="542">
        <v>2214</v>
      </c>
      <c r="CW83" s="542">
        <v>171</v>
      </c>
      <c r="CX83" s="542">
        <v>2421</v>
      </c>
      <c r="CY83" s="542">
        <v>182</v>
      </c>
      <c r="CZ83" s="542">
        <v>3140</v>
      </c>
      <c r="DA83" s="542">
        <v>299</v>
      </c>
      <c r="DB83" s="542">
        <v>7419</v>
      </c>
      <c r="DC83" s="542">
        <v>135</v>
      </c>
      <c r="DD83" s="542">
        <v>3934</v>
      </c>
      <c r="DE83" s="542">
        <v>579</v>
      </c>
      <c r="DF83" s="542">
        <v>9328</v>
      </c>
      <c r="DG83" s="542">
        <v>823</v>
      </c>
      <c r="DH83" s="542">
        <v>15300</v>
      </c>
      <c r="DI83" s="542">
        <v>72</v>
      </c>
      <c r="DJ83" s="542">
        <v>2101</v>
      </c>
      <c r="DK83" s="542">
        <v>82</v>
      </c>
      <c r="DL83" s="542">
        <v>1405</v>
      </c>
      <c r="DM83" s="542">
        <v>248</v>
      </c>
      <c r="DN83" s="542">
        <v>5647</v>
      </c>
      <c r="DO83" s="542">
        <v>614</v>
      </c>
      <c r="DP83" s="542">
        <v>11750</v>
      </c>
      <c r="DQ83" s="542">
        <v>209</v>
      </c>
      <c r="DR83" s="542">
        <v>4896</v>
      </c>
      <c r="DS83" s="542">
        <v>432</v>
      </c>
      <c r="DT83" s="542">
        <v>8799</v>
      </c>
      <c r="DU83" s="542">
        <v>36</v>
      </c>
      <c r="DV83" s="542">
        <v>747</v>
      </c>
      <c r="DW83" s="542">
        <v>411</v>
      </c>
      <c r="DX83" s="542">
        <v>14971</v>
      </c>
      <c r="DY83" s="542">
        <v>197</v>
      </c>
      <c r="DZ83" s="542">
        <v>2733</v>
      </c>
      <c r="EA83" s="543">
        <v>304</v>
      </c>
      <c r="EB83" s="542">
        <v>7796</v>
      </c>
      <c r="EC83" s="542">
        <v>171</v>
      </c>
      <c r="ED83" s="542">
        <v>3320</v>
      </c>
      <c r="EE83" s="542">
        <v>246</v>
      </c>
      <c r="EF83" s="542">
        <v>5649</v>
      </c>
      <c r="EG83" s="542">
        <v>188</v>
      </c>
      <c r="EH83" s="542">
        <v>3196</v>
      </c>
      <c r="EI83" s="542">
        <v>32</v>
      </c>
      <c r="EJ83" s="542">
        <v>896</v>
      </c>
      <c r="EK83" s="542">
        <v>106</v>
      </c>
      <c r="EL83" s="542">
        <v>1846</v>
      </c>
      <c r="EM83" s="542">
        <v>114</v>
      </c>
      <c r="EN83" s="542">
        <v>2152</v>
      </c>
      <c r="EO83" s="542">
        <v>185</v>
      </c>
      <c r="EP83" s="542">
        <v>4657</v>
      </c>
      <c r="EQ83" s="542">
        <v>124</v>
      </c>
      <c r="ER83" s="542">
        <v>1903</v>
      </c>
      <c r="ES83" s="542">
        <v>97</v>
      </c>
      <c r="ET83" s="542">
        <v>1679</v>
      </c>
      <c r="EU83" s="542">
        <v>36</v>
      </c>
      <c r="EV83" s="542">
        <v>1126</v>
      </c>
      <c r="EW83" s="542">
        <v>68</v>
      </c>
      <c r="EX83" s="542">
        <v>1250</v>
      </c>
      <c r="EY83" s="543">
        <v>159</v>
      </c>
      <c r="EZ83" s="542">
        <v>3287</v>
      </c>
      <c r="FA83" s="542">
        <v>90</v>
      </c>
      <c r="FB83" s="542">
        <v>2261</v>
      </c>
      <c r="FC83" s="542">
        <v>42</v>
      </c>
      <c r="FD83" s="542">
        <v>1978</v>
      </c>
      <c r="FE83" s="542">
        <v>226</v>
      </c>
      <c r="FF83" s="542">
        <v>4399</v>
      </c>
      <c r="FG83" s="542">
        <v>148</v>
      </c>
      <c r="FH83" s="542">
        <v>3022</v>
      </c>
      <c r="FI83" s="541">
        <f t="shared" si="1"/>
        <v>46787</v>
      </c>
      <c r="FJ83" s="541">
        <f t="shared" si="1"/>
        <v>909469</v>
      </c>
      <c r="FK83" s="82"/>
      <c r="FL83" s="539"/>
      <c r="FM83" s="426"/>
    </row>
    <row r="84" spans="1:244" ht="12.95" customHeight="1">
      <c r="A84" s="535" t="s">
        <v>314</v>
      </c>
      <c r="B84" s="536" t="s">
        <v>935</v>
      </c>
      <c r="C84" s="537">
        <v>45</v>
      </c>
      <c r="D84" s="537">
        <v>1141</v>
      </c>
      <c r="E84" s="537">
        <v>14</v>
      </c>
      <c r="F84" s="537">
        <v>275</v>
      </c>
      <c r="G84" s="537">
        <v>23</v>
      </c>
      <c r="H84" s="537">
        <v>488</v>
      </c>
      <c r="I84" s="537">
        <v>13</v>
      </c>
      <c r="J84" s="537">
        <v>229</v>
      </c>
      <c r="K84" s="537">
        <v>20</v>
      </c>
      <c r="L84" s="537">
        <v>365</v>
      </c>
      <c r="M84" s="537">
        <v>139</v>
      </c>
      <c r="N84" s="537">
        <v>4405</v>
      </c>
      <c r="O84" s="537">
        <v>44</v>
      </c>
      <c r="P84" s="537">
        <v>1095</v>
      </c>
      <c r="Q84" s="537">
        <v>8</v>
      </c>
      <c r="R84" s="537">
        <v>163</v>
      </c>
      <c r="S84" s="537">
        <v>41</v>
      </c>
      <c r="T84" s="537">
        <v>871</v>
      </c>
      <c r="U84" s="537">
        <v>37</v>
      </c>
      <c r="V84" s="537">
        <v>980</v>
      </c>
      <c r="W84" s="537">
        <v>12</v>
      </c>
      <c r="X84" s="537">
        <v>131</v>
      </c>
      <c r="Y84" s="537">
        <v>5</v>
      </c>
      <c r="Z84" s="537">
        <v>142</v>
      </c>
      <c r="AA84" s="537">
        <v>5</v>
      </c>
      <c r="AB84" s="537">
        <v>96</v>
      </c>
      <c r="AC84" s="537">
        <v>22</v>
      </c>
      <c r="AD84" s="537">
        <v>297</v>
      </c>
      <c r="AE84" s="537">
        <v>10</v>
      </c>
      <c r="AF84" s="537">
        <v>292</v>
      </c>
      <c r="AG84" s="537">
        <v>53</v>
      </c>
      <c r="AH84" s="537">
        <v>1428</v>
      </c>
      <c r="AI84" s="537">
        <v>23</v>
      </c>
      <c r="AJ84" s="537">
        <v>466</v>
      </c>
      <c r="AK84" s="537">
        <v>18</v>
      </c>
      <c r="AL84" s="537">
        <v>435</v>
      </c>
      <c r="AM84" s="537">
        <v>27</v>
      </c>
      <c r="AN84" s="537">
        <v>556</v>
      </c>
      <c r="AO84" s="537">
        <v>30</v>
      </c>
      <c r="AP84" s="537">
        <v>721</v>
      </c>
      <c r="AQ84" s="537">
        <v>24</v>
      </c>
      <c r="AR84" s="537">
        <v>612</v>
      </c>
      <c r="AS84" s="537">
        <v>30</v>
      </c>
      <c r="AT84" s="537">
        <v>488</v>
      </c>
      <c r="AU84" s="537">
        <v>16</v>
      </c>
      <c r="AV84" s="537">
        <v>560</v>
      </c>
      <c r="AW84" s="537">
        <v>16</v>
      </c>
      <c r="AX84" s="537">
        <v>265</v>
      </c>
      <c r="AY84" s="537">
        <v>14</v>
      </c>
      <c r="AZ84" s="537">
        <v>523</v>
      </c>
      <c r="BA84" s="537">
        <v>39</v>
      </c>
      <c r="BB84" s="537">
        <v>685</v>
      </c>
      <c r="BC84" s="537">
        <v>36</v>
      </c>
      <c r="BD84" s="537">
        <v>608</v>
      </c>
      <c r="BE84" s="537">
        <v>17</v>
      </c>
      <c r="BF84" s="537">
        <v>600</v>
      </c>
      <c r="BG84" s="537">
        <v>9</v>
      </c>
      <c r="BH84" s="537">
        <v>154</v>
      </c>
      <c r="BI84" s="537">
        <v>2</v>
      </c>
      <c r="BJ84" s="537">
        <v>25</v>
      </c>
      <c r="BK84" s="537">
        <v>34</v>
      </c>
      <c r="BL84" s="537">
        <v>687</v>
      </c>
      <c r="BM84" s="537">
        <v>19</v>
      </c>
      <c r="BN84" s="537">
        <v>516</v>
      </c>
      <c r="BO84" s="537">
        <v>32</v>
      </c>
      <c r="BP84" s="537">
        <v>1018</v>
      </c>
      <c r="BQ84" s="537">
        <v>337</v>
      </c>
      <c r="BR84" s="537">
        <v>9311</v>
      </c>
      <c r="BS84" s="537">
        <v>138</v>
      </c>
      <c r="BT84" s="537">
        <v>3017</v>
      </c>
      <c r="BU84" s="537">
        <v>10</v>
      </c>
      <c r="BV84" s="537">
        <v>149</v>
      </c>
      <c r="BW84" s="537">
        <v>18</v>
      </c>
      <c r="BX84" s="537">
        <v>467</v>
      </c>
      <c r="BY84" s="537">
        <v>29</v>
      </c>
      <c r="BZ84" s="537">
        <v>939</v>
      </c>
      <c r="CA84" s="537">
        <v>10</v>
      </c>
      <c r="CB84" s="537">
        <v>233</v>
      </c>
      <c r="CC84" s="537">
        <v>16</v>
      </c>
      <c r="CD84" s="537">
        <v>415</v>
      </c>
      <c r="CE84" s="537">
        <v>43</v>
      </c>
      <c r="CF84" s="537">
        <v>875</v>
      </c>
      <c r="CG84" s="537">
        <v>42</v>
      </c>
      <c r="CH84" s="537">
        <v>953</v>
      </c>
      <c r="CI84" s="537">
        <v>15</v>
      </c>
      <c r="CJ84" s="537">
        <v>470</v>
      </c>
      <c r="CK84" s="537">
        <v>17</v>
      </c>
      <c r="CL84" s="537">
        <v>518</v>
      </c>
      <c r="CM84" s="537">
        <v>34</v>
      </c>
      <c r="CN84" s="537">
        <v>939</v>
      </c>
      <c r="CO84" s="537">
        <v>20</v>
      </c>
      <c r="CP84" s="537">
        <v>511</v>
      </c>
      <c r="CQ84" s="538">
        <v>13</v>
      </c>
      <c r="CR84" s="537">
        <v>341</v>
      </c>
      <c r="CS84" s="537">
        <v>23</v>
      </c>
      <c r="CT84" s="537">
        <v>445</v>
      </c>
      <c r="CU84" s="537">
        <v>8</v>
      </c>
      <c r="CV84" s="537">
        <v>135</v>
      </c>
      <c r="CW84" s="537">
        <v>15</v>
      </c>
      <c r="CX84" s="537">
        <v>310</v>
      </c>
      <c r="CY84" s="537">
        <v>12</v>
      </c>
      <c r="CZ84" s="537">
        <v>430</v>
      </c>
      <c r="DA84" s="537">
        <v>23</v>
      </c>
      <c r="DB84" s="537">
        <v>497</v>
      </c>
      <c r="DC84" s="537">
        <v>14</v>
      </c>
      <c r="DD84" s="537">
        <v>320</v>
      </c>
      <c r="DE84" s="537">
        <v>20</v>
      </c>
      <c r="DF84" s="537">
        <v>457</v>
      </c>
      <c r="DG84" s="537">
        <v>39</v>
      </c>
      <c r="DH84" s="537">
        <v>1202</v>
      </c>
      <c r="DI84" s="537">
        <v>5</v>
      </c>
      <c r="DJ84" s="537">
        <v>112</v>
      </c>
      <c r="DK84" s="537">
        <v>9</v>
      </c>
      <c r="DL84" s="537">
        <v>167</v>
      </c>
      <c r="DM84" s="537">
        <v>19</v>
      </c>
      <c r="DN84" s="537">
        <v>724</v>
      </c>
      <c r="DO84" s="537">
        <v>26</v>
      </c>
      <c r="DP84" s="537">
        <v>488</v>
      </c>
      <c r="DQ84" s="537">
        <v>28</v>
      </c>
      <c r="DR84" s="537">
        <v>858</v>
      </c>
      <c r="DS84" s="537">
        <v>26</v>
      </c>
      <c r="DT84" s="537">
        <v>546</v>
      </c>
      <c r="DU84" s="537">
        <v>12</v>
      </c>
      <c r="DV84" s="537">
        <v>141</v>
      </c>
      <c r="DW84" s="537">
        <v>21</v>
      </c>
      <c r="DX84" s="537">
        <v>648</v>
      </c>
      <c r="DY84" s="537">
        <v>19</v>
      </c>
      <c r="DZ84" s="537">
        <v>428</v>
      </c>
      <c r="EA84" s="538">
        <v>22</v>
      </c>
      <c r="EB84" s="537">
        <v>516</v>
      </c>
      <c r="EC84" s="537">
        <v>21</v>
      </c>
      <c r="ED84" s="537">
        <v>524</v>
      </c>
      <c r="EE84" s="537">
        <v>27</v>
      </c>
      <c r="EF84" s="537">
        <v>481</v>
      </c>
      <c r="EG84" s="537">
        <v>16</v>
      </c>
      <c r="EH84" s="537">
        <v>404</v>
      </c>
      <c r="EI84" s="537">
        <v>5</v>
      </c>
      <c r="EJ84" s="537">
        <v>103</v>
      </c>
      <c r="EK84" s="537">
        <v>16</v>
      </c>
      <c r="EL84" s="537">
        <v>398</v>
      </c>
      <c r="EM84" s="537">
        <v>11</v>
      </c>
      <c r="EN84" s="537">
        <v>247</v>
      </c>
      <c r="EO84" s="537">
        <v>12</v>
      </c>
      <c r="EP84" s="537">
        <v>292</v>
      </c>
      <c r="EQ84" s="537">
        <v>5</v>
      </c>
      <c r="ER84" s="537">
        <v>117</v>
      </c>
      <c r="ES84" s="537">
        <v>11</v>
      </c>
      <c r="ET84" s="537">
        <v>170</v>
      </c>
      <c r="EU84" s="537">
        <v>6</v>
      </c>
      <c r="EV84" s="537">
        <v>79</v>
      </c>
      <c r="EW84" s="537">
        <v>7</v>
      </c>
      <c r="EX84" s="537">
        <v>273</v>
      </c>
      <c r="EY84" s="538">
        <v>23</v>
      </c>
      <c r="EZ84" s="537">
        <v>409</v>
      </c>
      <c r="FA84" s="537">
        <v>16</v>
      </c>
      <c r="FB84" s="537">
        <v>238</v>
      </c>
      <c r="FC84" s="537">
        <v>5</v>
      </c>
      <c r="FD84" s="537">
        <v>107</v>
      </c>
      <c r="FE84" s="537">
        <v>18</v>
      </c>
      <c r="FF84" s="537">
        <v>449</v>
      </c>
      <c r="FG84" s="537">
        <v>19</v>
      </c>
      <c r="FH84" s="537">
        <v>327</v>
      </c>
      <c r="FI84" s="536">
        <f t="shared" si="1"/>
        <v>2178</v>
      </c>
      <c r="FJ84" s="536">
        <f t="shared" si="1"/>
        <v>53497</v>
      </c>
      <c r="FK84" s="82"/>
      <c r="FL84" s="539"/>
      <c r="FM84" s="426"/>
    </row>
    <row r="85" spans="1:244" ht="12.95" customHeight="1">
      <c r="A85" s="540" t="s">
        <v>315</v>
      </c>
      <c r="B85" s="541" t="s">
        <v>936</v>
      </c>
      <c r="C85" s="542">
        <v>149</v>
      </c>
      <c r="D85" s="542">
        <v>1798</v>
      </c>
      <c r="E85" s="542">
        <v>54</v>
      </c>
      <c r="F85" s="542">
        <v>632</v>
      </c>
      <c r="G85" s="542">
        <v>39</v>
      </c>
      <c r="H85" s="542">
        <v>411</v>
      </c>
      <c r="I85" s="542">
        <v>27</v>
      </c>
      <c r="J85" s="542">
        <v>309</v>
      </c>
      <c r="K85" s="542">
        <v>29</v>
      </c>
      <c r="L85" s="542">
        <v>332</v>
      </c>
      <c r="M85" s="542">
        <v>518</v>
      </c>
      <c r="N85" s="542">
        <v>6939</v>
      </c>
      <c r="O85" s="542">
        <v>260</v>
      </c>
      <c r="P85" s="542">
        <v>3270</v>
      </c>
      <c r="Q85" s="542">
        <v>18</v>
      </c>
      <c r="R85" s="542">
        <v>114</v>
      </c>
      <c r="S85" s="542">
        <v>113</v>
      </c>
      <c r="T85" s="542">
        <v>1282</v>
      </c>
      <c r="U85" s="542">
        <v>107</v>
      </c>
      <c r="V85" s="542">
        <v>1127</v>
      </c>
      <c r="W85" s="542">
        <v>13</v>
      </c>
      <c r="X85" s="542">
        <v>108</v>
      </c>
      <c r="Y85" s="542">
        <v>36</v>
      </c>
      <c r="Z85" s="542">
        <v>485</v>
      </c>
      <c r="AA85" s="542">
        <v>20</v>
      </c>
      <c r="AB85" s="542">
        <v>222</v>
      </c>
      <c r="AC85" s="542">
        <v>32</v>
      </c>
      <c r="AD85" s="542">
        <v>248</v>
      </c>
      <c r="AE85" s="542">
        <v>19</v>
      </c>
      <c r="AF85" s="542">
        <v>94</v>
      </c>
      <c r="AG85" s="542">
        <v>178</v>
      </c>
      <c r="AH85" s="542">
        <v>2341</v>
      </c>
      <c r="AI85" s="542">
        <v>50</v>
      </c>
      <c r="AJ85" s="542">
        <v>526</v>
      </c>
      <c r="AK85" s="542">
        <v>10</v>
      </c>
      <c r="AL85" s="542">
        <v>96</v>
      </c>
      <c r="AM85" s="542">
        <v>26</v>
      </c>
      <c r="AN85" s="542">
        <v>292</v>
      </c>
      <c r="AO85" s="542">
        <v>110</v>
      </c>
      <c r="AP85" s="542">
        <v>941</v>
      </c>
      <c r="AQ85" s="542">
        <v>197</v>
      </c>
      <c r="AR85" s="542">
        <v>2551</v>
      </c>
      <c r="AS85" s="542">
        <v>27</v>
      </c>
      <c r="AT85" s="542">
        <v>295</v>
      </c>
      <c r="AU85" s="542">
        <v>50</v>
      </c>
      <c r="AV85" s="542">
        <v>569</v>
      </c>
      <c r="AW85" s="542">
        <v>25</v>
      </c>
      <c r="AX85" s="542">
        <v>257</v>
      </c>
      <c r="AY85" s="542">
        <v>46</v>
      </c>
      <c r="AZ85" s="542">
        <v>441</v>
      </c>
      <c r="BA85" s="542">
        <v>57</v>
      </c>
      <c r="BB85" s="542">
        <v>623</v>
      </c>
      <c r="BC85" s="542">
        <v>146</v>
      </c>
      <c r="BD85" s="542">
        <v>2553</v>
      </c>
      <c r="BE85" s="542">
        <v>25</v>
      </c>
      <c r="BF85" s="542">
        <v>294</v>
      </c>
      <c r="BG85" s="542">
        <v>9</v>
      </c>
      <c r="BH85" s="542">
        <v>85</v>
      </c>
      <c r="BI85" s="542">
        <v>19</v>
      </c>
      <c r="BJ85" s="542">
        <v>196</v>
      </c>
      <c r="BK85" s="542">
        <v>123</v>
      </c>
      <c r="BL85" s="542">
        <v>1482</v>
      </c>
      <c r="BM85" s="542">
        <v>52</v>
      </c>
      <c r="BN85" s="542">
        <v>347</v>
      </c>
      <c r="BO85" s="542">
        <v>149</v>
      </c>
      <c r="BP85" s="542">
        <v>1626</v>
      </c>
      <c r="BQ85" s="542">
        <v>916</v>
      </c>
      <c r="BR85" s="542">
        <v>12954</v>
      </c>
      <c r="BS85" s="542">
        <v>322</v>
      </c>
      <c r="BT85" s="542">
        <v>3465</v>
      </c>
      <c r="BU85" s="542">
        <v>22</v>
      </c>
      <c r="BV85" s="542">
        <v>241</v>
      </c>
      <c r="BW85" s="542">
        <v>22</v>
      </c>
      <c r="BX85" s="542">
        <v>284</v>
      </c>
      <c r="BY85" s="542">
        <v>124</v>
      </c>
      <c r="BZ85" s="542">
        <v>1355</v>
      </c>
      <c r="CA85" s="542">
        <v>14</v>
      </c>
      <c r="CB85" s="542">
        <v>142</v>
      </c>
      <c r="CC85" s="542">
        <v>22</v>
      </c>
      <c r="CD85" s="542">
        <v>248</v>
      </c>
      <c r="CE85" s="542">
        <v>158</v>
      </c>
      <c r="CF85" s="542">
        <v>1953</v>
      </c>
      <c r="CG85" s="542">
        <v>206</v>
      </c>
      <c r="CH85" s="542">
        <v>2675</v>
      </c>
      <c r="CI85" s="542">
        <v>35</v>
      </c>
      <c r="CJ85" s="542">
        <v>421</v>
      </c>
      <c r="CK85" s="542">
        <v>38</v>
      </c>
      <c r="CL85" s="542">
        <v>543</v>
      </c>
      <c r="CM85" s="542">
        <v>95</v>
      </c>
      <c r="CN85" s="542">
        <v>1177</v>
      </c>
      <c r="CO85" s="542">
        <v>84</v>
      </c>
      <c r="CP85" s="542">
        <v>972</v>
      </c>
      <c r="CQ85" s="543">
        <v>101</v>
      </c>
      <c r="CR85" s="542">
        <v>1258</v>
      </c>
      <c r="CS85" s="542">
        <v>98</v>
      </c>
      <c r="CT85" s="542">
        <v>1226</v>
      </c>
      <c r="CU85" s="542">
        <v>40</v>
      </c>
      <c r="CV85" s="542">
        <v>921</v>
      </c>
      <c r="CW85" s="542">
        <v>23</v>
      </c>
      <c r="CX85" s="542">
        <v>233</v>
      </c>
      <c r="CY85" s="542">
        <v>31</v>
      </c>
      <c r="CZ85" s="542">
        <v>411</v>
      </c>
      <c r="DA85" s="542">
        <v>68</v>
      </c>
      <c r="DB85" s="542">
        <v>731</v>
      </c>
      <c r="DC85" s="542">
        <v>29</v>
      </c>
      <c r="DD85" s="542">
        <v>289</v>
      </c>
      <c r="DE85" s="542">
        <v>87</v>
      </c>
      <c r="DF85" s="542">
        <v>1020</v>
      </c>
      <c r="DG85" s="542">
        <v>138</v>
      </c>
      <c r="DH85" s="542">
        <v>1589</v>
      </c>
      <c r="DI85" s="542">
        <v>29</v>
      </c>
      <c r="DJ85" s="542">
        <v>511</v>
      </c>
      <c r="DK85" s="542">
        <v>14</v>
      </c>
      <c r="DL85" s="542">
        <v>127</v>
      </c>
      <c r="DM85" s="542">
        <v>40</v>
      </c>
      <c r="DN85" s="542">
        <v>447</v>
      </c>
      <c r="DO85" s="542">
        <v>91</v>
      </c>
      <c r="DP85" s="542">
        <v>1135</v>
      </c>
      <c r="DQ85" s="542">
        <v>48</v>
      </c>
      <c r="DR85" s="542">
        <v>481</v>
      </c>
      <c r="DS85" s="542">
        <v>58</v>
      </c>
      <c r="DT85" s="542">
        <v>622</v>
      </c>
      <c r="DU85" s="542">
        <v>15</v>
      </c>
      <c r="DV85" s="542">
        <v>102</v>
      </c>
      <c r="DW85" s="542">
        <v>183</v>
      </c>
      <c r="DX85" s="542">
        <v>2344</v>
      </c>
      <c r="DY85" s="542">
        <v>25</v>
      </c>
      <c r="DZ85" s="542">
        <v>336</v>
      </c>
      <c r="EA85" s="543">
        <v>94</v>
      </c>
      <c r="EB85" s="542">
        <v>1211</v>
      </c>
      <c r="EC85" s="542">
        <v>23</v>
      </c>
      <c r="ED85" s="542">
        <v>159</v>
      </c>
      <c r="EE85" s="542">
        <v>46</v>
      </c>
      <c r="EF85" s="542">
        <v>497</v>
      </c>
      <c r="EG85" s="542">
        <v>29</v>
      </c>
      <c r="EH85" s="542">
        <v>326</v>
      </c>
      <c r="EI85" s="542">
        <v>12</v>
      </c>
      <c r="EJ85" s="542">
        <v>127</v>
      </c>
      <c r="EK85" s="542">
        <v>20</v>
      </c>
      <c r="EL85" s="542">
        <v>385</v>
      </c>
      <c r="EM85" s="542">
        <v>17</v>
      </c>
      <c r="EN85" s="542">
        <v>221</v>
      </c>
      <c r="EO85" s="542">
        <v>50</v>
      </c>
      <c r="EP85" s="542">
        <v>566</v>
      </c>
      <c r="EQ85" s="542">
        <v>49</v>
      </c>
      <c r="ER85" s="542">
        <v>654</v>
      </c>
      <c r="ES85" s="542">
        <v>9</v>
      </c>
      <c r="ET85" s="542">
        <v>64</v>
      </c>
      <c r="EU85" s="542">
        <v>11</v>
      </c>
      <c r="EV85" s="542">
        <v>108</v>
      </c>
      <c r="EW85" s="542">
        <v>23</v>
      </c>
      <c r="EX85" s="542">
        <v>166</v>
      </c>
      <c r="EY85" s="543">
        <v>25</v>
      </c>
      <c r="EZ85" s="542">
        <v>268</v>
      </c>
      <c r="FA85" s="542">
        <v>18</v>
      </c>
      <c r="FB85" s="542">
        <v>187</v>
      </c>
      <c r="FC85" s="542">
        <v>24</v>
      </c>
      <c r="FD85" s="542">
        <v>283</v>
      </c>
      <c r="FE85" s="542">
        <v>44</v>
      </c>
      <c r="FF85" s="542">
        <v>395</v>
      </c>
      <c r="FG85" s="542">
        <v>35</v>
      </c>
      <c r="FH85" s="542">
        <v>432</v>
      </c>
      <c r="FI85" s="541">
        <f t="shared" si="1"/>
        <v>6438</v>
      </c>
      <c r="FJ85" s="541">
        <f t="shared" si="1"/>
        <v>79148</v>
      </c>
      <c r="FK85" s="82"/>
      <c r="FL85" s="539"/>
      <c r="FM85" s="426"/>
    </row>
    <row r="86" spans="1:244" ht="12.95" customHeight="1">
      <c r="A86" s="535" t="s">
        <v>317</v>
      </c>
      <c r="B86" s="536" t="s">
        <v>1028</v>
      </c>
      <c r="C86" s="537">
        <v>25</v>
      </c>
      <c r="D86" s="537">
        <v>157</v>
      </c>
      <c r="E86" s="537">
        <v>1</v>
      </c>
      <c r="F86" s="537">
        <v>5</v>
      </c>
      <c r="G86" s="537">
        <v>4</v>
      </c>
      <c r="H86" s="537">
        <v>14</v>
      </c>
      <c r="I86" s="537">
        <v>0</v>
      </c>
      <c r="J86" s="537">
        <v>0</v>
      </c>
      <c r="K86" s="537">
        <v>1</v>
      </c>
      <c r="L86" s="537">
        <v>1</v>
      </c>
      <c r="M86" s="537">
        <v>128</v>
      </c>
      <c r="N86" s="537">
        <v>3049</v>
      </c>
      <c r="O86" s="537">
        <v>125</v>
      </c>
      <c r="P86" s="537">
        <v>908</v>
      </c>
      <c r="Q86" s="537">
        <v>0</v>
      </c>
      <c r="R86" s="537">
        <v>0</v>
      </c>
      <c r="S86" s="537">
        <v>15</v>
      </c>
      <c r="T86" s="537">
        <v>35</v>
      </c>
      <c r="U86" s="537">
        <v>8</v>
      </c>
      <c r="V86" s="537">
        <v>21</v>
      </c>
      <c r="W86" s="537">
        <v>1</v>
      </c>
      <c r="X86" s="537">
        <v>9</v>
      </c>
      <c r="Y86" s="537">
        <v>1</v>
      </c>
      <c r="Z86" s="537">
        <v>1</v>
      </c>
      <c r="AA86" s="537">
        <v>0</v>
      </c>
      <c r="AB86" s="537">
        <v>0</v>
      </c>
      <c r="AC86" s="537">
        <v>2</v>
      </c>
      <c r="AD86" s="537">
        <v>13</v>
      </c>
      <c r="AE86" s="537">
        <v>3</v>
      </c>
      <c r="AF86" s="537">
        <v>10</v>
      </c>
      <c r="AG86" s="537">
        <v>34</v>
      </c>
      <c r="AH86" s="537">
        <v>280</v>
      </c>
      <c r="AI86" s="537">
        <v>12</v>
      </c>
      <c r="AJ86" s="537">
        <v>41</v>
      </c>
      <c r="AK86" s="537">
        <v>0</v>
      </c>
      <c r="AL86" s="537">
        <v>0</v>
      </c>
      <c r="AM86" s="537">
        <v>4</v>
      </c>
      <c r="AN86" s="537">
        <v>5</v>
      </c>
      <c r="AO86" s="537">
        <v>10</v>
      </c>
      <c r="AP86" s="537">
        <v>21</v>
      </c>
      <c r="AQ86" s="537">
        <v>3</v>
      </c>
      <c r="AR86" s="537">
        <v>46</v>
      </c>
      <c r="AS86" s="537">
        <v>8</v>
      </c>
      <c r="AT86" s="537">
        <v>32</v>
      </c>
      <c r="AU86" s="537">
        <v>1</v>
      </c>
      <c r="AV86" s="537">
        <v>8</v>
      </c>
      <c r="AW86" s="537">
        <v>0</v>
      </c>
      <c r="AX86" s="537">
        <v>0</v>
      </c>
      <c r="AY86" s="537">
        <v>5</v>
      </c>
      <c r="AZ86" s="537">
        <v>43</v>
      </c>
      <c r="BA86" s="537">
        <v>12</v>
      </c>
      <c r="BB86" s="537">
        <v>112</v>
      </c>
      <c r="BC86" s="537">
        <v>5</v>
      </c>
      <c r="BD86" s="537">
        <v>15</v>
      </c>
      <c r="BE86" s="537">
        <v>4</v>
      </c>
      <c r="BF86" s="537">
        <v>6</v>
      </c>
      <c r="BG86" s="537">
        <v>0</v>
      </c>
      <c r="BH86" s="537">
        <v>0</v>
      </c>
      <c r="BI86" s="537">
        <v>0</v>
      </c>
      <c r="BJ86" s="537">
        <v>0</v>
      </c>
      <c r="BK86" s="537">
        <v>7</v>
      </c>
      <c r="BL86" s="537">
        <v>18</v>
      </c>
      <c r="BM86" s="537">
        <v>3</v>
      </c>
      <c r="BN86" s="537">
        <v>3</v>
      </c>
      <c r="BO86" s="537">
        <v>14</v>
      </c>
      <c r="BP86" s="537">
        <v>150</v>
      </c>
      <c r="BQ86" s="537">
        <v>1086</v>
      </c>
      <c r="BR86" s="537">
        <v>7438</v>
      </c>
      <c r="BS86" s="537">
        <v>110</v>
      </c>
      <c r="BT86" s="537">
        <v>962</v>
      </c>
      <c r="BU86" s="537">
        <v>1</v>
      </c>
      <c r="BV86" s="537">
        <v>1</v>
      </c>
      <c r="BW86" s="537">
        <v>3</v>
      </c>
      <c r="BX86" s="537">
        <v>4</v>
      </c>
      <c r="BY86" s="537">
        <v>7</v>
      </c>
      <c r="BZ86" s="537">
        <v>25</v>
      </c>
      <c r="CA86" s="537">
        <v>4</v>
      </c>
      <c r="CB86" s="537">
        <v>6</v>
      </c>
      <c r="CC86" s="537">
        <v>0</v>
      </c>
      <c r="CD86" s="537">
        <v>0</v>
      </c>
      <c r="CE86" s="537">
        <v>22</v>
      </c>
      <c r="CF86" s="537">
        <v>67</v>
      </c>
      <c r="CG86" s="537">
        <v>14</v>
      </c>
      <c r="CH86" s="537">
        <v>49</v>
      </c>
      <c r="CI86" s="537">
        <v>0</v>
      </c>
      <c r="CJ86" s="537">
        <v>0</v>
      </c>
      <c r="CK86" s="537">
        <v>1</v>
      </c>
      <c r="CL86" s="537">
        <v>1</v>
      </c>
      <c r="CM86" s="537">
        <v>6</v>
      </c>
      <c r="CN86" s="537">
        <v>12</v>
      </c>
      <c r="CO86" s="537">
        <v>3</v>
      </c>
      <c r="CP86" s="537">
        <v>3</v>
      </c>
      <c r="CQ86" s="538">
        <v>0</v>
      </c>
      <c r="CR86" s="537">
        <v>0</v>
      </c>
      <c r="CS86" s="537">
        <v>45</v>
      </c>
      <c r="CT86" s="537">
        <v>174</v>
      </c>
      <c r="CU86" s="537">
        <v>0</v>
      </c>
      <c r="CV86" s="537">
        <v>0</v>
      </c>
      <c r="CW86" s="537">
        <v>5</v>
      </c>
      <c r="CX86" s="537">
        <v>33</v>
      </c>
      <c r="CY86" s="537">
        <v>0</v>
      </c>
      <c r="CZ86" s="537">
        <v>0</v>
      </c>
      <c r="DA86" s="537">
        <v>5</v>
      </c>
      <c r="DB86" s="537">
        <v>7</v>
      </c>
      <c r="DC86" s="537">
        <v>4</v>
      </c>
      <c r="DD86" s="537">
        <v>19</v>
      </c>
      <c r="DE86" s="537">
        <v>9</v>
      </c>
      <c r="DF86" s="537">
        <v>30</v>
      </c>
      <c r="DG86" s="537">
        <v>19</v>
      </c>
      <c r="DH86" s="537">
        <v>153</v>
      </c>
      <c r="DI86" s="537">
        <v>0</v>
      </c>
      <c r="DJ86" s="537">
        <v>0</v>
      </c>
      <c r="DK86" s="537">
        <v>4</v>
      </c>
      <c r="DL86" s="537">
        <v>27</v>
      </c>
      <c r="DM86" s="537">
        <v>8</v>
      </c>
      <c r="DN86" s="537">
        <v>60</v>
      </c>
      <c r="DO86" s="537">
        <v>13</v>
      </c>
      <c r="DP86" s="537">
        <v>47</v>
      </c>
      <c r="DQ86" s="537">
        <v>1</v>
      </c>
      <c r="DR86" s="537">
        <v>1</v>
      </c>
      <c r="DS86" s="537">
        <v>8</v>
      </c>
      <c r="DT86" s="537">
        <v>33</v>
      </c>
      <c r="DU86" s="537">
        <v>0</v>
      </c>
      <c r="DV86" s="537">
        <v>0</v>
      </c>
      <c r="DW86" s="537">
        <v>3</v>
      </c>
      <c r="DX86" s="537">
        <v>40</v>
      </c>
      <c r="DY86" s="537">
        <v>0</v>
      </c>
      <c r="DZ86" s="537">
        <v>0</v>
      </c>
      <c r="EA86" s="538">
        <v>2</v>
      </c>
      <c r="EB86" s="537">
        <v>16</v>
      </c>
      <c r="EC86" s="537">
        <v>2</v>
      </c>
      <c r="ED86" s="537">
        <v>48</v>
      </c>
      <c r="EE86" s="537">
        <v>1</v>
      </c>
      <c r="EF86" s="537">
        <v>1</v>
      </c>
      <c r="EG86" s="537">
        <v>2</v>
      </c>
      <c r="EH86" s="537">
        <v>3</v>
      </c>
      <c r="EI86" s="537">
        <v>0</v>
      </c>
      <c r="EJ86" s="537">
        <v>0</v>
      </c>
      <c r="EK86" s="537">
        <v>0</v>
      </c>
      <c r="EL86" s="537">
        <v>0</v>
      </c>
      <c r="EM86" s="537">
        <v>1</v>
      </c>
      <c r="EN86" s="537">
        <v>1</v>
      </c>
      <c r="EO86" s="537">
        <v>2</v>
      </c>
      <c r="EP86" s="537">
        <v>3</v>
      </c>
      <c r="EQ86" s="537">
        <v>0</v>
      </c>
      <c r="ER86" s="537">
        <v>0</v>
      </c>
      <c r="ES86" s="537">
        <v>0</v>
      </c>
      <c r="ET86" s="537">
        <v>0</v>
      </c>
      <c r="EU86" s="537">
        <v>1</v>
      </c>
      <c r="EV86" s="537">
        <v>1</v>
      </c>
      <c r="EW86" s="537">
        <v>1</v>
      </c>
      <c r="EX86" s="537">
        <v>9</v>
      </c>
      <c r="EY86" s="538">
        <v>1</v>
      </c>
      <c r="EZ86" s="537">
        <v>3</v>
      </c>
      <c r="FA86" s="537">
        <v>1</v>
      </c>
      <c r="FB86" s="537">
        <v>1</v>
      </c>
      <c r="FC86" s="537">
        <v>1</v>
      </c>
      <c r="FD86" s="537">
        <v>3</v>
      </c>
      <c r="FE86" s="537">
        <v>0</v>
      </c>
      <c r="FF86" s="537">
        <v>0</v>
      </c>
      <c r="FG86" s="537">
        <v>3</v>
      </c>
      <c r="FH86" s="537">
        <v>13</v>
      </c>
      <c r="FI86" s="536">
        <f t="shared" si="1"/>
        <v>1835</v>
      </c>
      <c r="FJ86" s="536">
        <f t="shared" si="1"/>
        <v>14297</v>
      </c>
      <c r="FK86" s="82"/>
      <c r="FL86" s="539"/>
      <c r="FM86" s="426"/>
    </row>
    <row r="87" spans="1:244" ht="12.95" customHeight="1">
      <c r="A87" s="540" t="s">
        <v>318</v>
      </c>
      <c r="B87" s="541" t="s">
        <v>937</v>
      </c>
      <c r="C87" s="542">
        <v>16</v>
      </c>
      <c r="D87" s="542">
        <v>98</v>
      </c>
      <c r="E87" s="542">
        <v>8</v>
      </c>
      <c r="F87" s="542">
        <v>37</v>
      </c>
      <c r="G87" s="542">
        <v>10</v>
      </c>
      <c r="H87" s="542">
        <v>29</v>
      </c>
      <c r="I87" s="542">
        <v>5</v>
      </c>
      <c r="J87" s="542">
        <v>16</v>
      </c>
      <c r="K87" s="542">
        <v>5</v>
      </c>
      <c r="L87" s="542">
        <v>25</v>
      </c>
      <c r="M87" s="542">
        <v>59</v>
      </c>
      <c r="N87" s="542">
        <v>428</v>
      </c>
      <c r="O87" s="542">
        <v>43</v>
      </c>
      <c r="P87" s="542">
        <v>268</v>
      </c>
      <c r="Q87" s="542">
        <v>5</v>
      </c>
      <c r="R87" s="542">
        <v>12</v>
      </c>
      <c r="S87" s="542">
        <v>18</v>
      </c>
      <c r="T87" s="542">
        <v>32</v>
      </c>
      <c r="U87" s="542">
        <v>18</v>
      </c>
      <c r="V87" s="542">
        <v>63</v>
      </c>
      <c r="W87" s="542">
        <v>5</v>
      </c>
      <c r="X87" s="542">
        <v>7</v>
      </c>
      <c r="Y87" s="542">
        <v>2</v>
      </c>
      <c r="Z87" s="542">
        <v>6</v>
      </c>
      <c r="AA87" s="542">
        <v>4</v>
      </c>
      <c r="AB87" s="542">
        <v>16</v>
      </c>
      <c r="AC87" s="542">
        <v>7</v>
      </c>
      <c r="AD87" s="542">
        <v>17</v>
      </c>
      <c r="AE87" s="542">
        <v>7</v>
      </c>
      <c r="AF87" s="542">
        <v>28</v>
      </c>
      <c r="AG87" s="542">
        <v>18</v>
      </c>
      <c r="AH87" s="542">
        <v>89</v>
      </c>
      <c r="AI87" s="542">
        <v>23</v>
      </c>
      <c r="AJ87" s="542">
        <v>61</v>
      </c>
      <c r="AK87" s="542">
        <v>1</v>
      </c>
      <c r="AL87" s="542">
        <v>1</v>
      </c>
      <c r="AM87" s="542">
        <v>5</v>
      </c>
      <c r="AN87" s="542">
        <v>16</v>
      </c>
      <c r="AO87" s="542">
        <v>18</v>
      </c>
      <c r="AP87" s="542">
        <v>141</v>
      </c>
      <c r="AQ87" s="542">
        <v>12</v>
      </c>
      <c r="AR87" s="542">
        <v>42</v>
      </c>
      <c r="AS87" s="542">
        <v>7</v>
      </c>
      <c r="AT87" s="542">
        <v>12</v>
      </c>
      <c r="AU87" s="542">
        <v>9</v>
      </c>
      <c r="AV87" s="542">
        <v>62</v>
      </c>
      <c r="AW87" s="542">
        <v>6</v>
      </c>
      <c r="AX87" s="542">
        <v>17</v>
      </c>
      <c r="AY87" s="542">
        <v>10</v>
      </c>
      <c r="AZ87" s="542">
        <v>27</v>
      </c>
      <c r="BA87" s="542">
        <v>10</v>
      </c>
      <c r="BB87" s="542">
        <v>32</v>
      </c>
      <c r="BC87" s="542">
        <v>14</v>
      </c>
      <c r="BD87" s="542">
        <v>63</v>
      </c>
      <c r="BE87" s="542">
        <v>9</v>
      </c>
      <c r="BF87" s="542">
        <v>17</v>
      </c>
      <c r="BG87" s="542">
        <v>12</v>
      </c>
      <c r="BH87" s="542">
        <v>38</v>
      </c>
      <c r="BI87" s="542">
        <v>1</v>
      </c>
      <c r="BJ87" s="542">
        <v>3</v>
      </c>
      <c r="BK87" s="542">
        <v>12</v>
      </c>
      <c r="BL87" s="542">
        <v>86</v>
      </c>
      <c r="BM87" s="542">
        <v>10</v>
      </c>
      <c r="BN87" s="542">
        <v>41</v>
      </c>
      <c r="BO87" s="542">
        <v>24</v>
      </c>
      <c r="BP87" s="542">
        <v>64</v>
      </c>
      <c r="BQ87" s="542">
        <v>148</v>
      </c>
      <c r="BR87" s="542">
        <v>1846</v>
      </c>
      <c r="BS87" s="542">
        <v>50</v>
      </c>
      <c r="BT87" s="542">
        <v>272</v>
      </c>
      <c r="BU87" s="542">
        <v>7</v>
      </c>
      <c r="BV87" s="542">
        <v>39</v>
      </c>
      <c r="BW87" s="542">
        <v>5</v>
      </c>
      <c r="BX87" s="542">
        <v>5</v>
      </c>
      <c r="BY87" s="542">
        <v>17</v>
      </c>
      <c r="BZ87" s="542">
        <v>62</v>
      </c>
      <c r="CA87" s="542">
        <v>3</v>
      </c>
      <c r="CB87" s="542">
        <v>7</v>
      </c>
      <c r="CC87" s="542">
        <v>6</v>
      </c>
      <c r="CD87" s="542">
        <v>15</v>
      </c>
      <c r="CE87" s="542">
        <v>16</v>
      </c>
      <c r="CF87" s="542">
        <v>216</v>
      </c>
      <c r="CG87" s="542">
        <v>29</v>
      </c>
      <c r="CH87" s="542">
        <v>98</v>
      </c>
      <c r="CI87" s="542">
        <v>11</v>
      </c>
      <c r="CJ87" s="542">
        <v>37</v>
      </c>
      <c r="CK87" s="542">
        <v>9</v>
      </c>
      <c r="CL87" s="542">
        <v>58</v>
      </c>
      <c r="CM87" s="542">
        <v>6</v>
      </c>
      <c r="CN87" s="542">
        <v>30</v>
      </c>
      <c r="CO87" s="542">
        <v>11</v>
      </c>
      <c r="CP87" s="542">
        <v>52</v>
      </c>
      <c r="CQ87" s="543">
        <v>8</v>
      </c>
      <c r="CR87" s="542">
        <v>23</v>
      </c>
      <c r="CS87" s="542">
        <v>26</v>
      </c>
      <c r="CT87" s="542">
        <v>373</v>
      </c>
      <c r="CU87" s="542">
        <v>4</v>
      </c>
      <c r="CV87" s="542">
        <v>8</v>
      </c>
      <c r="CW87" s="542">
        <v>16</v>
      </c>
      <c r="CX87" s="542">
        <v>129</v>
      </c>
      <c r="CY87" s="542">
        <v>5</v>
      </c>
      <c r="CZ87" s="542">
        <v>20</v>
      </c>
      <c r="DA87" s="542">
        <v>9</v>
      </c>
      <c r="DB87" s="542">
        <v>14</v>
      </c>
      <c r="DC87" s="542">
        <v>12</v>
      </c>
      <c r="DD87" s="542">
        <v>62</v>
      </c>
      <c r="DE87" s="542">
        <v>14</v>
      </c>
      <c r="DF87" s="542">
        <v>30</v>
      </c>
      <c r="DG87" s="542">
        <v>10</v>
      </c>
      <c r="DH87" s="542">
        <v>97</v>
      </c>
      <c r="DI87" s="542">
        <v>5</v>
      </c>
      <c r="DJ87" s="542">
        <v>14</v>
      </c>
      <c r="DK87" s="542">
        <v>8</v>
      </c>
      <c r="DL87" s="542">
        <v>42</v>
      </c>
      <c r="DM87" s="542">
        <v>9</v>
      </c>
      <c r="DN87" s="542">
        <v>12</v>
      </c>
      <c r="DO87" s="542">
        <v>9</v>
      </c>
      <c r="DP87" s="542">
        <v>19</v>
      </c>
      <c r="DQ87" s="542">
        <v>4</v>
      </c>
      <c r="DR87" s="542">
        <v>12</v>
      </c>
      <c r="DS87" s="542">
        <v>9</v>
      </c>
      <c r="DT87" s="542">
        <v>41</v>
      </c>
      <c r="DU87" s="542">
        <v>6</v>
      </c>
      <c r="DV87" s="542">
        <v>20</v>
      </c>
      <c r="DW87" s="542">
        <v>11</v>
      </c>
      <c r="DX87" s="542">
        <v>70</v>
      </c>
      <c r="DY87" s="542">
        <v>2</v>
      </c>
      <c r="DZ87" s="542">
        <v>7</v>
      </c>
      <c r="EA87" s="543">
        <v>13</v>
      </c>
      <c r="EB87" s="542">
        <v>26</v>
      </c>
      <c r="EC87" s="542">
        <v>3</v>
      </c>
      <c r="ED87" s="542">
        <v>3</v>
      </c>
      <c r="EE87" s="542">
        <v>8</v>
      </c>
      <c r="EF87" s="542">
        <v>32</v>
      </c>
      <c r="EG87" s="542">
        <v>5</v>
      </c>
      <c r="EH87" s="542">
        <v>11</v>
      </c>
      <c r="EI87" s="542">
        <v>7</v>
      </c>
      <c r="EJ87" s="542">
        <v>18</v>
      </c>
      <c r="EK87" s="542">
        <v>6</v>
      </c>
      <c r="EL87" s="542">
        <v>30</v>
      </c>
      <c r="EM87" s="542">
        <v>13</v>
      </c>
      <c r="EN87" s="542">
        <v>28</v>
      </c>
      <c r="EO87" s="542">
        <v>7</v>
      </c>
      <c r="EP87" s="542">
        <v>28</v>
      </c>
      <c r="EQ87" s="542">
        <v>4</v>
      </c>
      <c r="ER87" s="542">
        <v>11</v>
      </c>
      <c r="ES87" s="542">
        <v>7</v>
      </c>
      <c r="ET87" s="542">
        <v>28</v>
      </c>
      <c r="EU87" s="542">
        <v>4</v>
      </c>
      <c r="EV87" s="542">
        <v>8</v>
      </c>
      <c r="EW87" s="542">
        <v>1</v>
      </c>
      <c r="EX87" s="542">
        <v>1</v>
      </c>
      <c r="EY87" s="543">
        <v>3</v>
      </c>
      <c r="EZ87" s="542">
        <v>3</v>
      </c>
      <c r="FA87" s="542">
        <v>4</v>
      </c>
      <c r="FB87" s="542">
        <v>10</v>
      </c>
      <c r="FC87" s="542">
        <v>4</v>
      </c>
      <c r="FD87" s="542">
        <v>36</v>
      </c>
      <c r="FE87" s="542">
        <v>6</v>
      </c>
      <c r="FF87" s="542">
        <v>21</v>
      </c>
      <c r="FG87" s="542">
        <v>7</v>
      </c>
      <c r="FH87" s="542">
        <v>19</v>
      </c>
      <c r="FI87" s="541">
        <f t="shared" si="1"/>
        <v>1000</v>
      </c>
      <c r="FJ87" s="541">
        <f t="shared" si="1"/>
        <v>5937</v>
      </c>
      <c r="FK87" s="82"/>
      <c r="FL87" s="539"/>
      <c r="FM87" s="426"/>
    </row>
    <row r="88" spans="1:244" ht="12.95" customHeight="1">
      <c r="A88" s="535" t="s">
        <v>319</v>
      </c>
      <c r="B88" s="536" t="s">
        <v>938</v>
      </c>
      <c r="C88" s="537">
        <v>108</v>
      </c>
      <c r="D88" s="537">
        <v>214</v>
      </c>
      <c r="E88" s="537">
        <v>10</v>
      </c>
      <c r="F88" s="537">
        <v>17</v>
      </c>
      <c r="G88" s="537">
        <v>6</v>
      </c>
      <c r="H88" s="537">
        <v>13</v>
      </c>
      <c r="I88" s="537">
        <v>1</v>
      </c>
      <c r="J88" s="537">
        <v>2</v>
      </c>
      <c r="K88" s="537">
        <v>2</v>
      </c>
      <c r="L88" s="537">
        <v>6</v>
      </c>
      <c r="M88" s="537">
        <v>85</v>
      </c>
      <c r="N88" s="537">
        <v>502</v>
      </c>
      <c r="O88" s="537">
        <v>95</v>
      </c>
      <c r="P88" s="537">
        <v>195</v>
      </c>
      <c r="Q88" s="537">
        <v>3</v>
      </c>
      <c r="R88" s="537">
        <v>5</v>
      </c>
      <c r="S88" s="537">
        <v>46</v>
      </c>
      <c r="T88" s="537">
        <v>111</v>
      </c>
      <c r="U88" s="537">
        <v>35</v>
      </c>
      <c r="V88" s="537">
        <v>74</v>
      </c>
      <c r="W88" s="537">
        <v>3</v>
      </c>
      <c r="X88" s="537">
        <v>5</v>
      </c>
      <c r="Y88" s="537">
        <v>4</v>
      </c>
      <c r="Z88" s="537">
        <v>4</v>
      </c>
      <c r="AA88" s="537">
        <v>1</v>
      </c>
      <c r="AB88" s="537">
        <v>1</v>
      </c>
      <c r="AC88" s="537">
        <v>6</v>
      </c>
      <c r="AD88" s="537">
        <v>9</v>
      </c>
      <c r="AE88" s="537">
        <v>4</v>
      </c>
      <c r="AF88" s="537">
        <v>8</v>
      </c>
      <c r="AG88" s="537">
        <v>81</v>
      </c>
      <c r="AH88" s="537">
        <v>128</v>
      </c>
      <c r="AI88" s="537">
        <v>13</v>
      </c>
      <c r="AJ88" s="537">
        <v>26</v>
      </c>
      <c r="AK88" s="537">
        <v>1</v>
      </c>
      <c r="AL88" s="537">
        <v>1</v>
      </c>
      <c r="AM88" s="537">
        <v>9</v>
      </c>
      <c r="AN88" s="537">
        <v>15</v>
      </c>
      <c r="AO88" s="537">
        <v>30</v>
      </c>
      <c r="AP88" s="537">
        <v>56</v>
      </c>
      <c r="AQ88" s="537">
        <v>55</v>
      </c>
      <c r="AR88" s="537">
        <v>104</v>
      </c>
      <c r="AS88" s="537">
        <v>14</v>
      </c>
      <c r="AT88" s="537">
        <v>18</v>
      </c>
      <c r="AU88" s="537">
        <v>8</v>
      </c>
      <c r="AV88" s="537">
        <v>22</v>
      </c>
      <c r="AW88" s="537">
        <v>1</v>
      </c>
      <c r="AX88" s="537">
        <v>2</v>
      </c>
      <c r="AY88" s="537">
        <v>4</v>
      </c>
      <c r="AZ88" s="537">
        <v>22</v>
      </c>
      <c r="BA88" s="537">
        <v>18</v>
      </c>
      <c r="BB88" s="537">
        <v>33</v>
      </c>
      <c r="BC88" s="537">
        <v>37</v>
      </c>
      <c r="BD88" s="537">
        <v>56</v>
      </c>
      <c r="BE88" s="537">
        <v>16</v>
      </c>
      <c r="BF88" s="537">
        <v>33</v>
      </c>
      <c r="BG88" s="537">
        <v>3</v>
      </c>
      <c r="BH88" s="537">
        <v>5</v>
      </c>
      <c r="BI88" s="537">
        <v>1</v>
      </c>
      <c r="BJ88" s="537">
        <v>1</v>
      </c>
      <c r="BK88" s="537">
        <v>29</v>
      </c>
      <c r="BL88" s="537">
        <v>53</v>
      </c>
      <c r="BM88" s="537">
        <v>10</v>
      </c>
      <c r="BN88" s="537">
        <v>16</v>
      </c>
      <c r="BO88" s="537">
        <v>53</v>
      </c>
      <c r="BP88" s="537">
        <v>85</v>
      </c>
      <c r="BQ88" s="537">
        <v>598</v>
      </c>
      <c r="BR88" s="537">
        <v>1753</v>
      </c>
      <c r="BS88" s="537">
        <v>210</v>
      </c>
      <c r="BT88" s="537">
        <v>343</v>
      </c>
      <c r="BU88" s="537">
        <v>2</v>
      </c>
      <c r="BV88" s="537">
        <v>4</v>
      </c>
      <c r="BW88" s="537">
        <v>4</v>
      </c>
      <c r="BX88" s="537">
        <v>6</v>
      </c>
      <c r="BY88" s="537">
        <v>18</v>
      </c>
      <c r="BZ88" s="537">
        <v>40</v>
      </c>
      <c r="CA88" s="537">
        <v>13</v>
      </c>
      <c r="CB88" s="537">
        <v>22</v>
      </c>
      <c r="CC88" s="537">
        <v>8</v>
      </c>
      <c r="CD88" s="537">
        <v>13</v>
      </c>
      <c r="CE88" s="537">
        <v>34</v>
      </c>
      <c r="CF88" s="537">
        <v>78</v>
      </c>
      <c r="CG88" s="537">
        <v>30</v>
      </c>
      <c r="CH88" s="537">
        <v>59</v>
      </c>
      <c r="CI88" s="537">
        <v>4</v>
      </c>
      <c r="CJ88" s="537">
        <v>7</v>
      </c>
      <c r="CK88" s="537">
        <v>13</v>
      </c>
      <c r="CL88" s="537">
        <v>16</v>
      </c>
      <c r="CM88" s="537">
        <v>32</v>
      </c>
      <c r="CN88" s="537">
        <v>49</v>
      </c>
      <c r="CO88" s="537">
        <v>7</v>
      </c>
      <c r="CP88" s="537">
        <v>15</v>
      </c>
      <c r="CQ88" s="538">
        <v>4</v>
      </c>
      <c r="CR88" s="537">
        <v>5</v>
      </c>
      <c r="CS88" s="537">
        <v>27</v>
      </c>
      <c r="CT88" s="537">
        <v>44</v>
      </c>
      <c r="CU88" s="537">
        <v>0</v>
      </c>
      <c r="CV88" s="537">
        <v>0</v>
      </c>
      <c r="CW88" s="537">
        <v>2</v>
      </c>
      <c r="CX88" s="537">
        <v>3</v>
      </c>
      <c r="CY88" s="537">
        <v>4</v>
      </c>
      <c r="CZ88" s="537">
        <v>5</v>
      </c>
      <c r="DA88" s="537">
        <v>21</v>
      </c>
      <c r="DB88" s="537">
        <v>39</v>
      </c>
      <c r="DC88" s="537">
        <v>7</v>
      </c>
      <c r="DD88" s="537">
        <v>9</v>
      </c>
      <c r="DE88" s="537">
        <v>25</v>
      </c>
      <c r="DF88" s="537">
        <v>48</v>
      </c>
      <c r="DG88" s="537">
        <v>25</v>
      </c>
      <c r="DH88" s="537">
        <v>54</v>
      </c>
      <c r="DI88" s="537">
        <v>5</v>
      </c>
      <c r="DJ88" s="537">
        <v>8</v>
      </c>
      <c r="DK88" s="537">
        <v>3</v>
      </c>
      <c r="DL88" s="537">
        <v>3</v>
      </c>
      <c r="DM88" s="537">
        <v>7</v>
      </c>
      <c r="DN88" s="537">
        <v>7</v>
      </c>
      <c r="DO88" s="537">
        <v>31</v>
      </c>
      <c r="DP88" s="537">
        <v>91</v>
      </c>
      <c r="DQ88" s="537">
        <v>8</v>
      </c>
      <c r="DR88" s="537">
        <v>8</v>
      </c>
      <c r="DS88" s="537">
        <v>24</v>
      </c>
      <c r="DT88" s="537">
        <v>37</v>
      </c>
      <c r="DU88" s="537">
        <v>4</v>
      </c>
      <c r="DV88" s="537">
        <v>7</v>
      </c>
      <c r="DW88" s="537">
        <v>11</v>
      </c>
      <c r="DX88" s="537">
        <v>28</v>
      </c>
      <c r="DY88" s="537">
        <v>10</v>
      </c>
      <c r="DZ88" s="537">
        <v>12</v>
      </c>
      <c r="EA88" s="538">
        <v>3</v>
      </c>
      <c r="EB88" s="537">
        <v>6</v>
      </c>
      <c r="EC88" s="537">
        <v>2</v>
      </c>
      <c r="ED88" s="537">
        <v>3</v>
      </c>
      <c r="EE88" s="537">
        <v>28</v>
      </c>
      <c r="EF88" s="537">
        <v>76</v>
      </c>
      <c r="EG88" s="537">
        <v>3</v>
      </c>
      <c r="EH88" s="537">
        <v>4</v>
      </c>
      <c r="EI88" s="537">
        <v>0</v>
      </c>
      <c r="EJ88" s="537">
        <v>0</v>
      </c>
      <c r="EK88" s="537">
        <v>3</v>
      </c>
      <c r="EL88" s="537">
        <v>4</v>
      </c>
      <c r="EM88" s="537">
        <v>4</v>
      </c>
      <c r="EN88" s="537">
        <v>8</v>
      </c>
      <c r="EO88" s="537">
        <v>5</v>
      </c>
      <c r="EP88" s="537">
        <v>9</v>
      </c>
      <c r="EQ88" s="537">
        <v>1</v>
      </c>
      <c r="ER88" s="537">
        <v>9</v>
      </c>
      <c r="ES88" s="537">
        <v>6</v>
      </c>
      <c r="ET88" s="537">
        <v>8</v>
      </c>
      <c r="EU88" s="537">
        <v>0</v>
      </c>
      <c r="EV88" s="537">
        <v>0</v>
      </c>
      <c r="EW88" s="537">
        <v>0</v>
      </c>
      <c r="EX88" s="537">
        <v>0</v>
      </c>
      <c r="EY88" s="538">
        <v>6</v>
      </c>
      <c r="EZ88" s="537">
        <v>11</v>
      </c>
      <c r="FA88" s="537">
        <v>5</v>
      </c>
      <c r="FB88" s="537">
        <v>8</v>
      </c>
      <c r="FC88" s="537">
        <v>2</v>
      </c>
      <c r="FD88" s="537">
        <v>4</v>
      </c>
      <c r="FE88" s="537">
        <v>6</v>
      </c>
      <c r="FF88" s="537">
        <v>7</v>
      </c>
      <c r="FG88" s="537">
        <v>8</v>
      </c>
      <c r="FH88" s="537">
        <v>12</v>
      </c>
      <c r="FI88" s="536">
        <f t="shared" si="1"/>
        <v>2065</v>
      </c>
      <c r="FJ88" s="536">
        <f t="shared" si="1"/>
        <v>4824</v>
      </c>
      <c r="FK88" s="82"/>
      <c r="FL88" s="539"/>
      <c r="FM88" s="426"/>
    </row>
    <row r="89" spans="1:244" ht="12.95" customHeight="1">
      <c r="A89" s="540" t="s">
        <v>320</v>
      </c>
      <c r="B89" s="541" t="s">
        <v>1029</v>
      </c>
      <c r="C89" s="542">
        <v>284</v>
      </c>
      <c r="D89" s="542">
        <v>1211</v>
      </c>
      <c r="E89" s="542">
        <v>37</v>
      </c>
      <c r="F89" s="542">
        <v>99</v>
      </c>
      <c r="G89" s="542">
        <v>67</v>
      </c>
      <c r="H89" s="542">
        <v>364</v>
      </c>
      <c r="I89" s="542">
        <v>8</v>
      </c>
      <c r="J89" s="542">
        <v>63</v>
      </c>
      <c r="K89" s="542">
        <v>42</v>
      </c>
      <c r="L89" s="542">
        <v>110</v>
      </c>
      <c r="M89" s="542">
        <v>1030</v>
      </c>
      <c r="N89" s="542">
        <v>6403</v>
      </c>
      <c r="O89" s="542">
        <v>920</v>
      </c>
      <c r="P89" s="542">
        <v>4541</v>
      </c>
      <c r="Q89" s="542">
        <v>20</v>
      </c>
      <c r="R89" s="542">
        <v>28</v>
      </c>
      <c r="S89" s="542">
        <v>247</v>
      </c>
      <c r="T89" s="542">
        <v>846</v>
      </c>
      <c r="U89" s="542">
        <v>238</v>
      </c>
      <c r="V89" s="542">
        <v>1226</v>
      </c>
      <c r="W89" s="542">
        <v>24</v>
      </c>
      <c r="X89" s="542">
        <v>37</v>
      </c>
      <c r="Y89" s="542">
        <v>15</v>
      </c>
      <c r="Z89" s="542">
        <v>115</v>
      </c>
      <c r="AA89" s="542">
        <v>11</v>
      </c>
      <c r="AB89" s="542">
        <v>21</v>
      </c>
      <c r="AC89" s="542">
        <v>62</v>
      </c>
      <c r="AD89" s="542">
        <v>389</v>
      </c>
      <c r="AE89" s="542">
        <v>35</v>
      </c>
      <c r="AF89" s="542">
        <v>338</v>
      </c>
      <c r="AG89" s="542">
        <v>672</v>
      </c>
      <c r="AH89" s="542">
        <v>3317</v>
      </c>
      <c r="AI89" s="542">
        <v>112</v>
      </c>
      <c r="AJ89" s="542">
        <v>582</v>
      </c>
      <c r="AK89" s="542">
        <v>12</v>
      </c>
      <c r="AL89" s="542">
        <v>33</v>
      </c>
      <c r="AM89" s="542">
        <v>48</v>
      </c>
      <c r="AN89" s="542">
        <v>249</v>
      </c>
      <c r="AO89" s="542">
        <v>205</v>
      </c>
      <c r="AP89" s="542">
        <v>1095</v>
      </c>
      <c r="AQ89" s="542">
        <v>105</v>
      </c>
      <c r="AR89" s="542">
        <v>594</v>
      </c>
      <c r="AS89" s="542">
        <v>58</v>
      </c>
      <c r="AT89" s="542">
        <v>251</v>
      </c>
      <c r="AU89" s="542">
        <v>60</v>
      </c>
      <c r="AV89" s="542">
        <v>299</v>
      </c>
      <c r="AW89" s="542">
        <v>30</v>
      </c>
      <c r="AX89" s="542">
        <v>93</v>
      </c>
      <c r="AY89" s="542">
        <v>83</v>
      </c>
      <c r="AZ89" s="542">
        <v>538</v>
      </c>
      <c r="BA89" s="542">
        <v>187</v>
      </c>
      <c r="BB89" s="542">
        <v>745</v>
      </c>
      <c r="BC89" s="542">
        <v>177</v>
      </c>
      <c r="BD89" s="542">
        <v>1127</v>
      </c>
      <c r="BE89" s="542">
        <v>61</v>
      </c>
      <c r="BF89" s="542">
        <v>216</v>
      </c>
      <c r="BG89" s="542">
        <v>12</v>
      </c>
      <c r="BH89" s="542">
        <v>32</v>
      </c>
      <c r="BI89" s="542">
        <v>9</v>
      </c>
      <c r="BJ89" s="542">
        <v>21</v>
      </c>
      <c r="BK89" s="542">
        <v>138</v>
      </c>
      <c r="BL89" s="542">
        <v>509</v>
      </c>
      <c r="BM89" s="542">
        <v>78</v>
      </c>
      <c r="BN89" s="542">
        <v>306</v>
      </c>
      <c r="BO89" s="542">
        <v>276</v>
      </c>
      <c r="BP89" s="542">
        <v>921</v>
      </c>
      <c r="BQ89" s="542">
        <v>3835</v>
      </c>
      <c r="BR89" s="542">
        <v>24366</v>
      </c>
      <c r="BS89" s="542">
        <v>1112</v>
      </c>
      <c r="BT89" s="542">
        <v>5068</v>
      </c>
      <c r="BU89" s="542">
        <v>13</v>
      </c>
      <c r="BV89" s="542">
        <v>22</v>
      </c>
      <c r="BW89" s="542">
        <v>41</v>
      </c>
      <c r="BX89" s="542">
        <v>153</v>
      </c>
      <c r="BY89" s="542">
        <v>207</v>
      </c>
      <c r="BZ89" s="542">
        <v>1475</v>
      </c>
      <c r="CA89" s="542">
        <v>66</v>
      </c>
      <c r="CB89" s="542">
        <v>190</v>
      </c>
      <c r="CC89" s="542">
        <v>29</v>
      </c>
      <c r="CD89" s="542">
        <v>110</v>
      </c>
      <c r="CE89" s="542">
        <v>447</v>
      </c>
      <c r="CF89" s="542">
        <v>1536</v>
      </c>
      <c r="CG89" s="542">
        <v>217</v>
      </c>
      <c r="CH89" s="542">
        <v>1906</v>
      </c>
      <c r="CI89" s="542">
        <v>70</v>
      </c>
      <c r="CJ89" s="542">
        <v>210</v>
      </c>
      <c r="CK89" s="542">
        <v>62</v>
      </c>
      <c r="CL89" s="542">
        <v>311</v>
      </c>
      <c r="CM89" s="542">
        <v>180</v>
      </c>
      <c r="CN89" s="542">
        <v>736</v>
      </c>
      <c r="CO89" s="542">
        <v>80</v>
      </c>
      <c r="CP89" s="542">
        <v>506</v>
      </c>
      <c r="CQ89" s="543">
        <v>38</v>
      </c>
      <c r="CR89" s="542">
        <v>186</v>
      </c>
      <c r="CS89" s="542">
        <v>406</v>
      </c>
      <c r="CT89" s="542">
        <v>1977</v>
      </c>
      <c r="CU89" s="542">
        <v>8</v>
      </c>
      <c r="CV89" s="542">
        <v>52</v>
      </c>
      <c r="CW89" s="542">
        <v>43</v>
      </c>
      <c r="CX89" s="542">
        <v>137</v>
      </c>
      <c r="CY89" s="542">
        <v>35</v>
      </c>
      <c r="CZ89" s="542">
        <v>184</v>
      </c>
      <c r="DA89" s="542">
        <v>92</v>
      </c>
      <c r="DB89" s="542">
        <v>408</v>
      </c>
      <c r="DC89" s="542">
        <v>58</v>
      </c>
      <c r="DD89" s="542">
        <v>400</v>
      </c>
      <c r="DE89" s="542">
        <v>210</v>
      </c>
      <c r="DF89" s="542">
        <v>674</v>
      </c>
      <c r="DG89" s="542">
        <v>231</v>
      </c>
      <c r="DH89" s="542">
        <v>922</v>
      </c>
      <c r="DI89" s="542">
        <v>27</v>
      </c>
      <c r="DJ89" s="542">
        <v>256</v>
      </c>
      <c r="DK89" s="542">
        <v>31</v>
      </c>
      <c r="DL89" s="542">
        <v>55</v>
      </c>
      <c r="DM89" s="542">
        <v>64</v>
      </c>
      <c r="DN89" s="542">
        <v>281</v>
      </c>
      <c r="DO89" s="542">
        <v>206</v>
      </c>
      <c r="DP89" s="542">
        <v>588</v>
      </c>
      <c r="DQ89" s="542">
        <v>37</v>
      </c>
      <c r="DR89" s="542">
        <v>409</v>
      </c>
      <c r="DS89" s="542">
        <v>134</v>
      </c>
      <c r="DT89" s="542">
        <v>727</v>
      </c>
      <c r="DU89" s="542">
        <v>6</v>
      </c>
      <c r="DV89" s="542">
        <v>162</v>
      </c>
      <c r="DW89" s="542">
        <v>97</v>
      </c>
      <c r="DX89" s="542">
        <v>580</v>
      </c>
      <c r="DY89" s="542">
        <v>49</v>
      </c>
      <c r="DZ89" s="542">
        <v>202</v>
      </c>
      <c r="EA89" s="543">
        <v>64</v>
      </c>
      <c r="EB89" s="542">
        <v>148</v>
      </c>
      <c r="EC89" s="542">
        <v>14</v>
      </c>
      <c r="ED89" s="542">
        <v>62</v>
      </c>
      <c r="EE89" s="542">
        <v>88</v>
      </c>
      <c r="EF89" s="542">
        <v>226</v>
      </c>
      <c r="EG89" s="542">
        <v>51</v>
      </c>
      <c r="EH89" s="542">
        <v>205</v>
      </c>
      <c r="EI89" s="542">
        <v>12</v>
      </c>
      <c r="EJ89" s="542">
        <v>50</v>
      </c>
      <c r="EK89" s="542">
        <v>24</v>
      </c>
      <c r="EL89" s="542">
        <v>68</v>
      </c>
      <c r="EM89" s="542">
        <v>28</v>
      </c>
      <c r="EN89" s="542">
        <v>135</v>
      </c>
      <c r="EO89" s="542">
        <v>35</v>
      </c>
      <c r="EP89" s="542">
        <v>149</v>
      </c>
      <c r="EQ89" s="542">
        <v>7</v>
      </c>
      <c r="ER89" s="542">
        <v>41</v>
      </c>
      <c r="ES89" s="542">
        <v>29</v>
      </c>
      <c r="ET89" s="542">
        <v>68</v>
      </c>
      <c r="EU89" s="542">
        <v>6</v>
      </c>
      <c r="EV89" s="542">
        <v>7</v>
      </c>
      <c r="EW89" s="542">
        <v>11</v>
      </c>
      <c r="EX89" s="542">
        <v>89</v>
      </c>
      <c r="EY89" s="543">
        <v>70</v>
      </c>
      <c r="EZ89" s="542">
        <v>279</v>
      </c>
      <c r="FA89" s="542">
        <v>33</v>
      </c>
      <c r="FB89" s="542">
        <v>117</v>
      </c>
      <c r="FC89" s="542">
        <v>17</v>
      </c>
      <c r="FD89" s="542">
        <v>60</v>
      </c>
      <c r="FE89" s="542">
        <v>56</v>
      </c>
      <c r="FF89" s="542">
        <v>250</v>
      </c>
      <c r="FG89" s="542">
        <v>75</v>
      </c>
      <c r="FH89" s="542">
        <v>267</v>
      </c>
      <c r="FI89" s="541">
        <f t="shared" si="1"/>
        <v>14114</v>
      </c>
      <c r="FJ89" s="541">
        <f t="shared" si="1"/>
        <v>73729</v>
      </c>
      <c r="FK89" s="82"/>
      <c r="FL89" s="539"/>
      <c r="FM89" s="426"/>
    </row>
    <row r="90" spans="1:244" ht="12.95" customHeight="1">
      <c r="A90" s="535" t="s">
        <v>322</v>
      </c>
      <c r="B90" s="536" t="s">
        <v>939</v>
      </c>
      <c r="C90" s="537">
        <v>202</v>
      </c>
      <c r="D90" s="537">
        <v>646</v>
      </c>
      <c r="E90" s="537">
        <v>71</v>
      </c>
      <c r="F90" s="537">
        <v>381</v>
      </c>
      <c r="G90" s="537">
        <v>97</v>
      </c>
      <c r="H90" s="537">
        <v>342</v>
      </c>
      <c r="I90" s="537">
        <v>28</v>
      </c>
      <c r="J90" s="537">
        <v>224</v>
      </c>
      <c r="K90" s="537">
        <v>52</v>
      </c>
      <c r="L90" s="537">
        <v>127</v>
      </c>
      <c r="M90" s="537">
        <v>1167</v>
      </c>
      <c r="N90" s="537">
        <v>7911</v>
      </c>
      <c r="O90" s="537">
        <v>354</v>
      </c>
      <c r="P90" s="537">
        <v>1480</v>
      </c>
      <c r="Q90" s="537">
        <v>26</v>
      </c>
      <c r="R90" s="537">
        <v>112</v>
      </c>
      <c r="S90" s="537">
        <v>178</v>
      </c>
      <c r="T90" s="537">
        <v>499</v>
      </c>
      <c r="U90" s="537">
        <v>179</v>
      </c>
      <c r="V90" s="537">
        <v>371</v>
      </c>
      <c r="W90" s="537">
        <v>35</v>
      </c>
      <c r="X90" s="537">
        <v>63</v>
      </c>
      <c r="Y90" s="537">
        <v>16</v>
      </c>
      <c r="Z90" s="537">
        <v>74</v>
      </c>
      <c r="AA90" s="537">
        <v>32</v>
      </c>
      <c r="AB90" s="537">
        <v>167</v>
      </c>
      <c r="AC90" s="537">
        <v>49</v>
      </c>
      <c r="AD90" s="537">
        <v>218</v>
      </c>
      <c r="AE90" s="537">
        <v>38</v>
      </c>
      <c r="AF90" s="537">
        <v>106</v>
      </c>
      <c r="AG90" s="537">
        <v>527</v>
      </c>
      <c r="AH90" s="537">
        <v>2021</v>
      </c>
      <c r="AI90" s="537">
        <v>85</v>
      </c>
      <c r="AJ90" s="537">
        <v>223</v>
      </c>
      <c r="AK90" s="537">
        <v>32</v>
      </c>
      <c r="AL90" s="537">
        <v>80</v>
      </c>
      <c r="AM90" s="537">
        <v>56</v>
      </c>
      <c r="AN90" s="537">
        <v>237</v>
      </c>
      <c r="AO90" s="537">
        <v>214</v>
      </c>
      <c r="AP90" s="537">
        <v>774</v>
      </c>
      <c r="AQ90" s="537">
        <v>131</v>
      </c>
      <c r="AR90" s="537">
        <v>356</v>
      </c>
      <c r="AS90" s="537">
        <v>74</v>
      </c>
      <c r="AT90" s="537">
        <v>248</v>
      </c>
      <c r="AU90" s="537">
        <v>42</v>
      </c>
      <c r="AV90" s="537">
        <v>219</v>
      </c>
      <c r="AW90" s="537">
        <v>28</v>
      </c>
      <c r="AX90" s="537">
        <v>90</v>
      </c>
      <c r="AY90" s="537">
        <v>76</v>
      </c>
      <c r="AZ90" s="537">
        <v>385</v>
      </c>
      <c r="BA90" s="537">
        <v>145</v>
      </c>
      <c r="BB90" s="537">
        <v>562</v>
      </c>
      <c r="BC90" s="537">
        <v>320</v>
      </c>
      <c r="BD90" s="537">
        <v>1672</v>
      </c>
      <c r="BE90" s="537">
        <v>71</v>
      </c>
      <c r="BF90" s="537">
        <v>197</v>
      </c>
      <c r="BG90" s="537">
        <v>16</v>
      </c>
      <c r="BH90" s="537">
        <v>128</v>
      </c>
      <c r="BI90" s="537">
        <v>14</v>
      </c>
      <c r="BJ90" s="537">
        <v>282</v>
      </c>
      <c r="BK90" s="537">
        <v>254</v>
      </c>
      <c r="BL90" s="537">
        <v>1080</v>
      </c>
      <c r="BM90" s="537">
        <v>42</v>
      </c>
      <c r="BN90" s="537">
        <v>122</v>
      </c>
      <c r="BO90" s="537">
        <v>222</v>
      </c>
      <c r="BP90" s="537">
        <v>883</v>
      </c>
      <c r="BQ90" s="537">
        <v>3767</v>
      </c>
      <c r="BR90" s="537">
        <v>18327</v>
      </c>
      <c r="BS90" s="537">
        <v>582</v>
      </c>
      <c r="BT90" s="537">
        <v>1948</v>
      </c>
      <c r="BU90" s="537">
        <v>47</v>
      </c>
      <c r="BV90" s="537">
        <v>209</v>
      </c>
      <c r="BW90" s="537">
        <v>77</v>
      </c>
      <c r="BX90" s="537">
        <v>436</v>
      </c>
      <c r="BY90" s="537">
        <v>155</v>
      </c>
      <c r="BZ90" s="537">
        <v>469</v>
      </c>
      <c r="CA90" s="537">
        <v>55</v>
      </c>
      <c r="CB90" s="537">
        <v>134</v>
      </c>
      <c r="CC90" s="537">
        <v>45</v>
      </c>
      <c r="CD90" s="537">
        <v>165</v>
      </c>
      <c r="CE90" s="537">
        <v>259</v>
      </c>
      <c r="CF90" s="537">
        <v>826</v>
      </c>
      <c r="CG90" s="537">
        <v>439</v>
      </c>
      <c r="CH90" s="537">
        <v>1536</v>
      </c>
      <c r="CI90" s="537">
        <v>121</v>
      </c>
      <c r="CJ90" s="537">
        <v>562</v>
      </c>
      <c r="CK90" s="537">
        <v>87</v>
      </c>
      <c r="CL90" s="537">
        <v>1274</v>
      </c>
      <c r="CM90" s="537">
        <v>206</v>
      </c>
      <c r="CN90" s="537">
        <v>693</v>
      </c>
      <c r="CO90" s="537">
        <v>131</v>
      </c>
      <c r="CP90" s="537">
        <v>548</v>
      </c>
      <c r="CQ90" s="538">
        <v>50</v>
      </c>
      <c r="CR90" s="537">
        <v>278</v>
      </c>
      <c r="CS90" s="537">
        <v>188</v>
      </c>
      <c r="CT90" s="537">
        <v>461</v>
      </c>
      <c r="CU90" s="537">
        <v>25</v>
      </c>
      <c r="CV90" s="537">
        <v>227</v>
      </c>
      <c r="CW90" s="537">
        <v>38</v>
      </c>
      <c r="CX90" s="537">
        <v>137</v>
      </c>
      <c r="CY90" s="537">
        <v>42</v>
      </c>
      <c r="CZ90" s="537">
        <v>129</v>
      </c>
      <c r="DA90" s="537">
        <v>118</v>
      </c>
      <c r="DB90" s="537">
        <v>289</v>
      </c>
      <c r="DC90" s="537">
        <v>95</v>
      </c>
      <c r="DD90" s="537">
        <v>293</v>
      </c>
      <c r="DE90" s="537">
        <v>264</v>
      </c>
      <c r="DF90" s="537">
        <v>1222</v>
      </c>
      <c r="DG90" s="537">
        <v>227</v>
      </c>
      <c r="DH90" s="537">
        <v>924</v>
      </c>
      <c r="DI90" s="537">
        <v>21</v>
      </c>
      <c r="DJ90" s="537">
        <v>149</v>
      </c>
      <c r="DK90" s="537">
        <v>29</v>
      </c>
      <c r="DL90" s="537">
        <v>171</v>
      </c>
      <c r="DM90" s="537">
        <v>87</v>
      </c>
      <c r="DN90" s="537">
        <v>203</v>
      </c>
      <c r="DO90" s="537">
        <v>191</v>
      </c>
      <c r="DP90" s="537">
        <v>723</v>
      </c>
      <c r="DQ90" s="537">
        <v>67</v>
      </c>
      <c r="DR90" s="537">
        <v>217</v>
      </c>
      <c r="DS90" s="537">
        <v>214</v>
      </c>
      <c r="DT90" s="537">
        <v>633</v>
      </c>
      <c r="DU90" s="537">
        <v>16</v>
      </c>
      <c r="DV90" s="537">
        <v>45</v>
      </c>
      <c r="DW90" s="537">
        <v>154</v>
      </c>
      <c r="DX90" s="537">
        <v>1061</v>
      </c>
      <c r="DY90" s="537">
        <v>41</v>
      </c>
      <c r="DZ90" s="537">
        <v>107</v>
      </c>
      <c r="EA90" s="538">
        <v>90</v>
      </c>
      <c r="EB90" s="537">
        <v>542</v>
      </c>
      <c r="EC90" s="537">
        <v>61</v>
      </c>
      <c r="ED90" s="537">
        <v>132</v>
      </c>
      <c r="EE90" s="537">
        <v>94</v>
      </c>
      <c r="EF90" s="537">
        <v>368</v>
      </c>
      <c r="EG90" s="537">
        <v>60</v>
      </c>
      <c r="EH90" s="537">
        <v>348</v>
      </c>
      <c r="EI90" s="537">
        <v>15</v>
      </c>
      <c r="EJ90" s="537">
        <v>41</v>
      </c>
      <c r="EK90" s="537">
        <v>47</v>
      </c>
      <c r="EL90" s="537">
        <v>178</v>
      </c>
      <c r="EM90" s="537">
        <v>27</v>
      </c>
      <c r="EN90" s="537">
        <v>84</v>
      </c>
      <c r="EO90" s="537">
        <v>32</v>
      </c>
      <c r="EP90" s="537">
        <v>109</v>
      </c>
      <c r="EQ90" s="537">
        <v>24</v>
      </c>
      <c r="ER90" s="537">
        <v>206</v>
      </c>
      <c r="ES90" s="537">
        <v>24</v>
      </c>
      <c r="ET90" s="537">
        <v>97</v>
      </c>
      <c r="EU90" s="537">
        <v>12</v>
      </c>
      <c r="EV90" s="537">
        <v>64</v>
      </c>
      <c r="EW90" s="537">
        <v>18</v>
      </c>
      <c r="EX90" s="537">
        <v>59</v>
      </c>
      <c r="EY90" s="538">
        <v>55</v>
      </c>
      <c r="EZ90" s="537">
        <v>167</v>
      </c>
      <c r="FA90" s="537">
        <v>32</v>
      </c>
      <c r="FB90" s="537">
        <v>116</v>
      </c>
      <c r="FC90" s="537">
        <v>38</v>
      </c>
      <c r="FD90" s="537">
        <v>203</v>
      </c>
      <c r="FE90" s="537">
        <v>48</v>
      </c>
      <c r="FF90" s="537">
        <v>150</v>
      </c>
      <c r="FG90" s="537">
        <v>38</v>
      </c>
      <c r="FH90" s="537">
        <v>106</v>
      </c>
      <c r="FI90" s="536">
        <f t="shared" si="1"/>
        <v>13426</v>
      </c>
      <c r="FJ90" s="536">
        <f t="shared" si="1"/>
        <v>59646</v>
      </c>
      <c r="FK90" s="82"/>
      <c r="FL90" s="539"/>
      <c r="FM90" s="426"/>
    </row>
    <row r="91" spans="1:244" ht="12.95" customHeight="1">
      <c r="A91" s="540" t="s">
        <v>321</v>
      </c>
      <c r="B91" s="541" t="s">
        <v>1030</v>
      </c>
      <c r="C91" s="542">
        <v>1552</v>
      </c>
      <c r="D91" s="542">
        <v>5198</v>
      </c>
      <c r="E91" s="542">
        <v>223</v>
      </c>
      <c r="F91" s="542">
        <v>672</v>
      </c>
      <c r="G91" s="542">
        <v>525</v>
      </c>
      <c r="H91" s="542">
        <v>1454</v>
      </c>
      <c r="I91" s="542">
        <v>39</v>
      </c>
      <c r="J91" s="542">
        <v>107</v>
      </c>
      <c r="K91" s="542">
        <v>237</v>
      </c>
      <c r="L91" s="542">
        <v>540</v>
      </c>
      <c r="M91" s="542">
        <v>5109</v>
      </c>
      <c r="N91" s="542">
        <v>18423</v>
      </c>
      <c r="O91" s="542">
        <v>3127</v>
      </c>
      <c r="P91" s="542">
        <v>10158</v>
      </c>
      <c r="Q91" s="542">
        <v>143</v>
      </c>
      <c r="R91" s="542">
        <v>328</v>
      </c>
      <c r="S91" s="542">
        <v>1100</v>
      </c>
      <c r="T91" s="542">
        <v>2950</v>
      </c>
      <c r="U91" s="542">
        <v>1133</v>
      </c>
      <c r="V91" s="542">
        <v>3295</v>
      </c>
      <c r="W91" s="542">
        <v>158</v>
      </c>
      <c r="X91" s="542">
        <v>336</v>
      </c>
      <c r="Y91" s="542">
        <v>48</v>
      </c>
      <c r="Z91" s="542">
        <v>184</v>
      </c>
      <c r="AA91" s="542">
        <v>41</v>
      </c>
      <c r="AB91" s="542">
        <v>149</v>
      </c>
      <c r="AC91" s="542">
        <v>255</v>
      </c>
      <c r="AD91" s="542">
        <v>661</v>
      </c>
      <c r="AE91" s="542">
        <v>225</v>
      </c>
      <c r="AF91" s="542">
        <v>468</v>
      </c>
      <c r="AG91" s="542">
        <v>2715</v>
      </c>
      <c r="AH91" s="542">
        <v>9609</v>
      </c>
      <c r="AI91" s="542">
        <v>528</v>
      </c>
      <c r="AJ91" s="542">
        <v>1519</v>
      </c>
      <c r="AK91" s="542">
        <v>98</v>
      </c>
      <c r="AL91" s="542">
        <v>202</v>
      </c>
      <c r="AM91" s="542">
        <v>436</v>
      </c>
      <c r="AN91" s="542">
        <v>1189</v>
      </c>
      <c r="AO91" s="542">
        <v>1110</v>
      </c>
      <c r="AP91" s="542">
        <v>3160</v>
      </c>
      <c r="AQ91" s="542">
        <v>472</v>
      </c>
      <c r="AR91" s="542">
        <v>2368</v>
      </c>
      <c r="AS91" s="542">
        <v>357</v>
      </c>
      <c r="AT91" s="542">
        <v>1044</v>
      </c>
      <c r="AU91" s="542">
        <v>282</v>
      </c>
      <c r="AV91" s="542">
        <v>1245</v>
      </c>
      <c r="AW91" s="542">
        <v>138</v>
      </c>
      <c r="AX91" s="542">
        <v>416</v>
      </c>
      <c r="AY91" s="542">
        <v>406</v>
      </c>
      <c r="AZ91" s="542">
        <v>1730</v>
      </c>
      <c r="BA91" s="542">
        <v>731</v>
      </c>
      <c r="BB91" s="542">
        <v>2260</v>
      </c>
      <c r="BC91" s="542">
        <v>1146</v>
      </c>
      <c r="BD91" s="542">
        <v>3727</v>
      </c>
      <c r="BE91" s="542">
        <v>416</v>
      </c>
      <c r="BF91" s="542">
        <v>954</v>
      </c>
      <c r="BG91" s="542">
        <v>49</v>
      </c>
      <c r="BH91" s="542">
        <v>110</v>
      </c>
      <c r="BI91" s="542">
        <v>22</v>
      </c>
      <c r="BJ91" s="542">
        <v>68</v>
      </c>
      <c r="BK91" s="542">
        <v>910</v>
      </c>
      <c r="BL91" s="542">
        <v>3272</v>
      </c>
      <c r="BM91" s="542">
        <v>351</v>
      </c>
      <c r="BN91" s="542">
        <v>816</v>
      </c>
      <c r="BO91" s="542">
        <v>1590</v>
      </c>
      <c r="BP91" s="542">
        <v>5517</v>
      </c>
      <c r="BQ91" s="542">
        <v>13049</v>
      </c>
      <c r="BR91" s="542">
        <v>56990</v>
      </c>
      <c r="BS91" s="542">
        <v>4401</v>
      </c>
      <c r="BT91" s="542">
        <v>16035</v>
      </c>
      <c r="BU91" s="542">
        <v>70</v>
      </c>
      <c r="BV91" s="542">
        <v>349</v>
      </c>
      <c r="BW91" s="542">
        <v>250</v>
      </c>
      <c r="BX91" s="542">
        <v>609</v>
      </c>
      <c r="BY91" s="542">
        <v>1319</v>
      </c>
      <c r="BZ91" s="542">
        <v>4235</v>
      </c>
      <c r="CA91" s="542">
        <v>269</v>
      </c>
      <c r="CB91" s="542">
        <v>668</v>
      </c>
      <c r="CC91" s="542">
        <v>112</v>
      </c>
      <c r="CD91" s="542">
        <v>250</v>
      </c>
      <c r="CE91" s="542">
        <v>1794</v>
      </c>
      <c r="CF91" s="542">
        <v>6341</v>
      </c>
      <c r="CG91" s="542">
        <v>1898</v>
      </c>
      <c r="CH91" s="542">
        <v>5131</v>
      </c>
      <c r="CI91" s="542">
        <v>469</v>
      </c>
      <c r="CJ91" s="542">
        <v>994</v>
      </c>
      <c r="CK91" s="542">
        <v>473</v>
      </c>
      <c r="CL91" s="542">
        <v>1756</v>
      </c>
      <c r="CM91" s="542">
        <v>1244</v>
      </c>
      <c r="CN91" s="542">
        <v>2880</v>
      </c>
      <c r="CO91" s="542">
        <v>604</v>
      </c>
      <c r="CP91" s="542">
        <v>1733</v>
      </c>
      <c r="CQ91" s="543">
        <v>133</v>
      </c>
      <c r="CR91" s="542">
        <v>707</v>
      </c>
      <c r="CS91" s="542">
        <v>1510</v>
      </c>
      <c r="CT91" s="542">
        <v>4359</v>
      </c>
      <c r="CU91" s="542">
        <v>59</v>
      </c>
      <c r="CV91" s="542">
        <v>220</v>
      </c>
      <c r="CW91" s="542">
        <v>229</v>
      </c>
      <c r="CX91" s="542">
        <v>583</v>
      </c>
      <c r="CY91" s="542">
        <v>238</v>
      </c>
      <c r="CZ91" s="542">
        <v>579</v>
      </c>
      <c r="DA91" s="542">
        <v>707</v>
      </c>
      <c r="DB91" s="542">
        <v>1688</v>
      </c>
      <c r="DC91" s="542">
        <v>297</v>
      </c>
      <c r="DD91" s="542">
        <v>845</v>
      </c>
      <c r="DE91" s="542">
        <v>1132</v>
      </c>
      <c r="DF91" s="542">
        <v>3008</v>
      </c>
      <c r="DG91" s="542">
        <v>1220</v>
      </c>
      <c r="DH91" s="542">
        <v>3891</v>
      </c>
      <c r="DI91" s="542">
        <v>70</v>
      </c>
      <c r="DJ91" s="542">
        <v>198</v>
      </c>
      <c r="DK91" s="542">
        <v>203</v>
      </c>
      <c r="DL91" s="542">
        <v>363</v>
      </c>
      <c r="DM91" s="542">
        <v>402</v>
      </c>
      <c r="DN91" s="542">
        <v>1220</v>
      </c>
      <c r="DO91" s="542">
        <v>998</v>
      </c>
      <c r="DP91" s="542">
        <v>3118</v>
      </c>
      <c r="DQ91" s="542">
        <v>369</v>
      </c>
      <c r="DR91" s="542">
        <v>867</v>
      </c>
      <c r="DS91" s="542">
        <v>818</v>
      </c>
      <c r="DT91" s="542">
        <v>2645</v>
      </c>
      <c r="DU91" s="542">
        <v>15</v>
      </c>
      <c r="DV91" s="542">
        <v>27</v>
      </c>
      <c r="DW91" s="542">
        <v>295</v>
      </c>
      <c r="DX91" s="542">
        <v>1293</v>
      </c>
      <c r="DY91" s="542">
        <v>424</v>
      </c>
      <c r="DZ91" s="542">
        <v>1003</v>
      </c>
      <c r="EA91" s="543">
        <v>239</v>
      </c>
      <c r="EB91" s="542">
        <v>981</v>
      </c>
      <c r="EC91" s="542">
        <v>196</v>
      </c>
      <c r="ED91" s="542">
        <v>396</v>
      </c>
      <c r="EE91" s="542">
        <v>491</v>
      </c>
      <c r="EF91" s="542">
        <v>1231</v>
      </c>
      <c r="EG91" s="542">
        <v>414</v>
      </c>
      <c r="EH91" s="542">
        <v>1031</v>
      </c>
      <c r="EI91" s="542">
        <v>36</v>
      </c>
      <c r="EJ91" s="542">
        <v>60</v>
      </c>
      <c r="EK91" s="542">
        <v>202</v>
      </c>
      <c r="EL91" s="542">
        <v>437</v>
      </c>
      <c r="EM91" s="542">
        <v>130</v>
      </c>
      <c r="EN91" s="542">
        <v>226</v>
      </c>
      <c r="EO91" s="542">
        <v>115</v>
      </c>
      <c r="EP91" s="542">
        <v>541</v>
      </c>
      <c r="EQ91" s="542">
        <v>74</v>
      </c>
      <c r="ER91" s="542">
        <v>524</v>
      </c>
      <c r="ES91" s="542">
        <v>228</v>
      </c>
      <c r="ET91" s="542">
        <v>482</v>
      </c>
      <c r="EU91" s="542">
        <v>32</v>
      </c>
      <c r="EV91" s="542">
        <v>70</v>
      </c>
      <c r="EW91" s="542">
        <v>80</v>
      </c>
      <c r="EX91" s="542">
        <v>287</v>
      </c>
      <c r="EY91" s="543">
        <v>235</v>
      </c>
      <c r="EZ91" s="542">
        <v>551</v>
      </c>
      <c r="FA91" s="542">
        <v>201</v>
      </c>
      <c r="FB91" s="542">
        <v>347</v>
      </c>
      <c r="FC91" s="542">
        <v>29</v>
      </c>
      <c r="FD91" s="542">
        <v>90</v>
      </c>
      <c r="FE91" s="542">
        <v>328</v>
      </c>
      <c r="FF91" s="542">
        <v>826</v>
      </c>
      <c r="FG91" s="542">
        <v>437</v>
      </c>
      <c r="FH91" s="542">
        <v>1073</v>
      </c>
      <c r="FI91" s="541">
        <f t="shared" si="1"/>
        <v>64210</v>
      </c>
      <c r="FJ91" s="541">
        <f t="shared" si="1"/>
        <v>217867</v>
      </c>
      <c r="FK91" s="82"/>
      <c r="FL91" s="539"/>
      <c r="FM91" s="426"/>
    </row>
    <row r="92" spans="1:244" ht="12.95" customHeight="1">
      <c r="A92" s="535" t="s">
        <v>323</v>
      </c>
      <c r="B92" s="536" t="s">
        <v>1031</v>
      </c>
      <c r="C92" s="537">
        <v>833</v>
      </c>
      <c r="D92" s="537">
        <v>2354</v>
      </c>
      <c r="E92" s="537">
        <v>76</v>
      </c>
      <c r="F92" s="537">
        <v>188</v>
      </c>
      <c r="G92" s="537">
        <v>191</v>
      </c>
      <c r="H92" s="537">
        <v>595</v>
      </c>
      <c r="I92" s="537">
        <v>36</v>
      </c>
      <c r="J92" s="537">
        <v>84</v>
      </c>
      <c r="K92" s="537">
        <v>134</v>
      </c>
      <c r="L92" s="537">
        <v>360</v>
      </c>
      <c r="M92" s="537">
        <v>3293</v>
      </c>
      <c r="N92" s="537">
        <v>9694</v>
      </c>
      <c r="O92" s="537">
        <v>2865</v>
      </c>
      <c r="P92" s="537">
        <v>10652</v>
      </c>
      <c r="Q92" s="537">
        <v>61</v>
      </c>
      <c r="R92" s="537">
        <v>97</v>
      </c>
      <c r="S92" s="537">
        <v>847</v>
      </c>
      <c r="T92" s="537">
        <v>2026</v>
      </c>
      <c r="U92" s="537">
        <v>644</v>
      </c>
      <c r="V92" s="537">
        <v>1295</v>
      </c>
      <c r="W92" s="537">
        <v>99</v>
      </c>
      <c r="X92" s="537">
        <v>179</v>
      </c>
      <c r="Y92" s="537">
        <v>39</v>
      </c>
      <c r="Z92" s="537">
        <v>375</v>
      </c>
      <c r="AA92" s="537">
        <v>27</v>
      </c>
      <c r="AB92" s="537">
        <v>64</v>
      </c>
      <c r="AC92" s="537">
        <v>131</v>
      </c>
      <c r="AD92" s="537">
        <v>332</v>
      </c>
      <c r="AE92" s="537">
        <v>87</v>
      </c>
      <c r="AF92" s="537">
        <v>169</v>
      </c>
      <c r="AG92" s="537">
        <v>1630</v>
      </c>
      <c r="AH92" s="537">
        <v>4405</v>
      </c>
      <c r="AI92" s="537">
        <v>342</v>
      </c>
      <c r="AJ92" s="537">
        <v>729</v>
      </c>
      <c r="AK92" s="537">
        <v>40</v>
      </c>
      <c r="AL92" s="537">
        <v>82</v>
      </c>
      <c r="AM92" s="537">
        <v>123</v>
      </c>
      <c r="AN92" s="537">
        <v>283</v>
      </c>
      <c r="AO92" s="537">
        <v>587</v>
      </c>
      <c r="AP92" s="537">
        <v>1759</v>
      </c>
      <c r="AQ92" s="537">
        <v>289</v>
      </c>
      <c r="AR92" s="537">
        <v>961</v>
      </c>
      <c r="AS92" s="537">
        <v>236</v>
      </c>
      <c r="AT92" s="537">
        <v>567</v>
      </c>
      <c r="AU92" s="537">
        <v>133</v>
      </c>
      <c r="AV92" s="537">
        <v>325</v>
      </c>
      <c r="AW92" s="537">
        <v>86</v>
      </c>
      <c r="AX92" s="537">
        <v>192</v>
      </c>
      <c r="AY92" s="537">
        <v>144</v>
      </c>
      <c r="AZ92" s="537">
        <v>567</v>
      </c>
      <c r="BA92" s="537">
        <v>544</v>
      </c>
      <c r="BB92" s="537">
        <v>1243</v>
      </c>
      <c r="BC92" s="537">
        <v>528</v>
      </c>
      <c r="BD92" s="537">
        <v>1447</v>
      </c>
      <c r="BE92" s="537">
        <v>183</v>
      </c>
      <c r="BF92" s="537">
        <v>420</v>
      </c>
      <c r="BG92" s="537">
        <v>32</v>
      </c>
      <c r="BH92" s="537">
        <v>58</v>
      </c>
      <c r="BI92" s="537">
        <v>27</v>
      </c>
      <c r="BJ92" s="537">
        <v>74</v>
      </c>
      <c r="BK92" s="537">
        <v>435</v>
      </c>
      <c r="BL92" s="537">
        <v>1256</v>
      </c>
      <c r="BM92" s="537">
        <v>224</v>
      </c>
      <c r="BN92" s="537">
        <v>588</v>
      </c>
      <c r="BO92" s="537">
        <v>930</v>
      </c>
      <c r="BP92" s="537">
        <v>2213</v>
      </c>
      <c r="BQ92" s="537">
        <v>12358</v>
      </c>
      <c r="BR92" s="537">
        <v>41728</v>
      </c>
      <c r="BS92" s="537">
        <v>3203</v>
      </c>
      <c r="BT92" s="537">
        <v>9010</v>
      </c>
      <c r="BU92" s="537">
        <v>44</v>
      </c>
      <c r="BV92" s="537">
        <v>85</v>
      </c>
      <c r="BW92" s="537">
        <v>110</v>
      </c>
      <c r="BX92" s="537">
        <v>221</v>
      </c>
      <c r="BY92" s="537">
        <v>556</v>
      </c>
      <c r="BZ92" s="537">
        <v>1542</v>
      </c>
      <c r="CA92" s="537">
        <v>233</v>
      </c>
      <c r="CB92" s="537">
        <v>515</v>
      </c>
      <c r="CC92" s="537">
        <v>104</v>
      </c>
      <c r="CD92" s="537">
        <v>238</v>
      </c>
      <c r="CE92" s="537">
        <v>990</v>
      </c>
      <c r="CF92" s="537">
        <v>2824</v>
      </c>
      <c r="CG92" s="537">
        <v>647</v>
      </c>
      <c r="CH92" s="537">
        <v>3166</v>
      </c>
      <c r="CI92" s="537">
        <v>170</v>
      </c>
      <c r="CJ92" s="537">
        <v>405</v>
      </c>
      <c r="CK92" s="537">
        <v>219</v>
      </c>
      <c r="CL92" s="537">
        <v>650</v>
      </c>
      <c r="CM92" s="537">
        <v>609</v>
      </c>
      <c r="CN92" s="537">
        <v>1678</v>
      </c>
      <c r="CO92" s="537">
        <v>256</v>
      </c>
      <c r="CP92" s="537">
        <v>747</v>
      </c>
      <c r="CQ92" s="538">
        <v>92</v>
      </c>
      <c r="CR92" s="537">
        <v>468</v>
      </c>
      <c r="CS92" s="537">
        <v>1234</v>
      </c>
      <c r="CT92" s="537">
        <v>3203</v>
      </c>
      <c r="CU92" s="537">
        <v>23</v>
      </c>
      <c r="CV92" s="537">
        <v>62</v>
      </c>
      <c r="CW92" s="537">
        <v>147</v>
      </c>
      <c r="CX92" s="537">
        <v>527</v>
      </c>
      <c r="CY92" s="537">
        <v>101</v>
      </c>
      <c r="CZ92" s="537">
        <v>216</v>
      </c>
      <c r="DA92" s="537">
        <v>358</v>
      </c>
      <c r="DB92" s="537">
        <v>985</v>
      </c>
      <c r="DC92" s="537">
        <v>141</v>
      </c>
      <c r="DD92" s="537">
        <v>334</v>
      </c>
      <c r="DE92" s="537">
        <v>504</v>
      </c>
      <c r="DF92" s="537">
        <v>1062</v>
      </c>
      <c r="DG92" s="537">
        <v>671</v>
      </c>
      <c r="DH92" s="537">
        <v>1722</v>
      </c>
      <c r="DI92" s="537">
        <v>44</v>
      </c>
      <c r="DJ92" s="537">
        <v>104</v>
      </c>
      <c r="DK92" s="537">
        <v>109</v>
      </c>
      <c r="DL92" s="537">
        <v>178</v>
      </c>
      <c r="DM92" s="537">
        <v>221</v>
      </c>
      <c r="DN92" s="537">
        <v>477</v>
      </c>
      <c r="DO92" s="537">
        <v>641</v>
      </c>
      <c r="DP92" s="537">
        <v>2242</v>
      </c>
      <c r="DQ92" s="537">
        <v>165</v>
      </c>
      <c r="DR92" s="537">
        <v>390</v>
      </c>
      <c r="DS92" s="537">
        <v>377</v>
      </c>
      <c r="DT92" s="537">
        <v>924</v>
      </c>
      <c r="DU92" s="537">
        <v>37</v>
      </c>
      <c r="DV92" s="537">
        <v>62</v>
      </c>
      <c r="DW92" s="537">
        <v>150</v>
      </c>
      <c r="DX92" s="537">
        <v>404</v>
      </c>
      <c r="DY92" s="537">
        <v>205</v>
      </c>
      <c r="DZ92" s="537">
        <v>420</v>
      </c>
      <c r="EA92" s="538">
        <v>142</v>
      </c>
      <c r="EB92" s="537">
        <v>406</v>
      </c>
      <c r="EC92" s="537">
        <v>63</v>
      </c>
      <c r="ED92" s="537">
        <v>154</v>
      </c>
      <c r="EE92" s="537">
        <v>244</v>
      </c>
      <c r="EF92" s="537">
        <v>410</v>
      </c>
      <c r="EG92" s="537">
        <v>125</v>
      </c>
      <c r="EH92" s="537">
        <v>275</v>
      </c>
      <c r="EI92" s="537">
        <v>30</v>
      </c>
      <c r="EJ92" s="537">
        <v>55</v>
      </c>
      <c r="EK92" s="537">
        <v>93</v>
      </c>
      <c r="EL92" s="537">
        <v>242</v>
      </c>
      <c r="EM92" s="537">
        <v>91</v>
      </c>
      <c r="EN92" s="537">
        <v>227</v>
      </c>
      <c r="EO92" s="537">
        <v>89</v>
      </c>
      <c r="EP92" s="537">
        <v>510</v>
      </c>
      <c r="EQ92" s="537">
        <v>23</v>
      </c>
      <c r="ER92" s="537">
        <v>61</v>
      </c>
      <c r="ES92" s="537">
        <v>133</v>
      </c>
      <c r="ET92" s="537">
        <v>224</v>
      </c>
      <c r="EU92" s="537">
        <v>16</v>
      </c>
      <c r="EV92" s="537">
        <v>20</v>
      </c>
      <c r="EW92" s="537">
        <v>46</v>
      </c>
      <c r="EX92" s="537">
        <v>81</v>
      </c>
      <c r="EY92" s="538">
        <v>189</v>
      </c>
      <c r="EZ92" s="537">
        <v>440</v>
      </c>
      <c r="FA92" s="537">
        <v>93</v>
      </c>
      <c r="FB92" s="537">
        <v>192</v>
      </c>
      <c r="FC92" s="537">
        <v>20</v>
      </c>
      <c r="FD92" s="537">
        <v>53</v>
      </c>
      <c r="FE92" s="537">
        <v>102</v>
      </c>
      <c r="FF92" s="537">
        <v>227</v>
      </c>
      <c r="FG92" s="537">
        <v>171</v>
      </c>
      <c r="FH92" s="537">
        <v>366</v>
      </c>
      <c r="FI92" s="536">
        <f t="shared" si="1"/>
        <v>42265</v>
      </c>
      <c r="FJ92" s="536">
        <f t="shared" si="1"/>
        <v>126165</v>
      </c>
      <c r="FK92" s="82"/>
      <c r="FL92" s="539"/>
      <c r="FM92" s="426"/>
    </row>
    <row r="93" spans="1:244" ht="12.95" customHeight="1">
      <c r="A93" s="540" t="s">
        <v>324</v>
      </c>
      <c r="B93" s="541" t="s">
        <v>940</v>
      </c>
      <c r="C93" s="542">
        <v>664</v>
      </c>
      <c r="D93" s="542">
        <v>688</v>
      </c>
      <c r="E93" s="542">
        <v>12</v>
      </c>
      <c r="F93" s="542">
        <v>12</v>
      </c>
      <c r="G93" s="542">
        <v>60</v>
      </c>
      <c r="H93" s="542">
        <v>63</v>
      </c>
      <c r="I93" s="542">
        <v>1</v>
      </c>
      <c r="J93" s="542">
        <v>2</v>
      </c>
      <c r="K93" s="542">
        <v>50</v>
      </c>
      <c r="L93" s="542">
        <v>50</v>
      </c>
      <c r="M93" s="542">
        <v>5085</v>
      </c>
      <c r="N93" s="542">
        <v>5263</v>
      </c>
      <c r="O93" s="542">
        <v>1430</v>
      </c>
      <c r="P93" s="542">
        <v>1488</v>
      </c>
      <c r="Q93" s="542">
        <v>32</v>
      </c>
      <c r="R93" s="542">
        <v>33</v>
      </c>
      <c r="S93" s="542">
        <v>420</v>
      </c>
      <c r="T93" s="542">
        <v>433</v>
      </c>
      <c r="U93" s="542">
        <v>497</v>
      </c>
      <c r="V93" s="542">
        <v>532</v>
      </c>
      <c r="W93" s="542">
        <v>23</v>
      </c>
      <c r="X93" s="542">
        <v>24</v>
      </c>
      <c r="Y93" s="542">
        <v>2</v>
      </c>
      <c r="Z93" s="542">
        <v>2</v>
      </c>
      <c r="AA93" s="542">
        <v>7</v>
      </c>
      <c r="AB93" s="542">
        <v>7</v>
      </c>
      <c r="AC93" s="542">
        <v>154</v>
      </c>
      <c r="AD93" s="542">
        <v>155</v>
      </c>
      <c r="AE93" s="542">
        <v>29</v>
      </c>
      <c r="AF93" s="542">
        <v>29</v>
      </c>
      <c r="AG93" s="542">
        <v>1683</v>
      </c>
      <c r="AH93" s="542">
        <v>1767</v>
      </c>
      <c r="AI93" s="542">
        <v>235</v>
      </c>
      <c r="AJ93" s="542">
        <v>241</v>
      </c>
      <c r="AK93" s="542">
        <v>14</v>
      </c>
      <c r="AL93" s="542">
        <v>14</v>
      </c>
      <c r="AM93" s="542">
        <v>119</v>
      </c>
      <c r="AN93" s="542">
        <v>121</v>
      </c>
      <c r="AO93" s="542">
        <v>788</v>
      </c>
      <c r="AP93" s="542">
        <v>800</v>
      </c>
      <c r="AQ93" s="542">
        <v>87</v>
      </c>
      <c r="AR93" s="542">
        <v>91</v>
      </c>
      <c r="AS93" s="542">
        <v>115</v>
      </c>
      <c r="AT93" s="542">
        <v>118</v>
      </c>
      <c r="AU93" s="542">
        <v>19</v>
      </c>
      <c r="AV93" s="542">
        <v>19</v>
      </c>
      <c r="AW93" s="542">
        <v>21</v>
      </c>
      <c r="AX93" s="542">
        <v>22</v>
      </c>
      <c r="AY93" s="542">
        <v>26</v>
      </c>
      <c r="AZ93" s="542">
        <v>27</v>
      </c>
      <c r="BA93" s="542">
        <v>328</v>
      </c>
      <c r="BB93" s="542">
        <v>349</v>
      </c>
      <c r="BC93" s="542">
        <v>384</v>
      </c>
      <c r="BD93" s="542">
        <v>452</v>
      </c>
      <c r="BE93" s="542">
        <v>215</v>
      </c>
      <c r="BF93" s="542">
        <v>217</v>
      </c>
      <c r="BG93" s="542">
        <v>8</v>
      </c>
      <c r="BH93" s="542">
        <v>8</v>
      </c>
      <c r="BI93" s="542">
        <v>0</v>
      </c>
      <c r="BJ93" s="542">
        <v>0</v>
      </c>
      <c r="BK93" s="542">
        <v>140</v>
      </c>
      <c r="BL93" s="542">
        <v>151</v>
      </c>
      <c r="BM93" s="542">
        <v>66</v>
      </c>
      <c r="BN93" s="542">
        <v>70</v>
      </c>
      <c r="BO93" s="542">
        <v>444</v>
      </c>
      <c r="BP93" s="542">
        <v>473</v>
      </c>
      <c r="BQ93" s="542">
        <v>26544</v>
      </c>
      <c r="BR93" s="542">
        <v>27880</v>
      </c>
      <c r="BS93" s="542">
        <v>4042</v>
      </c>
      <c r="BT93" s="542">
        <v>4252</v>
      </c>
      <c r="BU93" s="542">
        <v>24</v>
      </c>
      <c r="BV93" s="542">
        <v>27</v>
      </c>
      <c r="BW93" s="542">
        <v>85</v>
      </c>
      <c r="BX93" s="542">
        <v>92</v>
      </c>
      <c r="BY93" s="542">
        <v>311</v>
      </c>
      <c r="BZ93" s="542">
        <v>323</v>
      </c>
      <c r="CA93" s="542">
        <v>124</v>
      </c>
      <c r="CB93" s="542">
        <v>125</v>
      </c>
      <c r="CC93" s="542">
        <v>30</v>
      </c>
      <c r="CD93" s="542">
        <v>30</v>
      </c>
      <c r="CE93" s="542">
        <v>728</v>
      </c>
      <c r="CF93" s="542">
        <v>756</v>
      </c>
      <c r="CG93" s="542">
        <v>305</v>
      </c>
      <c r="CH93" s="542">
        <v>322</v>
      </c>
      <c r="CI93" s="542">
        <v>45</v>
      </c>
      <c r="CJ93" s="542">
        <v>46</v>
      </c>
      <c r="CK93" s="542">
        <v>32</v>
      </c>
      <c r="CL93" s="542">
        <v>32</v>
      </c>
      <c r="CM93" s="542">
        <v>235</v>
      </c>
      <c r="CN93" s="542">
        <v>239</v>
      </c>
      <c r="CO93" s="542">
        <v>88</v>
      </c>
      <c r="CP93" s="542">
        <v>97</v>
      </c>
      <c r="CQ93" s="543">
        <v>13</v>
      </c>
      <c r="CR93" s="542">
        <v>13</v>
      </c>
      <c r="CS93" s="542">
        <v>970</v>
      </c>
      <c r="CT93" s="542">
        <v>1093</v>
      </c>
      <c r="CU93" s="542">
        <v>2</v>
      </c>
      <c r="CV93" s="542">
        <v>2</v>
      </c>
      <c r="CW93" s="542">
        <v>44</v>
      </c>
      <c r="CX93" s="542">
        <v>47</v>
      </c>
      <c r="CY93" s="542">
        <v>27</v>
      </c>
      <c r="CZ93" s="542">
        <v>28</v>
      </c>
      <c r="DA93" s="542">
        <v>256</v>
      </c>
      <c r="DB93" s="542">
        <v>261</v>
      </c>
      <c r="DC93" s="542">
        <v>63</v>
      </c>
      <c r="DD93" s="542">
        <v>63</v>
      </c>
      <c r="DE93" s="542">
        <v>398</v>
      </c>
      <c r="DF93" s="542">
        <v>414</v>
      </c>
      <c r="DG93" s="542">
        <v>514</v>
      </c>
      <c r="DH93" s="542">
        <v>529</v>
      </c>
      <c r="DI93" s="542">
        <v>1</v>
      </c>
      <c r="DJ93" s="542">
        <v>1</v>
      </c>
      <c r="DK93" s="542">
        <v>42</v>
      </c>
      <c r="DL93" s="542">
        <v>42</v>
      </c>
      <c r="DM93" s="542">
        <v>58</v>
      </c>
      <c r="DN93" s="542">
        <v>59</v>
      </c>
      <c r="DO93" s="542">
        <v>338</v>
      </c>
      <c r="DP93" s="542">
        <v>345</v>
      </c>
      <c r="DQ93" s="542">
        <v>51</v>
      </c>
      <c r="DR93" s="542">
        <v>51</v>
      </c>
      <c r="DS93" s="542">
        <v>292</v>
      </c>
      <c r="DT93" s="542">
        <v>298</v>
      </c>
      <c r="DU93" s="542">
        <v>4</v>
      </c>
      <c r="DV93" s="542">
        <v>4</v>
      </c>
      <c r="DW93" s="542">
        <v>46</v>
      </c>
      <c r="DX93" s="542">
        <v>47</v>
      </c>
      <c r="DY93" s="542">
        <v>553</v>
      </c>
      <c r="DZ93" s="542">
        <v>557</v>
      </c>
      <c r="EA93" s="543">
        <v>18</v>
      </c>
      <c r="EB93" s="542">
        <v>18</v>
      </c>
      <c r="EC93" s="542">
        <v>18</v>
      </c>
      <c r="ED93" s="542">
        <v>18</v>
      </c>
      <c r="EE93" s="542">
        <v>60</v>
      </c>
      <c r="EF93" s="542">
        <v>62</v>
      </c>
      <c r="EG93" s="542">
        <v>51</v>
      </c>
      <c r="EH93" s="542">
        <v>53</v>
      </c>
      <c r="EI93" s="542">
        <v>8</v>
      </c>
      <c r="EJ93" s="542">
        <v>8</v>
      </c>
      <c r="EK93" s="542">
        <v>33</v>
      </c>
      <c r="EL93" s="542">
        <v>33</v>
      </c>
      <c r="EM93" s="542">
        <v>16</v>
      </c>
      <c r="EN93" s="542">
        <v>16</v>
      </c>
      <c r="EO93" s="542">
        <v>11</v>
      </c>
      <c r="EP93" s="542">
        <v>11</v>
      </c>
      <c r="EQ93" s="542">
        <v>5</v>
      </c>
      <c r="ER93" s="542">
        <v>5</v>
      </c>
      <c r="ES93" s="542">
        <v>54</v>
      </c>
      <c r="ET93" s="542">
        <v>54</v>
      </c>
      <c r="EU93" s="542">
        <v>3</v>
      </c>
      <c r="EV93" s="542">
        <v>3</v>
      </c>
      <c r="EW93" s="542">
        <v>1</v>
      </c>
      <c r="EX93" s="542">
        <v>1</v>
      </c>
      <c r="EY93" s="543">
        <v>158</v>
      </c>
      <c r="EZ93" s="542">
        <v>164</v>
      </c>
      <c r="FA93" s="542">
        <v>42</v>
      </c>
      <c r="FB93" s="542">
        <v>46</v>
      </c>
      <c r="FC93" s="542">
        <v>3</v>
      </c>
      <c r="FD93" s="542">
        <v>3</v>
      </c>
      <c r="FE93" s="542">
        <v>15</v>
      </c>
      <c r="FF93" s="542">
        <v>15</v>
      </c>
      <c r="FG93" s="542">
        <v>127</v>
      </c>
      <c r="FH93" s="542">
        <v>131</v>
      </c>
      <c r="FI93" s="541">
        <f t="shared" si="1"/>
        <v>50046</v>
      </c>
      <c r="FJ93" s="541">
        <f t="shared" si="1"/>
        <v>52437</v>
      </c>
      <c r="FK93" s="82"/>
      <c r="FL93" s="539"/>
      <c r="FM93" s="426"/>
    </row>
    <row r="94" spans="1:244" ht="12.95" customHeight="1">
      <c r="A94" s="535" t="s">
        <v>325</v>
      </c>
      <c r="B94" s="536" t="s">
        <v>941</v>
      </c>
      <c r="C94" s="537">
        <v>2</v>
      </c>
      <c r="D94" s="537">
        <v>2</v>
      </c>
      <c r="E94" s="537">
        <v>0</v>
      </c>
      <c r="F94" s="537">
        <v>0</v>
      </c>
      <c r="G94" s="537">
        <v>0</v>
      </c>
      <c r="H94" s="537">
        <v>0</v>
      </c>
      <c r="I94" s="537">
        <v>0</v>
      </c>
      <c r="J94" s="537">
        <v>0</v>
      </c>
      <c r="K94" s="537">
        <v>0</v>
      </c>
      <c r="L94" s="537">
        <v>0</v>
      </c>
      <c r="M94" s="537">
        <v>5</v>
      </c>
      <c r="N94" s="537">
        <v>8</v>
      </c>
      <c r="O94" s="537">
        <v>2</v>
      </c>
      <c r="P94" s="537">
        <v>3</v>
      </c>
      <c r="Q94" s="537">
        <v>0</v>
      </c>
      <c r="R94" s="537">
        <v>0</v>
      </c>
      <c r="S94" s="537">
        <v>0</v>
      </c>
      <c r="T94" s="537">
        <v>0</v>
      </c>
      <c r="U94" s="537">
        <v>2</v>
      </c>
      <c r="V94" s="537">
        <v>2</v>
      </c>
      <c r="W94" s="537">
        <v>0</v>
      </c>
      <c r="X94" s="537">
        <v>0</v>
      </c>
      <c r="Y94" s="537">
        <v>0</v>
      </c>
      <c r="Z94" s="537">
        <v>0</v>
      </c>
      <c r="AA94" s="537">
        <v>0</v>
      </c>
      <c r="AB94" s="537">
        <v>0</v>
      </c>
      <c r="AC94" s="537">
        <v>0</v>
      </c>
      <c r="AD94" s="537">
        <v>0</v>
      </c>
      <c r="AE94" s="537">
        <v>0</v>
      </c>
      <c r="AF94" s="537">
        <v>0</v>
      </c>
      <c r="AG94" s="537">
        <v>1</v>
      </c>
      <c r="AH94" s="537">
        <v>1</v>
      </c>
      <c r="AI94" s="537">
        <v>1</v>
      </c>
      <c r="AJ94" s="537">
        <v>1</v>
      </c>
      <c r="AK94" s="537">
        <v>0</v>
      </c>
      <c r="AL94" s="537">
        <v>0</v>
      </c>
      <c r="AM94" s="537">
        <v>0</v>
      </c>
      <c r="AN94" s="537">
        <v>0</v>
      </c>
      <c r="AO94" s="537">
        <v>0</v>
      </c>
      <c r="AP94" s="537">
        <v>0</v>
      </c>
      <c r="AQ94" s="537">
        <v>0</v>
      </c>
      <c r="AR94" s="537">
        <v>0</v>
      </c>
      <c r="AS94" s="537">
        <v>0</v>
      </c>
      <c r="AT94" s="537">
        <v>0</v>
      </c>
      <c r="AU94" s="537">
        <v>1</v>
      </c>
      <c r="AV94" s="537">
        <v>2</v>
      </c>
      <c r="AW94" s="537">
        <v>0</v>
      </c>
      <c r="AX94" s="537">
        <v>0</v>
      </c>
      <c r="AY94" s="537">
        <v>0</v>
      </c>
      <c r="AZ94" s="537">
        <v>0</v>
      </c>
      <c r="BA94" s="537">
        <v>0</v>
      </c>
      <c r="BB94" s="537">
        <v>0</v>
      </c>
      <c r="BC94" s="537">
        <v>1</v>
      </c>
      <c r="BD94" s="537">
        <v>1</v>
      </c>
      <c r="BE94" s="537">
        <v>0</v>
      </c>
      <c r="BF94" s="537">
        <v>0</v>
      </c>
      <c r="BG94" s="537">
        <v>0</v>
      </c>
      <c r="BH94" s="537">
        <v>0</v>
      </c>
      <c r="BI94" s="537">
        <v>0</v>
      </c>
      <c r="BJ94" s="537">
        <v>0</v>
      </c>
      <c r="BK94" s="537">
        <v>0</v>
      </c>
      <c r="BL94" s="537">
        <v>0</v>
      </c>
      <c r="BM94" s="537">
        <v>2</v>
      </c>
      <c r="BN94" s="537">
        <v>3</v>
      </c>
      <c r="BO94" s="537">
        <v>1</v>
      </c>
      <c r="BP94" s="537">
        <v>1</v>
      </c>
      <c r="BQ94" s="537">
        <v>58</v>
      </c>
      <c r="BR94" s="537">
        <v>95</v>
      </c>
      <c r="BS94" s="537">
        <v>32</v>
      </c>
      <c r="BT94" s="537">
        <v>48</v>
      </c>
      <c r="BU94" s="537">
        <v>0</v>
      </c>
      <c r="BV94" s="537">
        <v>0</v>
      </c>
      <c r="BW94" s="537">
        <v>0</v>
      </c>
      <c r="BX94" s="537">
        <v>0</v>
      </c>
      <c r="BY94" s="537">
        <v>1</v>
      </c>
      <c r="BZ94" s="537">
        <v>1</v>
      </c>
      <c r="CA94" s="537">
        <v>0</v>
      </c>
      <c r="CB94" s="537">
        <v>0</v>
      </c>
      <c r="CC94" s="537">
        <v>0</v>
      </c>
      <c r="CD94" s="537">
        <v>0</v>
      </c>
      <c r="CE94" s="537">
        <v>6</v>
      </c>
      <c r="CF94" s="537">
        <v>17</v>
      </c>
      <c r="CG94" s="537">
        <v>1</v>
      </c>
      <c r="CH94" s="537">
        <v>1</v>
      </c>
      <c r="CI94" s="537">
        <v>0</v>
      </c>
      <c r="CJ94" s="537">
        <v>0</v>
      </c>
      <c r="CK94" s="537">
        <v>0</v>
      </c>
      <c r="CL94" s="537">
        <v>0</v>
      </c>
      <c r="CM94" s="537">
        <v>0</v>
      </c>
      <c r="CN94" s="537">
        <v>0</v>
      </c>
      <c r="CO94" s="537">
        <v>0</v>
      </c>
      <c r="CP94" s="537">
        <v>0</v>
      </c>
      <c r="CQ94" s="538">
        <v>0</v>
      </c>
      <c r="CR94" s="537">
        <v>0</v>
      </c>
      <c r="CS94" s="537">
        <v>10</v>
      </c>
      <c r="CT94" s="537">
        <v>13</v>
      </c>
      <c r="CU94" s="537">
        <v>0</v>
      </c>
      <c r="CV94" s="537">
        <v>0</v>
      </c>
      <c r="CW94" s="537">
        <v>0</v>
      </c>
      <c r="CX94" s="537">
        <v>0</v>
      </c>
      <c r="CY94" s="537">
        <v>0</v>
      </c>
      <c r="CZ94" s="537">
        <v>0</v>
      </c>
      <c r="DA94" s="537">
        <v>1</v>
      </c>
      <c r="DB94" s="537">
        <v>2</v>
      </c>
      <c r="DC94" s="537">
        <v>0</v>
      </c>
      <c r="DD94" s="537">
        <v>0</v>
      </c>
      <c r="DE94" s="537">
        <v>4</v>
      </c>
      <c r="DF94" s="537">
        <v>6</v>
      </c>
      <c r="DG94" s="537">
        <v>1</v>
      </c>
      <c r="DH94" s="537">
        <v>1</v>
      </c>
      <c r="DI94" s="537">
        <v>0</v>
      </c>
      <c r="DJ94" s="537">
        <v>0</v>
      </c>
      <c r="DK94" s="537">
        <v>0</v>
      </c>
      <c r="DL94" s="537">
        <v>0</v>
      </c>
      <c r="DM94" s="537">
        <v>0</v>
      </c>
      <c r="DN94" s="537">
        <v>0</v>
      </c>
      <c r="DO94" s="537">
        <v>3</v>
      </c>
      <c r="DP94" s="537">
        <v>5</v>
      </c>
      <c r="DQ94" s="537">
        <v>1</v>
      </c>
      <c r="DR94" s="537">
        <v>1</v>
      </c>
      <c r="DS94" s="537">
        <v>0</v>
      </c>
      <c r="DT94" s="537">
        <v>0</v>
      </c>
      <c r="DU94" s="537">
        <v>0</v>
      </c>
      <c r="DV94" s="537">
        <v>0</v>
      </c>
      <c r="DW94" s="537">
        <v>0</v>
      </c>
      <c r="DX94" s="537">
        <v>0</v>
      </c>
      <c r="DY94" s="537">
        <v>0</v>
      </c>
      <c r="DZ94" s="537">
        <v>0</v>
      </c>
      <c r="EA94" s="538">
        <v>0</v>
      </c>
      <c r="EB94" s="537">
        <v>0</v>
      </c>
      <c r="EC94" s="537">
        <v>2</v>
      </c>
      <c r="ED94" s="537">
        <v>2</v>
      </c>
      <c r="EE94" s="537">
        <v>2</v>
      </c>
      <c r="EF94" s="537">
        <v>5</v>
      </c>
      <c r="EG94" s="537">
        <v>27</v>
      </c>
      <c r="EH94" s="537">
        <v>32</v>
      </c>
      <c r="EI94" s="537">
        <v>0</v>
      </c>
      <c r="EJ94" s="537">
        <v>0</v>
      </c>
      <c r="EK94" s="537">
        <v>0</v>
      </c>
      <c r="EL94" s="537">
        <v>0</v>
      </c>
      <c r="EM94" s="537">
        <v>0</v>
      </c>
      <c r="EN94" s="537">
        <v>0</v>
      </c>
      <c r="EO94" s="537">
        <v>0</v>
      </c>
      <c r="EP94" s="537">
        <v>0</v>
      </c>
      <c r="EQ94" s="537">
        <v>0</v>
      </c>
      <c r="ER94" s="537">
        <v>0</v>
      </c>
      <c r="ES94" s="537">
        <v>0</v>
      </c>
      <c r="ET94" s="537">
        <v>0</v>
      </c>
      <c r="EU94" s="537">
        <v>0</v>
      </c>
      <c r="EV94" s="537">
        <v>0</v>
      </c>
      <c r="EW94" s="537">
        <v>0</v>
      </c>
      <c r="EX94" s="537">
        <v>0</v>
      </c>
      <c r="EY94" s="538">
        <v>0</v>
      </c>
      <c r="EZ94" s="537">
        <v>0</v>
      </c>
      <c r="FA94" s="537">
        <v>0</v>
      </c>
      <c r="FB94" s="537">
        <v>0</v>
      </c>
      <c r="FC94" s="537">
        <v>0</v>
      </c>
      <c r="FD94" s="537">
        <v>0</v>
      </c>
      <c r="FE94" s="537">
        <v>1</v>
      </c>
      <c r="FF94" s="537">
        <v>7</v>
      </c>
      <c r="FG94" s="537">
        <v>0</v>
      </c>
      <c r="FH94" s="537">
        <v>0</v>
      </c>
      <c r="FI94" s="536">
        <f t="shared" si="1"/>
        <v>168</v>
      </c>
      <c r="FJ94" s="536">
        <f t="shared" si="1"/>
        <v>260</v>
      </c>
      <c r="FK94" s="82"/>
      <c r="FL94" s="539"/>
      <c r="FM94" s="426"/>
    </row>
    <row r="95" spans="1:244" ht="12.95" customHeight="1">
      <c r="A95" s="540" t="s">
        <v>316</v>
      </c>
      <c r="B95" s="541" t="s">
        <v>942</v>
      </c>
      <c r="C95" s="542">
        <v>10</v>
      </c>
      <c r="D95" s="542">
        <v>210</v>
      </c>
      <c r="E95" s="542">
        <v>0</v>
      </c>
      <c r="F95" s="542">
        <v>0</v>
      </c>
      <c r="G95" s="542">
        <v>0</v>
      </c>
      <c r="H95" s="542">
        <v>0</v>
      </c>
      <c r="I95" s="542">
        <v>0</v>
      </c>
      <c r="J95" s="542">
        <v>0</v>
      </c>
      <c r="K95" s="542">
        <v>0</v>
      </c>
      <c r="L95" s="542">
        <v>0</v>
      </c>
      <c r="M95" s="542">
        <v>159</v>
      </c>
      <c r="N95" s="542">
        <v>1947</v>
      </c>
      <c r="O95" s="542">
        <v>3</v>
      </c>
      <c r="P95" s="542">
        <v>11</v>
      </c>
      <c r="Q95" s="542">
        <v>0</v>
      </c>
      <c r="R95" s="542">
        <v>0</v>
      </c>
      <c r="S95" s="542">
        <v>1</v>
      </c>
      <c r="T95" s="542">
        <v>1</v>
      </c>
      <c r="U95" s="542">
        <v>2</v>
      </c>
      <c r="V95" s="542">
        <v>18</v>
      </c>
      <c r="W95" s="542">
        <v>0</v>
      </c>
      <c r="X95" s="542">
        <v>0</v>
      </c>
      <c r="Y95" s="542">
        <v>0</v>
      </c>
      <c r="Z95" s="542">
        <v>0</v>
      </c>
      <c r="AA95" s="542">
        <v>0</v>
      </c>
      <c r="AB95" s="542">
        <v>0</v>
      </c>
      <c r="AC95" s="542">
        <v>0</v>
      </c>
      <c r="AD95" s="542">
        <v>0</v>
      </c>
      <c r="AE95" s="542">
        <v>1</v>
      </c>
      <c r="AF95" s="542">
        <v>1</v>
      </c>
      <c r="AG95" s="542">
        <v>3</v>
      </c>
      <c r="AH95" s="542">
        <v>3</v>
      </c>
      <c r="AI95" s="542">
        <v>2</v>
      </c>
      <c r="AJ95" s="542">
        <v>2</v>
      </c>
      <c r="AK95" s="542">
        <v>0</v>
      </c>
      <c r="AL95" s="542">
        <v>0</v>
      </c>
      <c r="AM95" s="542">
        <v>1</v>
      </c>
      <c r="AN95" s="542">
        <v>3</v>
      </c>
      <c r="AO95" s="542">
        <v>0</v>
      </c>
      <c r="AP95" s="542">
        <v>0</v>
      </c>
      <c r="AQ95" s="542">
        <v>0</v>
      </c>
      <c r="AR95" s="542">
        <v>0</v>
      </c>
      <c r="AS95" s="542">
        <v>2</v>
      </c>
      <c r="AT95" s="542">
        <v>6</v>
      </c>
      <c r="AU95" s="542">
        <v>1</v>
      </c>
      <c r="AV95" s="542">
        <v>2</v>
      </c>
      <c r="AW95" s="542">
        <v>1</v>
      </c>
      <c r="AX95" s="542">
        <v>2</v>
      </c>
      <c r="AY95" s="542">
        <v>1</v>
      </c>
      <c r="AZ95" s="542">
        <v>3</v>
      </c>
      <c r="BA95" s="542">
        <v>0</v>
      </c>
      <c r="BB95" s="542">
        <v>0</v>
      </c>
      <c r="BC95" s="542">
        <v>13</v>
      </c>
      <c r="BD95" s="542">
        <v>222</v>
      </c>
      <c r="BE95" s="542">
        <v>3</v>
      </c>
      <c r="BF95" s="542">
        <v>9</v>
      </c>
      <c r="BG95" s="542">
        <v>0</v>
      </c>
      <c r="BH95" s="542">
        <v>0</v>
      </c>
      <c r="BI95" s="542">
        <v>0</v>
      </c>
      <c r="BJ95" s="542">
        <v>0</v>
      </c>
      <c r="BK95" s="542">
        <v>3</v>
      </c>
      <c r="BL95" s="542">
        <v>8</v>
      </c>
      <c r="BM95" s="542">
        <v>1</v>
      </c>
      <c r="BN95" s="542">
        <v>1</v>
      </c>
      <c r="BO95" s="542">
        <v>2</v>
      </c>
      <c r="BP95" s="542">
        <v>7</v>
      </c>
      <c r="BQ95" s="542">
        <v>143</v>
      </c>
      <c r="BR95" s="542">
        <v>1494</v>
      </c>
      <c r="BS95" s="542">
        <v>12</v>
      </c>
      <c r="BT95" s="542">
        <v>70</v>
      </c>
      <c r="BU95" s="542">
        <v>0</v>
      </c>
      <c r="BV95" s="542">
        <v>0</v>
      </c>
      <c r="BW95" s="542">
        <v>1</v>
      </c>
      <c r="BX95" s="542">
        <v>1</v>
      </c>
      <c r="BY95" s="542">
        <v>3</v>
      </c>
      <c r="BZ95" s="542">
        <v>6</v>
      </c>
      <c r="CA95" s="542">
        <v>1</v>
      </c>
      <c r="CB95" s="542">
        <v>1</v>
      </c>
      <c r="CC95" s="542">
        <v>0</v>
      </c>
      <c r="CD95" s="542">
        <v>0</v>
      </c>
      <c r="CE95" s="542">
        <v>6</v>
      </c>
      <c r="CF95" s="542">
        <v>26</v>
      </c>
      <c r="CG95" s="542">
        <v>6</v>
      </c>
      <c r="CH95" s="542">
        <v>23</v>
      </c>
      <c r="CI95" s="542">
        <v>1</v>
      </c>
      <c r="CJ95" s="542">
        <v>1</v>
      </c>
      <c r="CK95" s="542">
        <v>3</v>
      </c>
      <c r="CL95" s="542">
        <v>11</v>
      </c>
      <c r="CM95" s="542">
        <v>0</v>
      </c>
      <c r="CN95" s="542">
        <v>0</v>
      </c>
      <c r="CO95" s="542">
        <v>1</v>
      </c>
      <c r="CP95" s="542">
        <v>8</v>
      </c>
      <c r="CQ95" s="543">
        <v>0</v>
      </c>
      <c r="CR95" s="542">
        <v>0</v>
      </c>
      <c r="CS95" s="542">
        <v>0</v>
      </c>
      <c r="CT95" s="542">
        <v>0</v>
      </c>
      <c r="CU95" s="542">
        <v>0</v>
      </c>
      <c r="CV95" s="542">
        <v>0</v>
      </c>
      <c r="CW95" s="542">
        <v>1</v>
      </c>
      <c r="CX95" s="542">
        <v>1</v>
      </c>
      <c r="CY95" s="542">
        <v>0</v>
      </c>
      <c r="CZ95" s="542">
        <v>0</v>
      </c>
      <c r="DA95" s="542">
        <v>1</v>
      </c>
      <c r="DB95" s="542">
        <v>2</v>
      </c>
      <c r="DC95" s="542">
        <v>0</v>
      </c>
      <c r="DD95" s="542">
        <v>0</v>
      </c>
      <c r="DE95" s="542">
        <v>8</v>
      </c>
      <c r="DF95" s="542">
        <v>20</v>
      </c>
      <c r="DG95" s="542">
        <v>2</v>
      </c>
      <c r="DH95" s="542">
        <v>15</v>
      </c>
      <c r="DI95" s="542">
        <v>0</v>
      </c>
      <c r="DJ95" s="542">
        <v>0</v>
      </c>
      <c r="DK95" s="542">
        <v>0</v>
      </c>
      <c r="DL95" s="542">
        <v>0</v>
      </c>
      <c r="DM95" s="542">
        <v>2</v>
      </c>
      <c r="DN95" s="542">
        <v>2</v>
      </c>
      <c r="DO95" s="542">
        <v>5</v>
      </c>
      <c r="DP95" s="542">
        <v>7</v>
      </c>
      <c r="DQ95" s="542">
        <v>0</v>
      </c>
      <c r="DR95" s="542">
        <v>0</v>
      </c>
      <c r="DS95" s="542">
        <v>1</v>
      </c>
      <c r="DT95" s="542">
        <v>3</v>
      </c>
      <c r="DU95" s="542">
        <v>1</v>
      </c>
      <c r="DV95" s="542">
        <v>4</v>
      </c>
      <c r="DW95" s="542">
        <v>2</v>
      </c>
      <c r="DX95" s="542">
        <v>14</v>
      </c>
      <c r="DY95" s="542">
        <v>0</v>
      </c>
      <c r="DZ95" s="542">
        <v>0</v>
      </c>
      <c r="EA95" s="543">
        <v>3</v>
      </c>
      <c r="EB95" s="542">
        <v>4</v>
      </c>
      <c r="EC95" s="542">
        <v>0</v>
      </c>
      <c r="ED95" s="542">
        <v>0</v>
      </c>
      <c r="EE95" s="542">
        <v>4</v>
      </c>
      <c r="EF95" s="542">
        <v>4</v>
      </c>
      <c r="EG95" s="542">
        <v>0</v>
      </c>
      <c r="EH95" s="542">
        <v>0</v>
      </c>
      <c r="EI95" s="542">
        <v>0</v>
      </c>
      <c r="EJ95" s="542">
        <v>0</v>
      </c>
      <c r="EK95" s="542">
        <v>0</v>
      </c>
      <c r="EL95" s="542">
        <v>0</v>
      </c>
      <c r="EM95" s="542">
        <v>0</v>
      </c>
      <c r="EN95" s="542">
        <v>0</v>
      </c>
      <c r="EO95" s="542">
        <v>0</v>
      </c>
      <c r="EP95" s="542">
        <v>0</v>
      </c>
      <c r="EQ95" s="542">
        <v>0</v>
      </c>
      <c r="ER95" s="542">
        <v>0</v>
      </c>
      <c r="ES95" s="542">
        <v>0</v>
      </c>
      <c r="ET95" s="542">
        <v>0</v>
      </c>
      <c r="EU95" s="542">
        <v>0</v>
      </c>
      <c r="EV95" s="542">
        <v>0</v>
      </c>
      <c r="EW95" s="542">
        <v>0</v>
      </c>
      <c r="EX95" s="542">
        <v>0</v>
      </c>
      <c r="EY95" s="543">
        <v>0</v>
      </c>
      <c r="EZ95" s="542">
        <v>0</v>
      </c>
      <c r="FA95" s="542">
        <v>1</v>
      </c>
      <c r="FB95" s="542">
        <v>4</v>
      </c>
      <c r="FC95" s="542">
        <v>1</v>
      </c>
      <c r="FD95" s="542">
        <v>10</v>
      </c>
      <c r="FE95" s="542">
        <v>0</v>
      </c>
      <c r="FF95" s="542">
        <v>0</v>
      </c>
      <c r="FG95" s="542">
        <v>0</v>
      </c>
      <c r="FH95" s="542">
        <v>0</v>
      </c>
      <c r="FI95" s="541">
        <f t="shared" si="1"/>
        <v>418</v>
      </c>
      <c r="FJ95" s="541">
        <f t="shared" si="1"/>
        <v>4187</v>
      </c>
      <c r="FK95" s="82"/>
      <c r="FL95" s="539"/>
      <c r="FM95" s="426"/>
    </row>
    <row r="96" spans="1:244" ht="12.95" customHeight="1">
      <c r="A96" s="544" t="s">
        <v>326</v>
      </c>
      <c r="B96" s="536"/>
      <c r="C96" s="537">
        <v>347</v>
      </c>
      <c r="D96" s="537">
        <v>371</v>
      </c>
      <c r="E96" s="537">
        <v>3</v>
      </c>
      <c r="F96" s="537">
        <v>3</v>
      </c>
      <c r="G96" s="537">
        <v>25</v>
      </c>
      <c r="H96" s="537">
        <v>27</v>
      </c>
      <c r="I96" s="537">
        <v>4</v>
      </c>
      <c r="J96" s="537">
        <v>4</v>
      </c>
      <c r="K96" s="537">
        <v>16</v>
      </c>
      <c r="L96" s="537">
        <v>18</v>
      </c>
      <c r="M96" s="537">
        <v>2463</v>
      </c>
      <c r="N96" s="537">
        <v>2604</v>
      </c>
      <c r="O96" s="537">
        <v>586</v>
      </c>
      <c r="P96" s="537">
        <v>626</v>
      </c>
      <c r="Q96" s="537">
        <v>14</v>
      </c>
      <c r="R96" s="537">
        <v>15</v>
      </c>
      <c r="S96" s="537">
        <v>198</v>
      </c>
      <c r="T96" s="537">
        <v>211</v>
      </c>
      <c r="U96" s="537">
        <v>182</v>
      </c>
      <c r="V96" s="537">
        <v>198</v>
      </c>
      <c r="W96" s="537">
        <v>9</v>
      </c>
      <c r="X96" s="537">
        <v>10</v>
      </c>
      <c r="Y96" s="537">
        <v>0</v>
      </c>
      <c r="Z96" s="537">
        <v>0</v>
      </c>
      <c r="AA96" s="537">
        <v>0</v>
      </c>
      <c r="AB96" s="537">
        <v>0</v>
      </c>
      <c r="AC96" s="537">
        <v>35</v>
      </c>
      <c r="AD96" s="537">
        <v>41</v>
      </c>
      <c r="AE96" s="537">
        <v>13</v>
      </c>
      <c r="AF96" s="537">
        <v>13</v>
      </c>
      <c r="AG96" s="537">
        <v>885</v>
      </c>
      <c r="AH96" s="537">
        <v>983</v>
      </c>
      <c r="AI96" s="537">
        <v>75</v>
      </c>
      <c r="AJ96" s="537">
        <v>83</v>
      </c>
      <c r="AK96" s="537">
        <v>4</v>
      </c>
      <c r="AL96" s="537">
        <v>4</v>
      </c>
      <c r="AM96" s="537">
        <v>33</v>
      </c>
      <c r="AN96" s="537">
        <v>35</v>
      </c>
      <c r="AO96" s="537">
        <v>350</v>
      </c>
      <c r="AP96" s="537">
        <v>373</v>
      </c>
      <c r="AQ96" s="537">
        <v>16</v>
      </c>
      <c r="AR96" s="537">
        <v>17</v>
      </c>
      <c r="AS96" s="537">
        <v>48</v>
      </c>
      <c r="AT96" s="537">
        <v>50</v>
      </c>
      <c r="AU96" s="537">
        <v>2</v>
      </c>
      <c r="AV96" s="537">
        <v>2</v>
      </c>
      <c r="AW96" s="537">
        <v>2</v>
      </c>
      <c r="AX96" s="537">
        <v>3</v>
      </c>
      <c r="AY96" s="537">
        <v>7</v>
      </c>
      <c r="AZ96" s="537">
        <v>7</v>
      </c>
      <c r="BA96" s="537">
        <v>117</v>
      </c>
      <c r="BB96" s="537">
        <v>124</v>
      </c>
      <c r="BC96" s="537">
        <v>204</v>
      </c>
      <c r="BD96" s="537">
        <v>255</v>
      </c>
      <c r="BE96" s="537">
        <v>44</v>
      </c>
      <c r="BF96" s="537">
        <v>45</v>
      </c>
      <c r="BG96" s="537">
        <v>2</v>
      </c>
      <c r="BH96" s="537">
        <v>2</v>
      </c>
      <c r="BI96" s="537">
        <v>0</v>
      </c>
      <c r="BJ96" s="537">
        <v>0</v>
      </c>
      <c r="BK96" s="537">
        <v>94</v>
      </c>
      <c r="BL96" s="537">
        <v>104</v>
      </c>
      <c r="BM96" s="537">
        <v>21</v>
      </c>
      <c r="BN96" s="537">
        <v>22</v>
      </c>
      <c r="BO96" s="537">
        <v>203</v>
      </c>
      <c r="BP96" s="537">
        <v>213</v>
      </c>
      <c r="BQ96" s="537">
        <v>12607</v>
      </c>
      <c r="BR96" s="537">
        <v>14120</v>
      </c>
      <c r="BS96" s="537">
        <v>1998</v>
      </c>
      <c r="BT96" s="537">
        <v>2179</v>
      </c>
      <c r="BU96" s="537">
        <v>2</v>
      </c>
      <c r="BV96" s="537">
        <v>2</v>
      </c>
      <c r="BW96" s="537">
        <v>21</v>
      </c>
      <c r="BX96" s="537">
        <v>23</v>
      </c>
      <c r="BY96" s="537">
        <v>119</v>
      </c>
      <c r="BZ96" s="537">
        <v>121</v>
      </c>
      <c r="CA96" s="537">
        <v>29</v>
      </c>
      <c r="CB96" s="537">
        <v>29</v>
      </c>
      <c r="CC96" s="537">
        <v>11</v>
      </c>
      <c r="CD96" s="537">
        <v>11</v>
      </c>
      <c r="CE96" s="537">
        <v>217</v>
      </c>
      <c r="CF96" s="537">
        <v>241</v>
      </c>
      <c r="CG96" s="537">
        <v>64</v>
      </c>
      <c r="CH96" s="537">
        <v>64</v>
      </c>
      <c r="CI96" s="537">
        <v>19</v>
      </c>
      <c r="CJ96" s="537">
        <v>26</v>
      </c>
      <c r="CK96" s="537">
        <v>17</v>
      </c>
      <c r="CL96" s="537">
        <v>17</v>
      </c>
      <c r="CM96" s="537">
        <v>82</v>
      </c>
      <c r="CN96" s="537">
        <v>86</v>
      </c>
      <c r="CO96" s="537">
        <v>55</v>
      </c>
      <c r="CP96" s="537">
        <v>61</v>
      </c>
      <c r="CQ96" s="538">
        <v>3</v>
      </c>
      <c r="CR96" s="537">
        <v>3</v>
      </c>
      <c r="CS96" s="537">
        <v>513</v>
      </c>
      <c r="CT96" s="537">
        <v>638</v>
      </c>
      <c r="CU96" s="537">
        <v>0</v>
      </c>
      <c r="CV96" s="537">
        <v>0</v>
      </c>
      <c r="CW96" s="537">
        <v>10</v>
      </c>
      <c r="CX96" s="537">
        <v>10</v>
      </c>
      <c r="CY96" s="537">
        <v>9</v>
      </c>
      <c r="CZ96" s="537">
        <v>9</v>
      </c>
      <c r="DA96" s="537">
        <v>76</v>
      </c>
      <c r="DB96" s="537">
        <v>81</v>
      </c>
      <c r="DC96" s="537">
        <v>37</v>
      </c>
      <c r="DD96" s="537">
        <v>37</v>
      </c>
      <c r="DE96" s="537">
        <v>105</v>
      </c>
      <c r="DF96" s="537">
        <v>115</v>
      </c>
      <c r="DG96" s="537">
        <v>230</v>
      </c>
      <c r="DH96" s="537">
        <v>254</v>
      </c>
      <c r="DI96" s="537">
        <v>1</v>
      </c>
      <c r="DJ96" s="537">
        <v>1</v>
      </c>
      <c r="DK96" s="537">
        <v>9</v>
      </c>
      <c r="DL96" s="537">
        <v>9</v>
      </c>
      <c r="DM96" s="537">
        <v>7</v>
      </c>
      <c r="DN96" s="537">
        <v>7</v>
      </c>
      <c r="DO96" s="537">
        <v>108</v>
      </c>
      <c r="DP96" s="537">
        <v>110</v>
      </c>
      <c r="DQ96" s="537">
        <v>13</v>
      </c>
      <c r="DR96" s="537">
        <v>13</v>
      </c>
      <c r="DS96" s="537">
        <v>112</v>
      </c>
      <c r="DT96" s="537">
        <v>120</v>
      </c>
      <c r="DU96" s="537">
        <v>1</v>
      </c>
      <c r="DV96" s="537">
        <v>1</v>
      </c>
      <c r="DW96" s="537">
        <v>10</v>
      </c>
      <c r="DX96" s="537">
        <v>11</v>
      </c>
      <c r="DY96" s="537">
        <v>109</v>
      </c>
      <c r="DZ96" s="537">
        <v>111</v>
      </c>
      <c r="EA96" s="538">
        <v>5</v>
      </c>
      <c r="EB96" s="537">
        <v>5</v>
      </c>
      <c r="EC96" s="537">
        <v>2</v>
      </c>
      <c r="ED96" s="537">
        <v>2</v>
      </c>
      <c r="EE96" s="537">
        <v>19</v>
      </c>
      <c r="EF96" s="537">
        <v>19</v>
      </c>
      <c r="EG96" s="537">
        <v>20</v>
      </c>
      <c r="EH96" s="537">
        <v>23</v>
      </c>
      <c r="EI96" s="537">
        <v>1</v>
      </c>
      <c r="EJ96" s="537">
        <v>1</v>
      </c>
      <c r="EK96" s="537">
        <v>8</v>
      </c>
      <c r="EL96" s="537">
        <v>8</v>
      </c>
      <c r="EM96" s="537">
        <v>2</v>
      </c>
      <c r="EN96" s="537">
        <v>2</v>
      </c>
      <c r="EO96" s="537">
        <v>3</v>
      </c>
      <c r="EP96" s="537">
        <v>3</v>
      </c>
      <c r="EQ96" s="537">
        <v>0</v>
      </c>
      <c r="ER96" s="537">
        <v>0</v>
      </c>
      <c r="ES96" s="537">
        <v>13</v>
      </c>
      <c r="ET96" s="537">
        <v>21</v>
      </c>
      <c r="EU96" s="537">
        <v>1</v>
      </c>
      <c r="EV96" s="537">
        <v>1</v>
      </c>
      <c r="EW96" s="537">
        <v>6</v>
      </c>
      <c r="EX96" s="537">
        <v>6</v>
      </c>
      <c r="EY96" s="538">
        <v>48</v>
      </c>
      <c r="EZ96" s="537">
        <v>60</v>
      </c>
      <c r="FA96" s="537">
        <v>15</v>
      </c>
      <c r="FB96" s="537">
        <v>15</v>
      </c>
      <c r="FC96" s="537">
        <v>4</v>
      </c>
      <c r="FD96" s="537">
        <v>5</v>
      </c>
      <c r="FE96" s="537">
        <v>12</v>
      </c>
      <c r="FF96" s="537">
        <v>12</v>
      </c>
      <c r="FG96" s="537">
        <v>34</v>
      </c>
      <c r="FH96" s="537">
        <v>36</v>
      </c>
      <c r="FI96" s="536">
        <f t="shared" ref="FI96:FJ96" si="2">+C96+E96+G96+I96+K96+M96+O96+Q96+S96+U96+W96+Y96+AA96+AC96+AE96+AI96+AG96+AK96+AM96+AO96+AQ96+AS96+AU96+AW96+AY96+BA96+BE96+BC96+BG96+BI96+BK96+BM96+BO96+BQ96+BS96+BW96+BU96+BY96+CA96+CC96+CE96+CG96+CI96+CK96+CM96+CO96+CQ96+CS96+CU96+CW96+CY96+DA96+DC96+DE96+DG96+DI96+DK96+DM96+DO96+DQ96+DS96+DU96+DW96+DY96+EA96+EC96+EE96+EG96+EI96+EK96+EM96+EO96+EQ96+ES96+EU96+EW96+EY96+FA96+FC96+FE96+FG96</f>
        <v>22789</v>
      </c>
      <c r="FJ96" s="541">
        <f t="shared" si="2"/>
        <v>25192</v>
      </c>
      <c r="FL96" s="539"/>
      <c r="FM96" s="426"/>
      <c r="FP96" s="81"/>
      <c r="FW96" s="76"/>
      <c r="GJ96" s="76"/>
      <c r="GW96" s="76"/>
      <c r="HJ96" s="76"/>
      <c r="HW96" s="76"/>
      <c r="IH96" s="77"/>
      <c r="II96" s="77"/>
      <c r="IJ96" s="77"/>
    </row>
    <row r="97" spans="1:169" ht="9.9499999999999993" customHeight="1">
      <c r="A97" s="818" t="s">
        <v>422</v>
      </c>
      <c r="B97" s="818"/>
      <c r="C97" s="813">
        <f t="shared" ref="C97:BN97" si="3">SUM(C9:C96)</f>
        <v>49612</v>
      </c>
      <c r="D97" s="813">
        <f t="shared" si="3"/>
        <v>349510</v>
      </c>
      <c r="E97" s="813">
        <f t="shared" si="3"/>
        <v>10364</v>
      </c>
      <c r="F97" s="813">
        <f t="shared" si="3"/>
        <v>93811</v>
      </c>
      <c r="G97" s="813">
        <f t="shared" si="3"/>
        <v>16421</v>
      </c>
      <c r="H97" s="813">
        <f t="shared" si="3"/>
        <v>110407</v>
      </c>
      <c r="I97" s="813">
        <f t="shared" si="3"/>
        <v>3747</v>
      </c>
      <c r="J97" s="813">
        <f t="shared" si="3"/>
        <v>36370</v>
      </c>
      <c r="K97" s="813">
        <f t="shared" si="3"/>
        <v>7672</v>
      </c>
      <c r="L97" s="813">
        <f t="shared" si="3"/>
        <v>47393</v>
      </c>
      <c r="M97" s="813">
        <f t="shared" si="3"/>
        <v>171951</v>
      </c>
      <c r="N97" s="813">
        <f t="shared" si="3"/>
        <v>1367744</v>
      </c>
      <c r="O97" s="813">
        <f t="shared" si="3"/>
        <v>99245</v>
      </c>
      <c r="P97" s="813">
        <f t="shared" si="3"/>
        <v>646929</v>
      </c>
      <c r="Q97" s="813">
        <f t="shared" si="3"/>
        <v>4405</v>
      </c>
      <c r="R97" s="813">
        <f t="shared" si="3"/>
        <v>24637</v>
      </c>
      <c r="S97" s="813">
        <f t="shared" si="3"/>
        <v>33189</v>
      </c>
      <c r="T97" s="813">
        <f t="shared" si="3"/>
        <v>186726</v>
      </c>
      <c r="U97" s="813">
        <f t="shared" si="3"/>
        <v>37087</v>
      </c>
      <c r="V97" s="813">
        <f t="shared" si="3"/>
        <v>223042</v>
      </c>
      <c r="W97" s="813">
        <f t="shared" si="3"/>
        <v>5653</v>
      </c>
      <c r="X97" s="813">
        <f t="shared" si="3"/>
        <v>50168</v>
      </c>
      <c r="Y97" s="813">
        <f t="shared" si="3"/>
        <v>3387</v>
      </c>
      <c r="Z97" s="813">
        <f t="shared" si="3"/>
        <v>33002</v>
      </c>
      <c r="AA97" s="813">
        <f t="shared" si="3"/>
        <v>4134</v>
      </c>
      <c r="AB97" s="813">
        <f t="shared" si="3"/>
        <v>39982</v>
      </c>
      <c r="AC97" s="813">
        <f t="shared" si="3"/>
        <v>8626</v>
      </c>
      <c r="AD97" s="813">
        <f t="shared" si="3"/>
        <v>67635</v>
      </c>
      <c r="AE97" s="813">
        <f t="shared" si="3"/>
        <v>7297</v>
      </c>
      <c r="AF97" s="813">
        <f t="shared" si="3"/>
        <v>39929</v>
      </c>
      <c r="AG97" s="813">
        <f t="shared" si="3"/>
        <v>96197</v>
      </c>
      <c r="AH97" s="813">
        <f t="shared" si="3"/>
        <v>733459</v>
      </c>
      <c r="AI97" s="813">
        <f t="shared" si="3"/>
        <v>18664</v>
      </c>
      <c r="AJ97" s="813">
        <f t="shared" si="3"/>
        <v>101633</v>
      </c>
      <c r="AK97" s="813">
        <f t="shared" si="3"/>
        <v>3770</v>
      </c>
      <c r="AL97" s="813">
        <f t="shared" si="3"/>
        <v>33968</v>
      </c>
      <c r="AM97" s="813">
        <f t="shared" si="3"/>
        <v>10618</v>
      </c>
      <c r="AN97" s="813">
        <f t="shared" si="3"/>
        <v>70691</v>
      </c>
      <c r="AO97" s="813">
        <f t="shared" si="3"/>
        <v>32115</v>
      </c>
      <c r="AP97" s="813">
        <f t="shared" si="3"/>
        <v>203793</v>
      </c>
      <c r="AQ97" s="813">
        <f t="shared" si="3"/>
        <v>21734</v>
      </c>
      <c r="AR97" s="813">
        <f t="shared" si="3"/>
        <v>208020</v>
      </c>
      <c r="AS97" s="813">
        <f t="shared" si="3"/>
        <v>11263</v>
      </c>
      <c r="AT97" s="813">
        <f t="shared" si="3"/>
        <v>69181</v>
      </c>
      <c r="AU97" s="813">
        <f t="shared" si="3"/>
        <v>11041</v>
      </c>
      <c r="AV97" s="813">
        <f t="shared" si="3"/>
        <v>86641</v>
      </c>
      <c r="AW97" s="813">
        <f t="shared" si="3"/>
        <v>4790</v>
      </c>
      <c r="AX97" s="813">
        <f t="shared" si="3"/>
        <v>35730</v>
      </c>
      <c r="AY97" s="813">
        <f t="shared" si="3"/>
        <v>11822</v>
      </c>
      <c r="AZ97" s="813">
        <f t="shared" si="3"/>
        <v>95541</v>
      </c>
      <c r="BA97" s="813">
        <f t="shared" si="3"/>
        <v>25103</v>
      </c>
      <c r="BB97" s="813">
        <f t="shared" si="3"/>
        <v>194950</v>
      </c>
      <c r="BC97" s="813">
        <f t="shared" si="3"/>
        <v>44130</v>
      </c>
      <c r="BD97" s="813">
        <f t="shared" si="3"/>
        <v>384272</v>
      </c>
      <c r="BE97" s="813">
        <f t="shared" si="3"/>
        <v>11315</v>
      </c>
      <c r="BF97" s="813">
        <f t="shared" si="3"/>
        <v>63232</v>
      </c>
      <c r="BG97" s="813">
        <f t="shared" si="3"/>
        <v>2470</v>
      </c>
      <c r="BH97" s="813">
        <f t="shared" si="3"/>
        <v>15425</v>
      </c>
      <c r="BI97" s="813">
        <f t="shared" si="3"/>
        <v>1819</v>
      </c>
      <c r="BJ97" s="813">
        <f t="shared" si="3"/>
        <v>26269</v>
      </c>
      <c r="BK97" s="813">
        <f t="shared" si="3"/>
        <v>29757</v>
      </c>
      <c r="BL97" s="813">
        <f t="shared" si="3"/>
        <v>286168</v>
      </c>
      <c r="BM97" s="813">
        <f t="shared" si="3"/>
        <v>11230</v>
      </c>
      <c r="BN97" s="813">
        <f t="shared" si="3"/>
        <v>69532</v>
      </c>
      <c r="BO97" s="813">
        <f t="shared" ref="BO97:DZ97" si="4">SUM(BO9:BO96)</f>
        <v>49116</v>
      </c>
      <c r="BP97" s="813">
        <f t="shared" si="4"/>
        <v>336952</v>
      </c>
      <c r="BQ97" s="813">
        <f t="shared" si="4"/>
        <v>618326</v>
      </c>
      <c r="BR97" s="813">
        <f t="shared" si="4"/>
        <v>4489836</v>
      </c>
      <c r="BS97" s="813">
        <f t="shared" si="4"/>
        <v>152393</v>
      </c>
      <c r="BT97" s="813">
        <f t="shared" si="4"/>
        <v>987868</v>
      </c>
      <c r="BU97" s="813">
        <f t="shared" si="4"/>
        <v>3798</v>
      </c>
      <c r="BV97" s="813">
        <f t="shared" si="4"/>
        <v>28046</v>
      </c>
      <c r="BW97" s="813">
        <f t="shared" si="4"/>
        <v>9008</v>
      </c>
      <c r="BX97" s="813">
        <f t="shared" si="4"/>
        <v>58424</v>
      </c>
      <c r="BY97" s="813">
        <f t="shared" si="4"/>
        <v>39735</v>
      </c>
      <c r="BZ97" s="813">
        <f t="shared" si="4"/>
        <v>255861</v>
      </c>
      <c r="CA97" s="813">
        <f t="shared" si="4"/>
        <v>10045</v>
      </c>
      <c r="CB97" s="813">
        <f t="shared" si="4"/>
        <v>70369</v>
      </c>
      <c r="CC97" s="813">
        <f t="shared" si="4"/>
        <v>4791</v>
      </c>
      <c r="CD97" s="813">
        <f t="shared" si="4"/>
        <v>29571</v>
      </c>
      <c r="CE97" s="813">
        <f t="shared" si="4"/>
        <v>61096</v>
      </c>
      <c r="CF97" s="813">
        <f t="shared" si="4"/>
        <v>606564</v>
      </c>
      <c r="CG97" s="813">
        <f t="shared" si="4"/>
        <v>60039</v>
      </c>
      <c r="CH97" s="813">
        <f t="shared" si="4"/>
        <v>390125</v>
      </c>
      <c r="CI97" s="813">
        <f t="shared" si="4"/>
        <v>12025</v>
      </c>
      <c r="CJ97" s="813">
        <f t="shared" si="4"/>
        <v>96585</v>
      </c>
      <c r="CK97" s="813">
        <f t="shared" si="4"/>
        <v>14829</v>
      </c>
      <c r="CL97" s="813">
        <f t="shared" si="4"/>
        <v>149687</v>
      </c>
      <c r="CM97" s="813">
        <f t="shared" si="4"/>
        <v>34825</v>
      </c>
      <c r="CN97" s="813">
        <f t="shared" si="4"/>
        <v>274666</v>
      </c>
      <c r="CO97" s="813">
        <f t="shared" si="4"/>
        <v>21169</v>
      </c>
      <c r="CP97" s="813">
        <f t="shared" si="4"/>
        <v>205913</v>
      </c>
      <c r="CQ97" s="813">
        <f t="shared" si="4"/>
        <v>9141</v>
      </c>
      <c r="CR97" s="813">
        <f t="shared" si="4"/>
        <v>117724</v>
      </c>
      <c r="CS97" s="813">
        <f t="shared" si="4"/>
        <v>47147</v>
      </c>
      <c r="CT97" s="813">
        <f t="shared" si="4"/>
        <v>236790</v>
      </c>
      <c r="CU97" s="813">
        <f t="shared" si="4"/>
        <v>3270</v>
      </c>
      <c r="CV97" s="813">
        <f t="shared" si="4"/>
        <v>33252</v>
      </c>
      <c r="CW97" s="813">
        <f t="shared" si="4"/>
        <v>9741</v>
      </c>
      <c r="CX97" s="813">
        <f t="shared" si="4"/>
        <v>56134</v>
      </c>
      <c r="CY97" s="813">
        <f t="shared" si="4"/>
        <v>8068</v>
      </c>
      <c r="CZ97" s="813">
        <f t="shared" si="4"/>
        <v>49725</v>
      </c>
      <c r="DA97" s="813">
        <f t="shared" si="4"/>
        <v>16910</v>
      </c>
      <c r="DB97" s="813">
        <f t="shared" si="4"/>
        <v>105374</v>
      </c>
      <c r="DC97" s="813">
        <f t="shared" si="4"/>
        <v>8625</v>
      </c>
      <c r="DD97" s="813">
        <f t="shared" si="4"/>
        <v>52473</v>
      </c>
      <c r="DE97" s="813">
        <f t="shared" si="4"/>
        <v>31020</v>
      </c>
      <c r="DF97" s="813">
        <f t="shared" si="4"/>
        <v>224410</v>
      </c>
      <c r="DG97" s="813">
        <f t="shared" si="4"/>
        <v>33635</v>
      </c>
      <c r="DH97" s="813">
        <f t="shared" si="4"/>
        <v>216761</v>
      </c>
      <c r="DI97" s="813">
        <f t="shared" si="4"/>
        <v>2939</v>
      </c>
      <c r="DJ97" s="813">
        <f t="shared" si="4"/>
        <v>34244</v>
      </c>
      <c r="DK97" s="813">
        <f t="shared" si="4"/>
        <v>5294</v>
      </c>
      <c r="DL97" s="813">
        <f t="shared" si="4"/>
        <v>30902</v>
      </c>
      <c r="DM97" s="813">
        <f t="shared" si="4"/>
        <v>12273</v>
      </c>
      <c r="DN97" s="813">
        <f t="shared" si="4"/>
        <v>86442</v>
      </c>
      <c r="DO97" s="813">
        <f t="shared" si="4"/>
        <v>32436</v>
      </c>
      <c r="DP97" s="813">
        <f t="shared" si="4"/>
        <v>300868</v>
      </c>
      <c r="DQ97" s="813">
        <f t="shared" si="4"/>
        <v>10796</v>
      </c>
      <c r="DR97" s="813">
        <f t="shared" si="4"/>
        <v>71178</v>
      </c>
      <c r="DS97" s="813">
        <f t="shared" si="4"/>
        <v>22283</v>
      </c>
      <c r="DT97" s="813">
        <f t="shared" si="4"/>
        <v>127309</v>
      </c>
      <c r="DU97" s="813">
        <f t="shared" si="4"/>
        <v>1565</v>
      </c>
      <c r="DV97" s="813">
        <f t="shared" si="4"/>
        <v>10679</v>
      </c>
      <c r="DW97" s="813">
        <f t="shared" si="4"/>
        <v>22891</v>
      </c>
      <c r="DX97" s="813">
        <f t="shared" si="4"/>
        <v>193852</v>
      </c>
      <c r="DY97" s="813">
        <f t="shared" si="4"/>
        <v>10890</v>
      </c>
      <c r="DZ97" s="813">
        <f t="shared" si="4"/>
        <v>69127</v>
      </c>
      <c r="EA97" s="813">
        <f t="shared" ref="EA97" si="5">SUM(EA9:EA96)</f>
        <v>12803</v>
      </c>
      <c r="EB97" s="813">
        <f t="shared" ref="EB97:FJ97" si="6">SUM(EB9:EB96)</f>
        <v>116146</v>
      </c>
      <c r="EC97" s="813">
        <f t="shared" si="6"/>
        <v>7369</v>
      </c>
      <c r="ED97" s="813">
        <f t="shared" si="6"/>
        <v>48034</v>
      </c>
      <c r="EE97" s="813">
        <f t="shared" si="6"/>
        <v>12507</v>
      </c>
      <c r="EF97" s="813">
        <f t="shared" si="6"/>
        <v>98790</v>
      </c>
      <c r="EG97" s="813">
        <f t="shared" si="6"/>
        <v>9931</v>
      </c>
      <c r="EH97" s="813">
        <f t="shared" si="6"/>
        <v>66373</v>
      </c>
      <c r="EI97" s="813">
        <f t="shared" si="6"/>
        <v>1650</v>
      </c>
      <c r="EJ97" s="813">
        <f t="shared" si="6"/>
        <v>9449</v>
      </c>
      <c r="EK97" s="813">
        <f t="shared" si="6"/>
        <v>5971</v>
      </c>
      <c r="EL97" s="813">
        <f t="shared" si="6"/>
        <v>41870</v>
      </c>
      <c r="EM97" s="813">
        <f t="shared" si="6"/>
        <v>5265</v>
      </c>
      <c r="EN97" s="813">
        <f t="shared" si="6"/>
        <v>42903</v>
      </c>
      <c r="EO97" s="813">
        <f t="shared" si="6"/>
        <v>6817</v>
      </c>
      <c r="EP97" s="813">
        <f t="shared" si="6"/>
        <v>94233</v>
      </c>
      <c r="EQ97" s="813">
        <f t="shared" si="6"/>
        <v>4067</v>
      </c>
      <c r="ER97" s="813">
        <f t="shared" si="6"/>
        <v>66820</v>
      </c>
      <c r="ES97" s="813">
        <f t="shared" si="6"/>
        <v>4991</v>
      </c>
      <c r="ET97" s="813">
        <f t="shared" si="6"/>
        <v>32905</v>
      </c>
      <c r="EU97" s="813">
        <f t="shared" si="6"/>
        <v>1417</v>
      </c>
      <c r="EV97" s="813">
        <f t="shared" si="6"/>
        <v>9922</v>
      </c>
      <c r="EW97" s="813">
        <f t="shared" si="6"/>
        <v>2760</v>
      </c>
      <c r="EX97" s="813">
        <f t="shared" si="6"/>
        <v>22686</v>
      </c>
      <c r="EY97" s="813">
        <f t="shared" si="6"/>
        <v>9691</v>
      </c>
      <c r="EZ97" s="813">
        <f t="shared" si="6"/>
        <v>85856</v>
      </c>
      <c r="FA97" s="813">
        <f t="shared" si="6"/>
        <v>5687</v>
      </c>
      <c r="FB97" s="813">
        <f t="shared" si="6"/>
        <v>39742</v>
      </c>
      <c r="FC97" s="813">
        <f t="shared" si="6"/>
        <v>2050</v>
      </c>
      <c r="FD97" s="813">
        <f t="shared" si="6"/>
        <v>22152</v>
      </c>
      <c r="FE97" s="813">
        <f t="shared" si="6"/>
        <v>9142</v>
      </c>
      <c r="FF97" s="813">
        <f t="shared" si="6"/>
        <v>68343</v>
      </c>
      <c r="FG97" s="813">
        <f t="shared" si="6"/>
        <v>11009</v>
      </c>
      <c r="FH97" s="813">
        <f t="shared" si="6"/>
        <v>84126</v>
      </c>
      <c r="FI97" s="813">
        <f>SUM(FI9:FI96)</f>
        <v>2303874</v>
      </c>
      <c r="FJ97" s="813">
        <f t="shared" si="6"/>
        <v>16943851</v>
      </c>
      <c r="FK97" s="545"/>
      <c r="FL97" s="426"/>
      <c r="FM97" s="426"/>
    </row>
    <row r="98" spans="1:169" s="80" customFormat="1" ht="9.9499999999999993" customHeight="1">
      <c r="A98" s="818"/>
      <c r="B98" s="818"/>
      <c r="C98" s="813"/>
      <c r="D98" s="813"/>
      <c r="E98" s="813"/>
      <c r="F98" s="813"/>
      <c r="G98" s="813"/>
      <c r="H98" s="813"/>
      <c r="I98" s="813"/>
      <c r="J98" s="813"/>
      <c r="K98" s="813"/>
      <c r="L98" s="813"/>
      <c r="M98" s="813"/>
      <c r="N98" s="813"/>
      <c r="O98" s="813"/>
      <c r="P98" s="813"/>
      <c r="Q98" s="813"/>
      <c r="R98" s="813"/>
      <c r="S98" s="813"/>
      <c r="T98" s="813"/>
      <c r="U98" s="813"/>
      <c r="V98" s="813"/>
      <c r="W98" s="813"/>
      <c r="X98" s="813"/>
      <c r="Y98" s="813"/>
      <c r="Z98" s="813"/>
      <c r="AA98" s="813"/>
      <c r="AB98" s="813"/>
      <c r="AC98" s="813"/>
      <c r="AD98" s="813"/>
      <c r="AE98" s="813"/>
      <c r="AF98" s="813"/>
      <c r="AG98" s="813"/>
      <c r="AH98" s="813"/>
      <c r="AI98" s="813"/>
      <c r="AJ98" s="813"/>
      <c r="AK98" s="813"/>
      <c r="AL98" s="813"/>
      <c r="AM98" s="813"/>
      <c r="AN98" s="813"/>
      <c r="AO98" s="813"/>
      <c r="AP98" s="813"/>
      <c r="AQ98" s="813"/>
      <c r="AR98" s="813"/>
      <c r="AS98" s="813"/>
      <c r="AT98" s="813"/>
      <c r="AU98" s="813"/>
      <c r="AV98" s="813"/>
      <c r="AW98" s="813"/>
      <c r="AX98" s="813"/>
      <c r="AY98" s="813"/>
      <c r="AZ98" s="813"/>
      <c r="BA98" s="813"/>
      <c r="BB98" s="813"/>
      <c r="BC98" s="813"/>
      <c r="BD98" s="813"/>
      <c r="BE98" s="813"/>
      <c r="BF98" s="813"/>
      <c r="BG98" s="813"/>
      <c r="BH98" s="813"/>
      <c r="BI98" s="813"/>
      <c r="BJ98" s="813"/>
      <c r="BK98" s="813"/>
      <c r="BL98" s="813"/>
      <c r="BM98" s="813"/>
      <c r="BN98" s="813"/>
      <c r="BO98" s="813"/>
      <c r="BP98" s="813"/>
      <c r="BQ98" s="813"/>
      <c r="BR98" s="813"/>
      <c r="BS98" s="813"/>
      <c r="BT98" s="813"/>
      <c r="BU98" s="813"/>
      <c r="BV98" s="813"/>
      <c r="BW98" s="813"/>
      <c r="BX98" s="813"/>
      <c r="BY98" s="813"/>
      <c r="BZ98" s="813"/>
      <c r="CA98" s="813"/>
      <c r="CB98" s="813"/>
      <c r="CC98" s="813"/>
      <c r="CD98" s="813"/>
      <c r="CE98" s="813"/>
      <c r="CF98" s="813"/>
      <c r="CG98" s="813"/>
      <c r="CH98" s="813"/>
      <c r="CI98" s="813"/>
      <c r="CJ98" s="813"/>
      <c r="CK98" s="813"/>
      <c r="CL98" s="813"/>
      <c r="CM98" s="813"/>
      <c r="CN98" s="813"/>
      <c r="CO98" s="813"/>
      <c r="CP98" s="813"/>
      <c r="CQ98" s="813"/>
      <c r="CR98" s="813"/>
      <c r="CS98" s="813"/>
      <c r="CT98" s="813"/>
      <c r="CU98" s="813"/>
      <c r="CV98" s="813"/>
      <c r="CW98" s="813"/>
      <c r="CX98" s="813"/>
      <c r="CY98" s="813"/>
      <c r="CZ98" s="813"/>
      <c r="DA98" s="813"/>
      <c r="DB98" s="813"/>
      <c r="DC98" s="813"/>
      <c r="DD98" s="813"/>
      <c r="DE98" s="813"/>
      <c r="DF98" s="813"/>
      <c r="DG98" s="813"/>
      <c r="DH98" s="813"/>
      <c r="DI98" s="813"/>
      <c r="DJ98" s="813"/>
      <c r="DK98" s="813"/>
      <c r="DL98" s="813"/>
      <c r="DM98" s="813"/>
      <c r="DN98" s="813"/>
      <c r="DO98" s="813"/>
      <c r="DP98" s="813"/>
      <c r="DQ98" s="813"/>
      <c r="DR98" s="813"/>
      <c r="DS98" s="813"/>
      <c r="DT98" s="813"/>
      <c r="DU98" s="813"/>
      <c r="DV98" s="813"/>
      <c r="DW98" s="813"/>
      <c r="DX98" s="813"/>
      <c r="DY98" s="813"/>
      <c r="DZ98" s="813"/>
      <c r="EA98" s="813"/>
      <c r="EB98" s="813"/>
      <c r="EC98" s="813"/>
      <c r="ED98" s="813"/>
      <c r="EE98" s="813"/>
      <c r="EF98" s="813"/>
      <c r="EG98" s="813"/>
      <c r="EH98" s="813"/>
      <c r="EI98" s="813"/>
      <c r="EJ98" s="813"/>
      <c r="EK98" s="813"/>
      <c r="EL98" s="813"/>
      <c r="EM98" s="813"/>
      <c r="EN98" s="813"/>
      <c r="EO98" s="813"/>
      <c r="EP98" s="813"/>
      <c r="EQ98" s="813"/>
      <c r="ER98" s="813"/>
      <c r="ES98" s="813"/>
      <c r="ET98" s="813"/>
      <c r="EU98" s="813"/>
      <c r="EV98" s="813"/>
      <c r="EW98" s="813"/>
      <c r="EX98" s="813"/>
      <c r="EY98" s="813"/>
      <c r="EZ98" s="813"/>
      <c r="FA98" s="813"/>
      <c r="FB98" s="813"/>
      <c r="FC98" s="813"/>
      <c r="FD98" s="813"/>
      <c r="FE98" s="813"/>
      <c r="FF98" s="813"/>
      <c r="FG98" s="813"/>
      <c r="FH98" s="813"/>
      <c r="FI98" s="813"/>
      <c r="FJ98" s="813"/>
      <c r="FL98" s="426"/>
      <c r="FM98" s="426"/>
    </row>
    <row r="99" spans="1:169" s="80" customFormat="1">
      <c r="A99" s="814" t="s">
        <v>330</v>
      </c>
      <c r="B99" s="814"/>
      <c r="C99" s="814"/>
      <c r="D99" s="814"/>
      <c r="E99" s="814"/>
      <c r="F99" s="814"/>
      <c r="G99" s="814"/>
      <c r="H99" s="814"/>
    </row>
    <row r="100" spans="1:169" s="80" customFormat="1" ht="11.25">
      <c r="A100" s="815" t="s">
        <v>575</v>
      </c>
      <c r="B100" s="815"/>
      <c r="C100" s="815"/>
    </row>
    <row r="101" spans="1:169" s="80" customFormat="1" ht="11.25"/>
    <row r="102" spans="1:169" s="80" customFormat="1">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c r="EO102" s="78"/>
      <c r="EP102" s="78"/>
      <c r="EQ102" s="78"/>
      <c r="ER102" s="78"/>
      <c r="ES102" s="78"/>
      <c r="ET102" s="78"/>
      <c r="EU102" s="78"/>
      <c r="EV102" s="78"/>
      <c r="EW102" s="78"/>
      <c r="EX102" s="78"/>
      <c r="EY102" s="78"/>
      <c r="EZ102" s="78"/>
      <c r="FA102" s="78"/>
      <c r="FB102" s="78"/>
      <c r="FC102" s="78"/>
      <c r="FD102" s="78"/>
      <c r="FE102" s="78"/>
      <c r="FF102" s="78"/>
      <c r="FG102" s="78"/>
      <c r="FH102" s="78"/>
      <c r="FI102" s="78"/>
      <c r="FJ102" s="78"/>
    </row>
    <row r="103" spans="1:169" s="80" customFormat="1">
      <c r="H103" s="78"/>
      <c r="I103" s="78"/>
      <c r="J103" s="78"/>
    </row>
    <row r="104" spans="1:169" s="80" customFormat="1">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G104" s="78"/>
      <c r="BH104" s="78"/>
      <c r="BI104" s="78"/>
      <c r="BJ104" s="78"/>
      <c r="BK104" s="78"/>
      <c r="BL104" s="78"/>
      <c r="BM104" s="78"/>
      <c r="BN104" s="78"/>
      <c r="BO104" s="78"/>
      <c r="BP104" s="78"/>
      <c r="BQ104" s="78"/>
      <c r="BR104" s="78"/>
      <c r="BS104" s="78"/>
      <c r="BT104" s="78"/>
      <c r="BU104" s="78"/>
      <c r="BV104" s="78"/>
      <c r="BW104" s="78"/>
      <c r="BX104" s="78"/>
      <c r="BY104" s="78"/>
      <c r="BZ104" s="78"/>
      <c r="CA104" s="78"/>
      <c r="CB104" s="78"/>
      <c r="CC104" s="78"/>
      <c r="CD104" s="78"/>
    </row>
    <row r="105" spans="1:169" s="80" customFormat="1">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c r="BO105" s="78"/>
      <c r="BP105" s="78"/>
      <c r="BQ105" s="78"/>
      <c r="BR105" s="78"/>
      <c r="BS105" s="78"/>
      <c r="BT105" s="78"/>
      <c r="BU105" s="78"/>
      <c r="BV105" s="78"/>
      <c r="BW105" s="78"/>
      <c r="BX105" s="78"/>
      <c r="BY105" s="78"/>
      <c r="BZ105" s="78"/>
      <c r="CA105" s="78"/>
      <c r="CB105" s="78"/>
      <c r="CC105" s="78"/>
      <c r="CD105" s="78"/>
      <c r="CE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c r="EO105" s="78"/>
      <c r="EP105" s="78"/>
      <c r="EQ105" s="78"/>
      <c r="ER105" s="78"/>
      <c r="ES105" s="78"/>
      <c r="ET105" s="78"/>
      <c r="EU105" s="78"/>
      <c r="EV105" s="78"/>
      <c r="EW105" s="78"/>
      <c r="EX105" s="78"/>
      <c r="EY105" s="78"/>
      <c r="EZ105" s="78"/>
      <c r="FA105" s="78"/>
      <c r="FB105" s="78"/>
      <c r="FC105" s="78"/>
      <c r="FD105" s="78"/>
      <c r="FE105" s="78"/>
      <c r="FF105" s="78"/>
      <c r="FG105" s="78"/>
      <c r="FH105" s="78"/>
    </row>
  </sheetData>
  <mergeCells count="415">
    <mergeCell ref="K6:L6"/>
    <mergeCell ref="M6:N6"/>
    <mergeCell ref="O6:P6"/>
    <mergeCell ref="Q6:R6"/>
    <mergeCell ref="S6:T6"/>
    <mergeCell ref="U6:V6"/>
    <mergeCell ref="A6:A8"/>
    <mergeCell ref="B6:B8"/>
    <mergeCell ref="C6:D6"/>
    <mergeCell ref="E6:F6"/>
    <mergeCell ref="G6:H6"/>
    <mergeCell ref="I6:J6"/>
    <mergeCell ref="C7:C8"/>
    <mergeCell ref="D7:D8"/>
    <mergeCell ref="E7:E8"/>
    <mergeCell ref="F7:F8"/>
    <mergeCell ref="G7:G8"/>
    <mergeCell ref="H7:H8"/>
    <mergeCell ref="I7:I8"/>
    <mergeCell ref="J7:J8"/>
    <mergeCell ref="K7:K8"/>
    <mergeCell ref="L7:L8"/>
    <mergeCell ref="S7:S8"/>
    <mergeCell ref="T7:T8"/>
    <mergeCell ref="AI6:AJ6"/>
    <mergeCell ref="AK6:AL6"/>
    <mergeCell ref="AM6:AN6"/>
    <mergeCell ref="AO6:AP6"/>
    <mergeCell ref="AQ6:AR6"/>
    <mergeCell ref="AS6:AT6"/>
    <mergeCell ref="W6:X6"/>
    <mergeCell ref="Y6:Z6"/>
    <mergeCell ref="AA6:AB6"/>
    <mergeCell ref="AC6:AD6"/>
    <mergeCell ref="AE6:AF6"/>
    <mergeCell ref="AG6:AH6"/>
    <mergeCell ref="BG6:BH6"/>
    <mergeCell ref="BI6:BJ6"/>
    <mergeCell ref="BK6:BL6"/>
    <mergeCell ref="BM6:BN6"/>
    <mergeCell ref="BO6:BP6"/>
    <mergeCell ref="BQ6:BR6"/>
    <mergeCell ref="AU6:AV6"/>
    <mergeCell ref="AW6:AX6"/>
    <mergeCell ref="AY6:AZ6"/>
    <mergeCell ref="BA6:BB6"/>
    <mergeCell ref="BC6:BD6"/>
    <mergeCell ref="BE6:BF6"/>
    <mergeCell ref="CE6:CF6"/>
    <mergeCell ref="CG6:CH6"/>
    <mergeCell ref="CI6:CJ6"/>
    <mergeCell ref="CK6:CL6"/>
    <mergeCell ref="CM6:CN6"/>
    <mergeCell ref="CO6:CP6"/>
    <mergeCell ref="BS6:BT6"/>
    <mergeCell ref="BU6:BV6"/>
    <mergeCell ref="BW6:BX6"/>
    <mergeCell ref="BY6:BZ6"/>
    <mergeCell ref="CA6:CB6"/>
    <mergeCell ref="CC6:CD6"/>
    <mergeCell ref="DI6:DJ6"/>
    <mergeCell ref="DK6:DL6"/>
    <mergeCell ref="DM6:DN6"/>
    <mergeCell ref="CQ6:CR6"/>
    <mergeCell ref="CS6:CT6"/>
    <mergeCell ref="CU6:CV6"/>
    <mergeCell ref="CW6:CX6"/>
    <mergeCell ref="CY6:CZ6"/>
    <mergeCell ref="DA6:DB6"/>
    <mergeCell ref="DC6:DD6"/>
    <mergeCell ref="DE6:DF6"/>
    <mergeCell ref="DG6:DH6"/>
    <mergeCell ref="FE6:FF6"/>
    <mergeCell ref="FG6:FH6"/>
    <mergeCell ref="FI6:FJ6"/>
    <mergeCell ref="EM6:EN6"/>
    <mergeCell ref="EO6:EP6"/>
    <mergeCell ref="EQ6:ER6"/>
    <mergeCell ref="ES6:ET6"/>
    <mergeCell ref="EU6:EV6"/>
    <mergeCell ref="EW6:EX6"/>
    <mergeCell ref="EY6:EZ6"/>
    <mergeCell ref="FA6:FB6"/>
    <mergeCell ref="FC6:FD6"/>
    <mergeCell ref="EA6:EB6"/>
    <mergeCell ref="EC6:ED6"/>
    <mergeCell ref="EE6:EF6"/>
    <mergeCell ref="EG6:EH6"/>
    <mergeCell ref="EI6:EJ6"/>
    <mergeCell ref="EK6:EL6"/>
    <mergeCell ref="DO6:DP6"/>
    <mergeCell ref="DQ6:DR6"/>
    <mergeCell ref="DS6:DT6"/>
    <mergeCell ref="DU6:DV6"/>
    <mergeCell ref="DW6:DX6"/>
    <mergeCell ref="DY6:DZ6"/>
    <mergeCell ref="U7:U8"/>
    <mergeCell ref="V7:V8"/>
    <mergeCell ref="W7:W8"/>
    <mergeCell ref="X7:X8"/>
    <mergeCell ref="M7:M8"/>
    <mergeCell ref="N7:N8"/>
    <mergeCell ref="O7:O8"/>
    <mergeCell ref="P7:P8"/>
    <mergeCell ref="Q7:Q8"/>
    <mergeCell ref="R7:R8"/>
    <mergeCell ref="AE7:AE8"/>
    <mergeCell ref="AF7:AF8"/>
    <mergeCell ref="AG7:AG8"/>
    <mergeCell ref="AH7:AH8"/>
    <mergeCell ref="AI7:AI8"/>
    <mergeCell ref="AJ7:AJ8"/>
    <mergeCell ref="Y7:Y8"/>
    <mergeCell ref="Z7:Z8"/>
    <mergeCell ref="AA7:AA8"/>
    <mergeCell ref="AB7:AB8"/>
    <mergeCell ref="AC7:AC8"/>
    <mergeCell ref="AD7:AD8"/>
    <mergeCell ref="AQ7:AQ8"/>
    <mergeCell ref="AR7:AR8"/>
    <mergeCell ref="AS7:AS8"/>
    <mergeCell ref="AT7:AT8"/>
    <mergeCell ref="AU7:AU8"/>
    <mergeCell ref="AV7:AV8"/>
    <mergeCell ref="AK7:AK8"/>
    <mergeCell ref="AL7:AL8"/>
    <mergeCell ref="AM7:AM8"/>
    <mergeCell ref="AN7:AN8"/>
    <mergeCell ref="AO7:AO8"/>
    <mergeCell ref="AP7:AP8"/>
    <mergeCell ref="BC7:BC8"/>
    <mergeCell ref="BD7:BD8"/>
    <mergeCell ref="BE7:BE8"/>
    <mergeCell ref="BF7:BF8"/>
    <mergeCell ref="BG7:BG8"/>
    <mergeCell ref="BH7:BH8"/>
    <mergeCell ref="AW7:AW8"/>
    <mergeCell ref="AX7:AX8"/>
    <mergeCell ref="AY7:AY8"/>
    <mergeCell ref="AZ7:AZ8"/>
    <mergeCell ref="BA7:BA8"/>
    <mergeCell ref="BB7:BB8"/>
    <mergeCell ref="BO7:BO8"/>
    <mergeCell ref="BP7:BP8"/>
    <mergeCell ref="BQ7:BQ8"/>
    <mergeCell ref="BR7:BR8"/>
    <mergeCell ref="BS7:BS8"/>
    <mergeCell ref="BT7:BT8"/>
    <mergeCell ref="BI7:BI8"/>
    <mergeCell ref="BJ7:BJ8"/>
    <mergeCell ref="BK7:BK8"/>
    <mergeCell ref="BL7:BL8"/>
    <mergeCell ref="BM7:BM8"/>
    <mergeCell ref="BN7:BN8"/>
    <mergeCell ref="CA7:CA8"/>
    <mergeCell ref="CB7:CB8"/>
    <mergeCell ref="CC7:CC8"/>
    <mergeCell ref="CD7:CD8"/>
    <mergeCell ref="CE7:CE8"/>
    <mergeCell ref="CF7:CF8"/>
    <mergeCell ref="BU7:BU8"/>
    <mergeCell ref="BV7:BV8"/>
    <mergeCell ref="BW7:BW8"/>
    <mergeCell ref="BX7:BX8"/>
    <mergeCell ref="BY7:BY8"/>
    <mergeCell ref="BZ7:BZ8"/>
    <mergeCell ref="CM7:CM8"/>
    <mergeCell ref="CN7:CN8"/>
    <mergeCell ref="CO7:CO8"/>
    <mergeCell ref="CP7:CP8"/>
    <mergeCell ref="CQ7:CQ8"/>
    <mergeCell ref="CR7:CR8"/>
    <mergeCell ref="CG7:CG8"/>
    <mergeCell ref="CH7:CH8"/>
    <mergeCell ref="CI7:CI8"/>
    <mergeCell ref="CJ7:CJ8"/>
    <mergeCell ref="CK7:CK8"/>
    <mergeCell ref="CL7:CL8"/>
    <mergeCell ref="CY7:CY8"/>
    <mergeCell ref="CZ7:CZ8"/>
    <mergeCell ref="DA7:DA8"/>
    <mergeCell ref="DB7:DB8"/>
    <mergeCell ref="DC7:DC8"/>
    <mergeCell ref="DD7:DD8"/>
    <mergeCell ref="CS7:CS8"/>
    <mergeCell ref="CT7:CT8"/>
    <mergeCell ref="CU7:CU8"/>
    <mergeCell ref="CV7:CV8"/>
    <mergeCell ref="CW7:CW8"/>
    <mergeCell ref="CX7:CX8"/>
    <mergeCell ref="DK7:DK8"/>
    <mergeCell ref="DL7:DL8"/>
    <mergeCell ref="DM7:DM8"/>
    <mergeCell ref="DN7:DN8"/>
    <mergeCell ref="DO7:DO8"/>
    <mergeCell ref="DP7:DP8"/>
    <mergeCell ref="DE7:DE8"/>
    <mergeCell ref="DF7:DF8"/>
    <mergeCell ref="DG7:DG8"/>
    <mergeCell ref="DH7:DH8"/>
    <mergeCell ref="DI7:DI8"/>
    <mergeCell ref="DJ7:DJ8"/>
    <mergeCell ref="DY7:DY8"/>
    <mergeCell ref="DZ7:DZ8"/>
    <mergeCell ref="EA7:EA8"/>
    <mergeCell ref="EB7:EB8"/>
    <mergeCell ref="DQ7:DQ8"/>
    <mergeCell ref="DR7:DR8"/>
    <mergeCell ref="DS7:DS8"/>
    <mergeCell ref="DT7:DT8"/>
    <mergeCell ref="DU7:DU8"/>
    <mergeCell ref="DV7:DV8"/>
    <mergeCell ref="FJ7:FJ8"/>
    <mergeCell ref="A97:B98"/>
    <mergeCell ref="C97:C98"/>
    <mergeCell ref="D97:D98"/>
    <mergeCell ref="E97:E98"/>
    <mergeCell ref="F97:F98"/>
    <mergeCell ref="G97:G98"/>
    <mergeCell ref="FA7:FA8"/>
    <mergeCell ref="FB7:FB8"/>
    <mergeCell ref="FC7:FC8"/>
    <mergeCell ref="FD7:FD8"/>
    <mergeCell ref="FE7:FE8"/>
    <mergeCell ref="FF7:FF8"/>
    <mergeCell ref="EU7:EU8"/>
    <mergeCell ref="EV7:EV8"/>
    <mergeCell ref="EW7:EW8"/>
    <mergeCell ref="EX7:EX8"/>
    <mergeCell ref="EY7:EY8"/>
    <mergeCell ref="EZ7:EZ8"/>
    <mergeCell ref="EO7:EO8"/>
    <mergeCell ref="EP7:EP8"/>
    <mergeCell ref="EQ7:EQ8"/>
    <mergeCell ref="ER7:ER8"/>
    <mergeCell ref="ES7:ES8"/>
    <mergeCell ref="H97:H98"/>
    <mergeCell ref="I97:I98"/>
    <mergeCell ref="J97:J98"/>
    <mergeCell ref="K97:K98"/>
    <mergeCell ref="L97:L98"/>
    <mergeCell ref="M97:M98"/>
    <mergeCell ref="FG7:FG8"/>
    <mergeCell ref="FH7:FH8"/>
    <mergeCell ref="FI7:FI8"/>
    <mergeCell ref="ET7:ET8"/>
    <mergeCell ref="EI7:EI8"/>
    <mergeCell ref="EJ7:EJ8"/>
    <mergeCell ref="EK7:EK8"/>
    <mergeCell ref="EL7:EL8"/>
    <mergeCell ref="EM7:EM8"/>
    <mergeCell ref="EN7:EN8"/>
    <mergeCell ref="EC7:EC8"/>
    <mergeCell ref="ED7:ED8"/>
    <mergeCell ref="EE7:EE8"/>
    <mergeCell ref="EF7:EF8"/>
    <mergeCell ref="EG7:EG8"/>
    <mergeCell ref="EH7:EH8"/>
    <mergeCell ref="DW7:DW8"/>
    <mergeCell ref="DX7:DX8"/>
    <mergeCell ref="T97:T98"/>
    <mergeCell ref="U97:U98"/>
    <mergeCell ref="V97:V98"/>
    <mergeCell ref="W97:W98"/>
    <mergeCell ref="X97:X98"/>
    <mergeCell ref="Y97:Y98"/>
    <mergeCell ref="N97:N98"/>
    <mergeCell ref="O97:O98"/>
    <mergeCell ref="P97:P98"/>
    <mergeCell ref="Q97:Q98"/>
    <mergeCell ref="R97:R98"/>
    <mergeCell ref="S97:S98"/>
    <mergeCell ref="AF97:AF98"/>
    <mergeCell ref="AG97:AG98"/>
    <mergeCell ref="AH97:AH98"/>
    <mergeCell ref="AI97:AI98"/>
    <mergeCell ref="AJ97:AJ98"/>
    <mergeCell ref="AK97:AK98"/>
    <mergeCell ref="Z97:Z98"/>
    <mergeCell ref="AA97:AA98"/>
    <mergeCell ref="AB97:AB98"/>
    <mergeCell ref="AC97:AC98"/>
    <mergeCell ref="AD97:AD98"/>
    <mergeCell ref="AE97:AE98"/>
    <mergeCell ref="AR97:AR98"/>
    <mergeCell ref="AS97:AS98"/>
    <mergeCell ref="AT97:AT98"/>
    <mergeCell ref="AU97:AU98"/>
    <mergeCell ref="AV97:AV98"/>
    <mergeCell ref="AW97:AW98"/>
    <mergeCell ref="AL97:AL98"/>
    <mergeCell ref="AM97:AM98"/>
    <mergeCell ref="AN97:AN98"/>
    <mergeCell ref="AO97:AO98"/>
    <mergeCell ref="AP97:AP98"/>
    <mergeCell ref="AQ97:AQ98"/>
    <mergeCell ref="BD97:BD98"/>
    <mergeCell ref="BE97:BE98"/>
    <mergeCell ref="BF97:BF98"/>
    <mergeCell ref="BG97:BG98"/>
    <mergeCell ref="BH97:BH98"/>
    <mergeCell ref="BI97:BI98"/>
    <mergeCell ref="AX97:AX98"/>
    <mergeCell ref="AY97:AY98"/>
    <mergeCell ref="AZ97:AZ98"/>
    <mergeCell ref="BA97:BA98"/>
    <mergeCell ref="BB97:BB98"/>
    <mergeCell ref="BC97:BC98"/>
    <mergeCell ref="BP97:BP98"/>
    <mergeCell ref="BQ97:BQ98"/>
    <mergeCell ref="BR97:BR98"/>
    <mergeCell ref="BS97:BS98"/>
    <mergeCell ref="BT97:BT98"/>
    <mergeCell ref="BU97:BU98"/>
    <mergeCell ref="BJ97:BJ98"/>
    <mergeCell ref="BK97:BK98"/>
    <mergeCell ref="BL97:BL98"/>
    <mergeCell ref="BM97:BM98"/>
    <mergeCell ref="BN97:BN98"/>
    <mergeCell ref="BO97:BO98"/>
    <mergeCell ref="CB97:CB98"/>
    <mergeCell ref="CC97:CC98"/>
    <mergeCell ref="CD97:CD98"/>
    <mergeCell ref="CE97:CE98"/>
    <mergeCell ref="CF97:CF98"/>
    <mergeCell ref="CG97:CG98"/>
    <mergeCell ref="BV97:BV98"/>
    <mergeCell ref="BW97:BW98"/>
    <mergeCell ref="BX97:BX98"/>
    <mergeCell ref="BY97:BY98"/>
    <mergeCell ref="BZ97:BZ98"/>
    <mergeCell ref="CA97:CA98"/>
    <mergeCell ref="CN97:CN98"/>
    <mergeCell ref="CO97:CO98"/>
    <mergeCell ref="CP97:CP98"/>
    <mergeCell ref="CQ97:CQ98"/>
    <mergeCell ref="CR97:CR98"/>
    <mergeCell ref="CS97:CS98"/>
    <mergeCell ref="CH97:CH98"/>
    <mergeCell ref="CI97:CI98"/>
    <mergeCell ref="CJ97:CJ98"/>
    <mergeCell ref="CK97:CK98"/>
    <mergeCell ref="CL97:CL98"/>
    <mergeCell ref="CM97:CM98"/>
    <mergeCell ref="CZ97:CZ98"/>
    <mergeCell ref="DA97:DA98"/>
    <mergeCell ref="DB97:DB98"/>
    <mergeCell ref="DC97:DC98"/>
    <mergeCell ref="DD97:DD98"/>
    <mergeCell ref="DE97:DE98"/>
    <mergeCell ref="CT97:CT98"/>
    <mergeCell ref="CU97:CU98"/>
    <mergeCell ref="CV97:CV98"/>
    <mergeCell ref="CW97:CW98"/>
    <mergeCell ref="CX97:CX98"/>
    <mergeCell ref="CY97:CY98"/>
    <mergeCell ref="DL97:DL98"/>
    <mergeCell ref="DM97:DM98"/>
    <mergeCell ref="DN97:DN98"/>
    <mergeCell ref="DO97:DO98"/>
    <mergeCell ref="DP97:DP98"/>
    <mergeCell ref="DQ97:DQ98"/>
    <mergeCell ref="DF97:DF98"/>
    <mergeCell ref="DG97:DG98"/>
    <mergeCell ref="DH97:DH98"/>
    <mergeCell ref="DI97:DI98"/>
    <mergeCell ref="DJ97:DJ98"/>
    <mergeCell ref="DK97:DK98"/>
    <mergeCell ref="DX97:DX98"/>
    <mergeCell ref="DY97:DY98"/>
    <mergeCell ref="DZ97:DZ98"/>
    <mergeCell ref="EA97:EA98"/>
    <mergeCell ref="EB97:EB98"/>
    <mergeCell ref="EC97:EC98"/>
    <mergeCell ref="DR97:DR98"/>
    <mergeCell ref="DS97:DS98"/>
    <mergeCell ref="DT97:DT98"/>
    <mergeCell ref="DU97:DU98"/>
    <mergeCell ref="DV97:DV98"/>
    <mergeCell ref="DW97:DW98"/>
    <mergeCell ref="EK97:EK98"/>
    <mergeCell ref="EL97:EL98"/>
    <mergeCell ref="EM97:EM98"/>
    <mergeCell ref="EN97:EN98"/>
    <mergeCell ref="EO97:EO98"/>
    <mergeCell ref="ED97:ED98"/>
    <mergeCell ref="EE97:EE98"/>
    <mergeCell ref="EF97:EF98"/>
    <mergeCell ref="EG97:EG98"/>
    <mergeCell ref="EH97:EH98"/>
    <mergeCell ref="EI97:EI98"/>
    <mergeCell ref="FH97:FH98"/>
    <mergeCell ref="FI97:FI98"/>
    <mergeCell ref="FJ97:FJ98"/>
    <mergeCell ref="A99:H99"/>
    <mergeCell ref="A100:C100"/>
    <mergeCell ref="FB97:FB98"/>
    <mergeCell ref="FC97:FC98"/>
    <mergeCell ref="FD97:FD98"/>
    <mergeCell ref="FE97:FE98"/>
    <mergeCell ref="FF97:FF98"/>
    <mergeCell ref="FG97:FG98"/>
    <mergeCell ref="EV97:EV98"/>
    <mergeCell ref="EW97:EW98"/>
    <mergeCell ref="EX97:EX98"/>
    <mergeCell ref="EY97:EY98"/>
    <mergeCell ref="EZ97:EZ98"/>
    <mergeCell ref="FA97:FA98"/>
    <mergeCell ref="EP97:EP98"/>
    <mergeCell ref="EQ97:EQ98"/>
    <mergeCell ref="ER97:ER98"/>
    <mergeCell ref="ES97:ES98"/>
    <mergeCell ref="ET97:ET98"/>
    <mergeCell ref="EU97:EU98"/>
    <mergeCell ref="EJ97:EJ98"/>
  </mergeCells>
  <printOptions horizontalCentered="1" verticalCentered="1"/>
  <pageMargins left="0.43307086614173229" right="0.23622047244094491" top="0.15748031496062992" bottom="0.15748031496062992" header="0.31496062992125984" footer="0.31496062992125984"/>
  <pageSetup paperSize="9" scale="44" fitToWidth="7" orientation="portrait" r:id="rId1"/>
  <colBreaks count="4" manualBreakCount="4">
    <brk id="22" min="3" max="99" man="1"/>
    <brk id="48" min="3" max="99" man="1"/>
    <brk id="74" min="3" max="99" man="1"/>
    <brk id="102" min="3" max="9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16A3-CFC0-4C76-83D4-6E187621061B}">
  <sheetPr codeName="Sayfa3">
    <tabColor theme="6" tint="0.39997558519241921"/>
  </sheetPr>
  <dimension ref="A3:C133"/>
  <sheetViews>
    <sheetView showGridLines="0" zoomScaleNormal="100" zoomScaleSheetLayoutView="100" workbookViewId="0">
      <selection activeCell="B119" sqref="B119:C119"/>
    </sheetView>
  </sheetViews>
  <sheetFormatPr defaultColWidth="9.140625" defaultRowHeight="12.75"/>
  <cols>
    <col min="1" max="1" width="22" style="519" customWidth="1"/>
    <col min="2" max="3" width="80.7109375" style="519" customWidth="1"/>
    <col min="4" max="5" width="28.7109375" style="519" customWidth="1"/>
    <col min="6" max="6" width="70.140625" style="519" customWidth="1"/>
    <col min="7" max="16384" width="9.140625" style="519"/>
  </cols>
  <sheetData>
    <row r="3" spans="1:3" ht="26.25">
      <c r="A3" s="692" t="s">
        <v>375</v>
      </c>
      <c r="B3" s="692"/>
      <c r="C3" s="692"/>
    </row>
    <row r="4" spans="1:3" ht="24" thickBot="1">
      <c r="A4" s="693"/>
      <c r="B4" s="694"/>
      <c r="C4" s="694"/>
    </row>
    <row r="5" spans="1:3" s="520" customFormat="1" ht="16.149999999999999" customHeight="1" thickBot="1">
      <c r="A5" s="695" t="s">
        <v>341</v>
      </c>
      <c r="B5" s="658"/>
      <c r="C5" s="659"/>
    </row>
    <row r="6" spans="1:3" ht="42" customHeight="1">
      <c r="A6" s="518" t="s">
        <v>342</v>
      </c>
      <c r="B6" s="696" t="s">
        <v>961</v>
      </c>
      <c r="C6" s="697"/>
    </row>
    <row r="7" spans="1:3" ht="30.6" customHeight="1">
      <c r="A7" s="518"/>
      <c r="B7" s="666" t="s">
        <v>855</v>
      </c>
      <c r="C7" s="667"/>
    </row>
    <row r="8" spans="1:3" s="521" customFormat="1">
      <c r="A8" s="518"/>
      <c r="B8" s="686" t="s">
        <v>649</v>
      </c>
      <c r="C8" s="667"/>
    </row>
    <row r="9" spans="1:3" ht="12.75" customHeight="1">
      <c r="A9" s="518"/>
      <c r="B9" s="686" t="s">
        <v>343</v>
      </c>
      <c r="C9" s="687"/>
    </row>
    <row r="10" spans="1:3" ht="25.9" customHeight="1">
      <c r="A10" s="518"/>
      <c r="B10" s="666" t="s">
        <v>650</v>
      </c>
      <c r="C10" s="667"/>
    </row>
    <row r="11" spans="1:3" ht="13.9" customHeight="1">
      <c r="A11" s="518"/>
      <c r="B11" s="666" t="s">
        <v>651</v>
      </c>
      <c r="C11" s="667"/>
    </row>
    <row r="12" spans="1:3" ht="13.9" customHeight="1">
      <c r="A12" s="518"/>
      <c r="B12" s="666" t="s">
        <v>652</v>
      </c>
      <c r="C12" s="667"/>
    </row>
    <row r="13" spans="1:3" ht="13.9" customHeight="1">
      <c r="A13" s="518"/>
      <c r="B13" s="666" t="s">
        <v>653</v>
      </c>
      <c r="C13" s="667"/>
    </row>
    <row r="14" spans="1:3" ht="12.75" customHeight="1">
      <c r="A14" s="518"/>
      <c r="B14" s="666" t="s">
        <v>654</v>
      </c>
      <c r="C14" s="667"/>
    </row>
    <row r="15" spans="1:3" ht="28.9" customHeight="1">
      <c r="A15" s="518"/>
      <c r="B15" s="666" t="s">
        <v>655</v>
      </c>
      <c r="C15" s="667"/>
    </row>
    <row r="16" spans="1:3" ht="56.45" customHeight="1">
      <c r="A16" s="518"/>
      <c r="B16" s="666" t="s">
        <v>656</v>
      </c>
      <c r="C16" s="667"/>
    </row>
    <row r="17" spans="1:3" ht="13.9" customHeight="1">
      <c r="A17" s="518"/>
      <c r="B17" s="668" t="s">
        <v>657</v>
      </c>
      <c r="C17" s="678"/>
    </row>
    <row r="18" spans="1:3" ht="13.9" customHeight="1">
      <c r="A18" s="518"/>
      <c r="B18" s="666" t="s">
        <v>658</v>
      </c>
      <c r="C18" s="667"/>
    </row>
    <row r="19" spans="1:3" ht="13.9" customHeight="1">
      <c r="A19" s="518"/>
      <c r="B19" s="666" t="s">
        <v>659</v>
      </c>
      <c r="C19" s="667"/>
    </row>
    <row r="20" spans="1:3" ht="13.9" customHeight="1">
      <c r="A20" s="518"/>
      <c r="B20" s="666" t="s">
        <v>660</v>
      </c>
      <c r="C20" s="667"/>
    </row>
    <row r="21" spans="1:3" ht="13.9" customHeight="1">
      <c r="A21" s="518"/>
      <c r="B21" s="666" t="s">
        <v>661</v>
      </c>
      <c r="C21" s="667"/>
    </row>
    <row r="22" spans="1:3" ht="18" customHeight="1">
      <c r="A22" s="518"/>
      <c r="B22" s="666" t="s">
        <v>662</v>
      </c>
      <c r="C22" s="667"/>
    </row>
    <row r="23" spans="1:3" ht="26.45" customHeight="1">
      <c r="A23" s="518"/>
      <c r="B23" s="668" t="s">
        <v>663</v>
      </c>
      <c r="C23" s="678"/>
    </row>
    <row r="24" spans="1:3" ht="13.9" customHeight="1">
      <c r="A24" s="518"/>
      <c r="B24" s="666" t="s">
        <v>664</v>
      </c>
      <c r="C24" s="667"/>
    </row>
    <row r="25" spans="1:3" ht="27" customHeight="1">
      <c r="A25" s="518"/>
      <c r="B25" s="666" t="s">
        <v>665</v>
      </c>
      <c r="C25" s="667"/>
    </row>
    <row r="26" spans="1:3" ht="30" customHeight="1">
      <c r="A26" s="518"/>
      <c r="B26" s="666" t="s">
        <v>666</v>
      </c>
      <c r="C26" s="667"/>
    </row>
    <row r="27" spans="1:3" ht="13.9" customHeight="1">
      <c r="A27" s="518"/>
      <c r="B27" s="666" t="s">
        <v>667</v>
      </c>
      <c r="C27" s="667"/>
    </row>
    <row r="28" spans="1:3" ht="13.9" customHeight="1">
      <c r="A28" s="518"/>
      <c r="B28" s="666" t="s">
        <v>668</v>
      </c>
      <c r="C28" s="667"/>
    </row>
    <row r="29" spans="1:3" ht="13.9" customHeight="1">
      <c r="A29" s="518"/>
      <c r="B29" s="666" t="s">
        <v>669</v>
      </c>
      <c r="C29" s="667"/>
    </row>
    <row r="30" spans="1:3" ht="13.9" customHeight="1">
      <c r="A30" s="518"/>
      <c r="B30" s="666" t="s">
        <v>670</v>
      </c>
      <c r="C30" s="667"/>
    </row>
    <row r="31" spans="1:3" ht="13.9" customHeight="1">
      <c r="A31" s="518"/>
      <c r="B31" s="666" t="s">
        <v>626</v>
      </c>
      <c r="C31" s="667"/>
    </row>
    <row r="32" spans="1:3" ht="13.9" customHeight="1">
      <c r="A32" s="518"/>
      <c r="B32" s="666" t="s">
        <v>627</v>
      </c>
      <c r="C32" s="667"/>
    </row>
    <row r="33" spans="1:3" ht="13.9" customHeight="1">
      <c r="A33" s="518"/>
      <c r="B33" s="666" t="s">
        <v>671</v>
      </c>
      <c r="C33" s="667"/>
    </row>
    <row r="34" spans="1:3" ht="13.9" customHeight="1">
      <c r="A34" s="518"/>
      <c r="B34" s="666" t="s">
        <v>672</v>
      </c>
      <c r="C34" s="667"/>
    </row>
    <row r="35" spans="1:3" ht="13.9" customHeight="1">
      <c r="A35" s="518"/>
      <c r="B35" s="666" t="s">
        <v>673</v>
      </c>
      <c r="C35" s="667"/>
    </row>
    <row r="36" spans="1:3" ht="13.9" customHeight="1">
      <c r="A36" s="518"/>
      <c r="B36" s="666" t="s">
        <v>674</v>
      </c>
      <c r="C36" s="667"/>
    </row>
    <row r="37" spans="1:3" ht="30" customHeight="1">
      <c r="A37" s="518"/>
      <c r="B37" s="666" t="s">
        <v>675</v>
      </c>
      <c r="C37" s="667"/>
    </row>
    <row r="38" spans="1:3" ht="13.15" customHeight="1">
      <c r="A38" s="518"/>
      <c r="B38" s="666" t="s">
        <v>676</v>
      </c>
      <c r="C38" s="667"/>
    </row>
    <row r="39" spans="1:3" ht="13.15" customHeight="1">
      <c r="A39" s="518"/>
      <c r="B39" s="666" t="s">
        <v>677</v>
      </c>
      <c r="C39" s="667"/>
    </row>
    <row r="40" spans="1:3" ht="13.15" customHeight="1">
      <c r="A40" s="518"/>
      <c r="B40" s="666" t="s">
        <v>678</v>
      </c>
      <c r="C40" s="667"/>
    </row>
    <row r="41" spans="1:3" ht="13.9" customHeight="1">
      <c r="A41" s="518"/>
      <c r="B41" s="666" t="s">
        <v>628</v>
      </c>
      <c r="C41" s="667"/>
    </row>
    <row r="42" spans="1:3" ht="25.15" customHeight="1">
      <c r="A42" s="518"/>
      <c r="B42" s="666" t="s">
        <v>962</v>
      </c>
      <c r="C42" s="667"/>
    </row>
    <row r="43" spans="1:3" ht="13.9" customHeight="1">
      <c r="A43" s="518"/>
      <c r="B43" s="666" t="s">
        <v>679</v>
      </c>
      <c r="C43" s="667"/>
    </row>
    <row r="44" spans="1:3" ht="27" customHeight="1">
      <c r="A44" s="518"/>
      <c r="B44" s="666" t="s">
        <v>629</v>
      </c>
      <c r="C44" s="667"/>
    </row>
    <row r="45" spans="1:3" ht="24.6" customHeight="1">
      <c r="A45" s="518"/>
      <c r="B45" s="666" t="s">
        <v>630</v>
      </c>
      <c r="C45" s="667"/>
    </row>
    <row r="46" spans="1:3" ht="13.9" customHeight="1">
      <c r="A46" s="518"/>
      <c r="B46" s="666" t="s">
        <v>631</v>
      </c>
      <c r="C46" s="667"/>
    </row>
    <row r="47" spans="1:3" ht="13.9" customHeight="1">
      <c r="A47" s="518"/>
      <c r="B47" s="666" t="s">
        <v>680</v>
      </c>
      <c r="C47" s="667"/>
    </row>
    <row r="48" spans="1:3" ht="13.15" customHeight="1">
      <c r="A48" s="518"/>
      <c r="B48" s="666" t="s">
        <v>681</v>
      </c>
      <c r="C48" s="667"/>
    </row>
    <row r="49" spans="1:3" ht="13.15" customHeight="1">
      <c r="A49" s="518"/>
      <c r="B49" s="666" t="s">
        <v>682</v>
      </c>
      <c r="C49" s="667"/>
    </row>
    <row r="50" spans="1:3" ht="13.15" customHeight="1">
      <c r="A50" s="518"/>
      <c r="B50" s="666" t="s">
        <v>683</v>
      </c>
      <c r="C50" s="667"/>
    </row>
    <row r="51" spans="1:3" ht="13.15" customHeight="1">
      <c r="A51" s="518"/>
      <c r="B51" s="666" t="s">
        <v>684</v>
      </c>
      <c r="C51" s="667"/>
    </row>
    <row r="52" spans="1:3" ht="13.9" customHeight="1">
      <c r="A52" s="518"/>
      <c r="B52" s="666" t="s">
        <v>685</v>
      </c>
      <c r="C52" s="667"/>
    </row>
    <row r="53" spans="1:3" ht="13.9" customHeight="1">
      <c r="A53" s="518"/>
      <c r="B53" s="668" t="s">
        <v>686</v>
      </c>
      <c r="C53" s="678"/>
    </row>
    <row r="54" spans="1:3" ht="13.9" customHeight="1">
      <c r="A54" s="518"/>
      <c r="B54" s="666" t="s">
        <v>854</v>
      </c>
      <c r="C54" s="667"/>
    </row>
    <row r="55" spans="1:3" ht="13.9" customHeight="1">
      <c r="A55" s="518"/>
      <c r="B55" s="666" t="s">
        <v>687</v>
      </c>
      <c r="C55" s="667"/>
    </row>
    <row r="56" spans="1:3" ht="13.9" customHeight="1">
      <c r="A56" s="518"/>
      <c r="B56" s="666" t="s">
        <v>632</v>
      </c>
      <c r="C56" s="667"/>
    </row>
    <row r="57" spans="1:3" ht="13.9" customHeight="1">
      <c r="A57" s="518"/>
      <c r="B57" s="668" t="s">
        <v>688</v>
      </c>
      <c r="C57" s="678"/>
    </row>
    <row r="58" spans="1:3" ht="46.9" customHeight="1">
      <c r="A58" s="518"/>
      <c r="B58" s="666" t="s">
        <v>689</v>
      </c>
      <c r="C58" s="667"/>
    </row>
    <row r="59" spans="1:3" ht="33" customHeight="1">
      <c r="A59" s="518"/>
      <c r="B59" s="666" t="s">
        <v>690</v>
      </c>
      <c r="C59" s="667"/>
    </row>
    <row r="60" spans="1:3" ht="30.6" customHeight="1">
      <c r="A60" s="518"/>
      <c r="B60" s="668" t="s">
        <v>691</v>
      </c>
      <c r="C60" s="678"/>
    </row>
    <row r="61" spans="1:3" ht="31.9" customHeight="1">
      <c r="A61" s="518"/>
      <c r="B61" s="666" t="s">
        <v>692</v>
      </c>
      <c r="C61" s="667"/>
    </row>
    <row r="62" spans="1:3" ht="13.9" customHeight="1">
      <c r="A62" s="518"/>
      <c r="B62" s="666" t="s">
        <v>633</v>
      </c>
      <c r="C62" s="667"/>
    </row>
    <row r="63" spans="1:3" ht="29.45" customHeight="1">
      <c r="A63" s="518"/>
      <c r="B63" s="668" t="s">
        <v>634</v>
      </c>
      <c r="C63" s="678"/>
    </row>
    <row r="64" spans="1:3" ht="17.45" customHeight="1">
      <c r="A64" s="518"/>
      <c r="B64" s="666" t="s">
        <v>693</v>
      </c>
      <c r="C64" s="667"/>
    </row>
    <row r="65" spans="1:3" ht="25.5" customHeight="1">
      <c r="A65" s="518"/>
      <c r="B65" s="666" t="s">
        <v>635</v>
      </c>
      <c r="C65" s="667"/>
    </row>
    <row r="66" spans="1:3" ht="24.75" customHeight="1">
      <c r="A66" s="518"/>
      <c r="B66" s="666" t="s">
        <v>943</v>
      </c>
      <c r="C66" s="667"/>
    </row>
    <row r="67" spans="1:3" ht="13.9" customHeight="1">
      <c r="A67" s="518"/>
      <c r="B67" s="666" t="s">
        <v>637</v>
      </c>
      <c r="C67" s="667"/>
    </row>
    <row r="68" spans="1:3" ht="13.9" customHeight="1">
      <c r="A68" s="518"/>
      <c r="B68" s="666" t="s">
        <v>694</v>
      </c>
      <c r="C68" s="667"/>
    </row>
    <row r="69" spans="1:3" ht="13.9" customHeight="1">
      <c r="A69" s="518"/>
      <c r="B69" s="666" t="s">
        <v>636</v>
      </c>
      <c r="C69" s="667"/>
    </row>
    <row r="70" spans="1:3" ht="31.9" customHeight="1">
      <c r="A70" s="518"/>
      <c r="B70" s="668" t="s">
        <v>638</v>
      </c>
      <c r="C70" s="678"/>
    </row>
    <row r="71" spans="1:3" ht="36" customHeight="1">
      <c r="A71" s="518"/>
      <c r="B71" s="666" t="s">
        <v>639</v>
      </c>
      <c r="C71" s="667"/>
    </row>
    <row r="72" spans="1:3" ht="36" customHeight="1">
      <c r="A72" s="518"/>
      <c r="B72" s="666" t="s">
        <v>640</v>
      </c>
      <c r="C72" s="667"/>
    </row>
    <row r="73" spans="1:3" ht="36" customHeight="1">
      <c r="A73" s="518"/>
      <c r="B73" s="666" t="s">
        <v>695</v>
      </c>
      <c r="C73" s="667"/>
    </row>
    <row r="74" spans="1:3" ht="36" customHeight="1">
      <c r="A74" s="518"/>
      <c r="B74" s="686" t="s">
        <v>974</v>
      </c>
      <c r="C74" s="667"/>
    </row>
    <row r="75" spans="1:3" ht="36" customHeight="1">
      <c r="A75" s="518"/>
      <c r="B75" s="666" t="s">
        <v>975</v>
      </c>
      <c r="C75" s="667"/>
    </row>
    <row r="76" spans="1:3" ht="36" customHeight="1">
      <c r="A76" s="518"/>
      <c r="B76" s="666" t="s">
        <v>973</v>
      </c>
      <c r="C76" s="667"/>
    </row>
    <row r="77" spans="1:3" ht="36" customHeight="1">
      <c r="A77" s="518"/>
      <c r="B77" s="686" t="s">
        <v>696</v>
      </c>
      <c r="C77" s="687"/>
    </row>
    <row r="78" spans="1:3" ht="36" customHeight="1">
      <c r="A78" s="518"/>
      <c r="B78" s="686" t="s">
        <v>697</v>
      </c>
      <c r="C78" s="687"/>
    </row>
    <row r="79" spans="1:3" ht="36" customHeight="1">
      <c r="A79" s="518"/>
      <c r="B79" s="686" t="s">
        <v>642</v>
      </c>
      <c r="C79" s="687"/>
    </row>
    <row r="80" spans="1:3" ht="36" customHeight="1">
      <c r="A80" s="518"/>
      <c r="B80" s="686" t="s">
        <v>698</v>
      </c>
      <c r="C80" s="687"/>
    </row>
    <row r="81" spans="1:3" ht="13.9" customHeight="1">
      <c r="A81" s="518"/>
      <c r="B81" s="686" t="s">
        <v>699</v>
      </c>
      <c r="C81" s="687"/>
    </row>
    <row r="82" spans="1:3" ht="13.9" customHeight="1">
      <c r="A82" s="518"/>
      <c r="B82" s="686" t="s">
        <v>344</v>
      </c>
      <c r="C82" s="687"/>
    </row>
    <row r="83" spans="1:3" ht="13.9" customHeight="1">
      <c r="A83" s="518"/>
      <c r="B83" s="686" t="s">
        <v>700</v>
      </c>
      <c r="C83" s="687"/>
    </row>
    <row r="84" spans="1:3" ht="13.9" customHeight="1">
      <c r="A84" s="518"/>
      <c r="B84" s="686" t="s">
        <v>701</v>
      </c>
      <c r="C84" s="687"/>
    </row>
    <row r="85" spans="1:3" ht="13.9" customHeight="1" thickBot="1">
      <c r="A85" s="518"/>
      <c r="B85" s="688" t="s">
        <v>702</v>
      </c>
      <c r="C85" s="689"/>
    </row>
    <row r="86" spans="1:3" ht="13.9" customHeight="1" thickBot="1">
      <c r="A86" s="518"/>
      <c r="B86" s="417" t="s">
        <v>703</v>
      </c>
      <c r="C86" s="417" t="s">
        <v>345</v>
      </c>
    </row>
    <row r="87" spans="1:3" ht="14.45" customHeight="1" thickBot="1">
      <c r="A87" s="518"/>
      <c r="B87" s="418" t="s">
        <v>347</v>
      </c>
      <c r="C87" s="419" t="s">
        <v>704</v>
      </c>
    </row>
    <row r="88" spans="1:3" ht="14.45" customHeight="1" thickBot="1">
      <c r="A88" s="518"/>
      <c r="B88" s="418" t="s">
        <v>963</v>
      </c>
      <c r="C88" s="419" t="s">
        <v>964</v>
      </c>
    </row>
    <row r="89" spans="1:3" ht="14.45" customHeight="1" thickBot="1">
      <c r="A89" s="518"/>
      <c r="B89" s="418" t="s">
        <v>641</v>
      </c>
      <c r="C89" s="419" t="s">
        <v>346</v>
      </c>
    </row>
    <row r="90" spans="1:3" ht="14.45" customHeight="1" thickBot="1">
      <c r="A90" s="518"/>
      <c r="B90" s="418" t="s">
        <v>348</v>
      </c>
      <c r="C90" s="419" t="s">
        <v>349</v>
      </c>
    </row>
    <row r="91" spans="1:3" ht="14.45" customHeight="1" thickBot="1">
      <c r="A91" s="652" t="s">
        <v>350</v>
      </c>
      <c r="B91" s="690" t="s">
        <v>705</v>
      </c>
      <c r="C91" s="690"/>
    </row>
    <row r="92" spans="1:3" ht="14.45" customHeight="1" thickBot="1">
      <c r="A92" s="652"/>
      <c r="B92" s="691" t="s">
        <v>706</v>
      </c>
      <c r="C92" s="691"/>
    </row>
    <row r="93" spans="1:3" ht="14.45" customHeight="1" thickBot="1">
      <c r="A93" s="652" t="s">
        <v>351</v>
      </c>
      <c r="B93" s="679" t="s">
        <v>352</v>
      </c>
      <c r="C93" s="679"/>
    </row>
    <row r="94" spans="1:3" ht="14.45" customHeight="1" thickBot="1">
      <c r="A94" s="652"/>
      <c r="B94" s="680" t="s">
        <v>707</v>
      </c>
      <c r="C94" s="680"/>
    </row>
    <row r="95" spans="1:3" ht="13.9" customHeight="1" thickBot="1">
      <c r="A95" s="652"/>
      <c r="B95" s="680" t="s">
        <v>708</v>
      </c>
      <c r="C95" s="680"/>
    </row>
    <row r="96" spans="1:3" ht="13.9" customHeight="1" thickBot="1">
      <c r="A96" s="657" t="s">
        <v>353</v>
      </c>
      <c r="B96" s="658"/>
      <c r="C96" s="659"/>
    </row>
    <row r="97" spans="1:3" ht="13.9" customHeight="1">
      <c r="A97" s="673" t="s">
        <v>354</v>
      </c>
      <c r="B97" s="681" t="s">
        <v>709</v>
      </c>
      <c r="C97" s="682"/>
    </row>
    <row r="98" spans="1:3" ht="14.45" customHeight="1" thickBot="1">
      <c r="A98" s="674"/>
      <c r="B98" s="683" t="s">
        <v>355</v>
      </c>
      <c r="C98" s="684"/>
    </row>
    <row r="99" spans="1:3" ht="34.15" customHeight="1">
      <c r="A99" s="674"/>
      <c r="B99" s="681" t="s">
        <v>987</v>
      </c>
      <c r="C99" s="682"/>
    </row>
    <row r="100" spans="1:3" ht="40.5" customHeight="1" thickBot="1">
      <c r="A100" s="674"/>
      <c r="B100" s="685" t="s">
        <v>965</v>
      </c>
      <c r="C100" s="647"/>
    </row>
    <row r="101" spans="1:3" ht="13.9" customHeight="1">
      <c r="A101" s="669" t="s">
        <v>356</v>
      </c>
      <c r="B101" s="671" t="s">
        <v>357</v>
      </c>
      <c r="C101" s="672"/>
    </row>
    <row r="102" spans="1:3" ht="34.9" customHeight="1" thickBot="1">
      <c r="A102" s="670"/>
      <c r="B102" s="650" t="s">
        <v>358</v>
      </c>
      <c r="C102" s="651"/>
    </row>
    <row r="103" spans="1:3" ht="14.45" customHeight="1" thickBot="1">
      <c r="A103" s="657" t="s">
        <v>359</v>
      </c>
      <c r="B103" s="658"/>
      <c r="C103" s="659"/>
    </row>
    <row r="104" spans="1:3" ht="30.6" customHeight="1">
      <c r="A104" s="673" t="s">
        <v>360</v>
      </c>
      <c r="B104" s="676" t="s">
        <v>966</v>
      </c>
      <c r="C104" s="677"/>
    </row>
    <row r="105" spans="1:3" ht="38.450000000000003" customHeight="1">
      <c r="A105" s="674"/>
      <c r="B105" s="666" t="s">
        <v>710</v>
      </c>
      <c r="C105" s="667"/>
    </row>
    <row r="106" spans="1:3" ht="13.9" customHeight="1">
      <c r="A106" s="674"/>
      <c r="B106" s="666" t="s">
        <v>711</v>
      </c>
      <c r="C106" s="667"/>
    </row>
    <row r="107" spans="1:3" ht="29.45" customHeight="1">
      <c r="A107" s="674"/>
      <c r="B107" s="668" t="s">
        <v>967</v>
      </c>
      <c r="C107" s="678"/>
    </row>
    <row r="108" spans="1:3" ht="13.9" customHeight="1">
      <c r="A108" s="674"/>
      <c r="B108" s="666" t="s">
        <v>712</v>
      </c>
      <c r="C108" s="667"/>
    </row>
    <row r="109" spans="1:3" ht="77.45" customHeight="1">
      <c r="A109" s="674"/>
      <c r="B109" s="666" t="s">
        <v>713</v>
      </c>
      <c r="C109" s="667"/>
    </row>
    <row r="110" spans="1:3" ht="13.9" customHeight="1">
      <c r="A110" s="674"/>
      <c r="B110" s="666" t="s">
        <v>714</v>
      </c>
      <c r="C110" s="667"/>
    </row>
    <row r="111" spans="1:3" ht="13.9" customHeight="1">
      <c r="A111" s="674"/>
      <c r="B111" s="666" t="s">
        <v>968</v>
      </c>
      <c r="C111" s="667"/>
    </row>
    <row r="112" spans="1:3" ht="13.9" customHeight="1">
      <c r="A112" s="674"/>
      <c r="B112" s="666" t="s">
        <v>715</v>
      </c>
      <c r="C112" s="667"/>
    </row>
    <row r="113" spans="1:3" ht="13.9" customHeight="1">
      <c r="A113" s="674"/>
      <c r="B113" s="666" t="s">
        <v>716</v>
      </c>
      <c r="C113" s="667"/>
    </row>
    <row r="114" spans="1:3" ht="13.9" customHeight="1">
      <c r="A114" s="674"/>
      <c r="B114" s="668" t="s">
        <v>988</v>
      </c>
      <c r="C114" s="667"/>
    </row>
    <row r="115" spans="1:3" ht="30.6" customHeight="1">
      <c r="A115" s="674"/>
      <c r="B115" s="666" t="s">
        <v>717</v>
      </c>
      <c r="C115" s="667"/>
    </row>
    <row r="116" spans="1:3" ht="27.6" customHeight="1">
      <c r="A116" s="674"/>
      <c r="B116" s="666" t="s">
        <v>718</v>
      </c>
      <c r="C116" s="667"/>
    </row>
    <row r="117" spans="1:3" ht="13.9" customHeight="1">
      <c r="A117" s="674"/>
      <c r="B117" s="666" t="s">
        <v>719</v>
      </c>
      <c r="C117" s="667"/>
    </row>
    <row r="118" spans="1:3" ht="63" customHeight="1" thickBot="1">
      <c r="A118" s="675"/>
      <c r="B118" s="662" t="s">
        <v>969</v>
      </c>
      <c r="C118" s="663"/>
    </row>
    <row r="119" spans="1:3" ht="30" customHeight="1" thickBot="1">
      <c r="A119" s="429" t="s">
        <v>361</v>
      </c>
      <c r="B119" s="662" t="s">
        <v>970</v>
      </c>
      <c r="C119" s="663"/>
    </row>
    <row r="120" spans="1:3" ht="30" customHeight="1" thickBot="1">
      <c r="A120" s="429" t="s">
        <v>362</v>
      </c>
      <c r="B120" s="664" t="s">
        <v>363</v>
      </c>
      <c r="C120" s="665"/>
    </row>
    <row r="121" spans="1:3" ht="14.45" customHeight="1" thickBot="1">
      <c r="A121" s="652" t="s">
        <v>364</v>
      </c>
      <c r="B121" s="653" t="s">
        <v>365</v>
      </c>
      <c r="C121" s="654"/>
    </row>
    <row r="122" spans="1:3" ht="13.5" thickBot="1">
      <c r="A122" s="652"/>
      <c r="B122" s="653" t="s">
        <v>366</v>
      </c>
      <c r="C122" s="654"/>
    </row>
    <row r="123" spans="1:3" ht="34.9" customHeight="1" thickBot="1">
      <c r="A123" s="652"/>
      <c r="B123" s="655" t="s">
        <v>367</v>
      </c>
      <c r="C123" s="656"/>
    </row>
    <row r="124" spans="1:3" ht="13.9" customHeight="1" thickBot="1">
      <c r="A124" s="657" t="s">
        <v>368</v>
      </c>
      <c r="B124" s="658"/>
      <c r="C124" s="659"/>
    </row>
    <row r="125" spans="1:3" ht="48" customHeight="1" thickBot="1">
      <c r="A125" s="429" t="s">
        <v>369</v>
      </c>
      <c r="B125" s="660" t="s">
        <v>971</v>
      </c>
      <c r="C125" s="661"/>
    </row>
    <row r="126" spans="1:3" ht="13.9" customHeight="1">
      <c r="A126" s="644" t="s">
        <v>370</v>
      </c>
      <c r="B126" s="646" t="s">
        <v>643</v>
      </c>
      <c r="C126" s="647"/>
    </row>
    <row r="127" spans="1:3">
      <c r="A127" s="644"/>
      <c r="B127" s="648" t="s">
        <v>371</v>
      </c>
      <c r="C127" s="649"/>
    </row>
    <row r="128" spans="1:3" ht="27.6" customHeight="1">
      <c r="A128" s="644"/>
      <c r="B128" s="646" t="s">
        <v>972</v>
      </c>
      <c r="C128" s="647"/>
    </row>
    <row r="129" spans="1:3" ht="20.100000000000001" customHeight="1" thickBot="1">
      <c r="A129" s="645"/>
      <c r="B129" s="650" t="s">
        <v>720</v>
      </c>
      <c r="C129" s="651"/>
    </row>
    <row r="130" spans="1:3" ht="20.100000000000001" customHeight="1" thickBot="1">
      <c r="A130" s="657" t="s">
        <v>372</v>
      </c>
      <c r="B130" s="658"/>
      <c r="C130" s="659"/>
    </row>
    <row r="131" spans="1:3" ht="26.25" thickBot="1">
      <c r="A131" s="420" t="s">
        <v>373</v>
      </c>
      <c r="B131" s="641">
        <v>46164</v>
      </c>
      <c r="C131" s="642"/>
    </row>
    <row r="132" spans="1:3">
      <c r="A132" s="415"/>
      <c r="B132" s="643" t="s">
        <v>374</v>
      </c>
      <c r="C132" s="643"/>
    </row>
    <row r="133" spans="1:3" ht="15">
      <c r="A133" s="416"/>
      <c r="B133" s="414"/>
      <c r="C133" s="414"/>
    </row>
  </sheetData>
  <mergeCells count="132">
    <mergeCell ref="B12:C12"/>
    <mergeCell ref="B13:C13"/>
    <mergeCell ref="B14:C14"/>
    <mergeCell ref="B15:C15"/>
    <mergeCell ref="B16:C16"/>
    <mergeCell ref="B17:C17"/>
    <mergeCell ref="A3:C3"/>
    <mergeCell ref="A4:C4"/>
    <mergeCell ref="A5:C5"/>
    <mergeCell ref="B6:C6"/>
    <mergeCell ref="B7:C7"/>
    <mergeCell ref="B8:C8"/>
    <mergeCell ref="B9:C9"/>
    <mergeCell ref="B10:C10"/>
    <mergeCell ref="B11:C11"/>
    <mergeCell ref="B24:C24"/>
    <mergeCell ref="B25:C25"/>
    <mergeCell ref="B26:C26"/>
    <mergeCell ref="B27:C27"/>
    <mergeCell ref="B28:C28"/>
    <mergeCell ref="B29:C29"/>
    <mergeCell ref="B18:C18"/>
    <mergeCell ref="B19:C19"/>
    <mergeCell ref="B20:C20"/>
    <mergeCell ref="B21:C21"/>
    <mergeCell ref="B22:C22"/>
    <mergeCell ref="B23:C23"/>
    <mergeCell ref="B35:C35"/>
    <mergeCell ref="B36:C36"/>
    <mergeCell ref="B37:C37"/>
    <mergeCell ref="B38:C38"/>
    <mergeCell ref="B39:C39"/>
    <mergeCell ref="B40:C40"/>
    <mergeCell ref="B30:C30"/>
    <mergeCell ref="B31:C31"/>
    <mergeCell ref="B32:C32"/>
    <mergeCell ref="B33:C33"/>
    <mergeCell ref="B34:C34"/>
    <mergeCell ref="B50:C50"/>
    <mergeCell ref="B51:C51"/>
    <mergeCell ref="B52:C52"/>
    <mergeCell ref="B45:C45"/>
    <mergeCell ref="B46:C46"/>
    <mergeCell ref="B47:C47"/>
    <mergeCell ref="B48:C48"/>
    <mergeCell ref="B49:C49"/>
    <mergeCell ref="B41:C41"/>
    <mergeCell ref="B43:C43"/>
    <mergeCell ref="B44:C44"/>
    <mergeCell ref="B42:C42"/>
    <mergeCell ref="B62:C62"/>
    <mergeCell ref="B63:C63"/>
    <mergeCell ref="B64:C64"/>
    <mergeCell ref="B65:C65"/>
    <mergeCell ref="B58:C58"/>
    <mergeCell ref="B59:C59"/>
    <mergeCell ref="B60:C60"/>
    <mergeCell ref="B61:C61"/>
    <mergeCell ref="B53:C53"/>
    <mergeCell ref="B54:C54"/>
    <mergeCell ref="B55:C55"/>
    <mergeCell ref="B56:C56"/>
    <mergeCell ref="B57:C57"/>
    <mergeCell ref="B71:C71"/>
    <mergeCell ref="B72:C72"/>
    <mergeCell ref="B73:C73"/>
    <mergeCell ref="B75:C75"/>
    <mergeCell ref="B66:C66"/>
    <mergeCell ref="B67:C67"/>
    <mergeCell ref="B68:C68"/>
    <mergeCell ref="B69:C69"/>
    <mergeCell ref="B70:C70"/>
    <mergeCell ref="B74:C74"/>
    <mergeCell ref="B81:C81"/>
    <mergeCell ref="B82:C82"/>
    <mergeCell ref="B83:C83"/>
    <mergeCell ref="B84:C84"/>
    <mergeCell ref="B85:C85"/>
    <mergeCell ref="A91:A92"/>
    <mergeCell ref="B91:C91"/>
    <mergeCell ref="B92:C92"/>
    <mergeCell ref="B76:C76"/>
    <mergeCell ref="B77:C77"/>
    <mergeCell ref="B78:C78"/>
    <mergeCell ref="B79:C79"/>
    <mergeCell ref="B80:C80"/>
    <mergeCell ref="A93:A95"/>
    <mergeCell ref="B93:C93"/>
    <mergeCell ref="B94:C94"/>
    <mergeCell ref="B95:C95"/>
    <mergeCell ref="A96:C96"/>
    <mergeCell ref="A97:A100"/>
    <mergeCell ref="B97:C97"/>
    <mergeCell ref="B98:C98"/>
    <mergeCell ref="B99:C99"/>
    <mergeCell ref="B100:C100"/>
    <mergeCell ref="A101:A102"/>
    <mergeCell ref="B101:C101"/>
    <mergeCell ref="B102:C102"/>
    <mergeCell ref="A103:C103"/>
    <mergeCell ref="A104:A118"/>
    <mergeCell ref="B104:C104"/>
    <mergeCell ref="B105:C105"/>
    <mergeCell ref="B106:C106"/>
    <mergeCell ref="B107:C107"/>
    <mergeCell ref="B108:C108"/>
    <mergeCell ref="B115:C115"/>
    <mergeCell ref="B116:C116"/>
    <mergeCell ref="B117:C117"/>
    <mergeCell ref="B118:C118"/>
    <mergeCell ref="B119:C119"/>
    <mergeCell ref="B120:C120"/>
    <mergeCell ref="B109:C109"/>
    <mergeCell ref="B110:C110"/>
    <mergeCell ref="B111:C111"/>
    <mergeCell ref="B112:C112"/>
    <mergeCell ref="B113:C113"/>
    <mergeCell ref="B114:C114"/>
    <mergeCell ref="A130:C130"/>
    <mergeCell ref="B131:C131"/>
    <mergeCell ref="B132:C132"/>
    <mergeCell ref="A126:A129"/>
    <mergeCell ref="B126:C126"/>
    <mergeCell ref="B127:C127"/>
    <mergeCell ref="B128:C128"/>
    <mergeCell ref="B129:C129"/>
    <mergeCell ref="A121:A123"/>
    <mergeCell ref="B121:C121"/>
    <mergeCell ref="B122:C122"/>
    <mergeCell ref="B123:C123"/>
    <mergeCell ref="A124:C124"/>
    <mergeCell ref="B125:C125"/>
  </mergeCells>
  <printOptions horizontalCentered="1"/>
  <pageMargins left="0.39370078740157483" right="0.23622047244094491" top="0.19685039370078741" bottom="0.19685039370078741" header="0.31496062992125984" footer="0.31496062992125984"/>
  <pageSetup scale="53" fitToHeight="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20">
    <tabColor theme="6" tint="0.39997558519241921"/>
    <pageSetUpPr fitToPage="1"/>
  </sheetPr>
  <dimension ref="A1:R287"/>
  <sheetViews>
    <sheetView showGridLines="0" zoomScaleNormal="100" zoomScaleSheetLayoutView="90" workbookViewId="0"/>
  </sheetViews>
  <sheetFormatPr defaultColWidth="9.140625" defaultRowHeight="12.75"/>
  <cols>
    <col min="1" max="1" width="4.7109375" style="27" customWidth="1"/>
    <col min="2" max="2" width="35.42578125" style="26" customWidth="1"/>
    <col min="3" max="3" width="10.7109375" style="470" customWidth="1"/>
    <col min="4" max="16" width="10.7109375" style="26" customWidth="1"/>
    <col min="17" max="16384" width="9.140625" style="26"/>
  </cols>
  <sheetData>
    <row r="1" spans="1:18" ht="15" customHeight="1"/>
    <row r="2" spans="1:18" ht="15" customHeight="1"/>
    <row r="3" spans="1:18" ht="15" customHeight="1"/>
    <row r="4" spans="1:18" ht="20.100000000000001" customHeight="1">
      <c r="A4" s="608" t="s">
        <v>1035</v>
      </c>
      <c r="B4" s="608"/>
      <c r="C4" s="608"/>
      <c r="D4" s="608"/>
      <c r="E4" s="608"/>
      <c r="F4" s="608"/>
      <c r="G4" s="608"/>
      <c r="H4" s="608"/>
      <c r="I4" s="608"/>
      <c r="J4" s="608"/>
      <c r="K4" s="608"/>
      <c r="L4" s="608"/>
      <c r="M4" s="608"/>
      <c r="N4" s="608"/>
      <c r="O4" s="608"/>
      <c r="P4" s="608"/>
    </row>
    <row r="5" spans="1:18" ht="20.100000000000001" customHeight="1">
      <c r="A5" s="609" t="s">
        <v>1036</v>
      </c>
      <c r="B5" s="609"/>
      <c r="C5" s="609"/>
      <c r="D5" s="609"/>
      <c r="E5" s="609"/>
      <c r="F5" s="609"/>
      <c r="G5" s="609"/>
      <c r="H5" s="609"/>
      <c r="I5" s="609"/>
      <c r="J5" s="609"/>
      <c r="K5" s="609"/>
      <c r="L5" s="609"/>
      <c r="M5" s="609"/>
      <c r="N5" s="609"/>
      <c r="O5" s="609"/>
      <c r="P5" s="609"/>
    </row>
    <row r="6" spans="1:18" s="27" customFormat="1" ht="24.95" customHeight="1">
      <c r="A6" s="749" t="s">
        <v>421</v>
      </c>
      <c r="B6" s="828" t="s">
        <v>1093</v>
      </c>
      <c r="C6" s="830" t="s">
        <v>872</v>
      </c>
      <c r="D6" s="830"/>
      <c r="E6" s="830"/>
      <c r="F6" s="830"/>
      <c r="G6" s="830"/>
      <c r="H6" s="830"/>
      <c r="I6" s="830"/>
      <c r="J6" s="830"/>
      <c r="K6" s="830"/>
      <c r="L6" s="830"/>
      <c r="M6" s="830"/>
      <c r="N6" s="830"/>
      <c r="O6" s="830"/>
      <c r="P6" s="747" t="s">
        <v>172</v>
      </c>
    </row>
    <row r="7" spans="1:18" s="27" customFormat="1" ht="24.95" customHeight="1">
      <c r="A7" s="749"/>
      <c r="B7" s="829"/>
      <c r="C7" s="830" t="s">
        <v>873</v>
      </c>
      <c r="D7" s="830"/>
      <c r="E7" s="830"/>
      <c r="F7" s="830"/>
      <c r="G7" s="830"/>
      <c r="H7" s="830"/>
      <c r="I7" s="830"/>
      <c r="J7" s="830"/>
      <c r="K7" s="830"/>
      <c r="L7" s="830"/>
      <c r="M7" s="830"/>
      <c r="N7" s="830"/>
      <c r="O7" s="830"/>
      <c r="P7" s="831"/>
    </row>
    <row r="8" spans="1:18" s="27" customFormat="1" ht="24.95" customHeight="1">
      <c r="A8" s="749"/>
      <c r="B8" s="829"/>
      <c r="C8" s="205" t="s">
        <v>187</v>
      </c>
      <c r="D8" s="206" t="s">
        <v>188</v>
      </c>
      <c r="E8" s="207" t="s">
        <v>189</v>
      </c>
      <c r="F8" s="207" t="s">
        <v>190</v>
      </c>
      <c r="G8" s="207" t="s">
        <v>191</v>
      </c>
      <c r="H8" s="207" t="s">
        <v>192</v>
      </c>
      <c r="I8" s="207" t="s">
        <v>193</v>
      </c>
      <c r="J8" s="207" t="s">
        <v>194</v>
      </c>
      <c r="K8" s="207" t="s">
        <v>195</v>
      </c>
      <c r="L8" s="207" t="s">
        <v>196</v>
      </c>
      <c r="M8" s="207" t="s">
        <v>197</v>
      </c>
      <c r="N8" s="207" t="s">
        <v>198</v>
      </c>
      <c r="O8" s="207" t="s">
        <v>174</v>
      </c>
      <c r="P8" s="831"/>
    </row>
    <row r="9" spans="1:18" s="27" customFormat="1" ht="15" customHeight="1">
      <c r="A9" s="208" t="s">
        <v>81</v>
      </c>
      <c r="B9" s="209" t="s">
        <v>876</v>
      </c>
      <c r="C9" s="210">
        <v>10291</v>
      </c>
      <c r="D9" s="210">
        <v>6194</v>
      </c>
      <c r="E9" s="210">
        <v>2455</v>
      </c>
      <c r="F9" s="210">
        <v>940</v>
      </c>
      <c r="G9" s="210">
        <v>1083</v>
      </c>
      <c r="H9" s="210">
        <v>421</v>
      </c>
      <c r="I9" s="210">
        <v>342</v>
      </c>
      <c r="J9" s="210">
        <v>199</v>
      </c>
      <c r="K9" s="210">
        <v>96</v>
      </c>
      <c r="L9" s="210">
        <v>12</v>
      </c>
      <c r="M9" s="210">
        <v>3</v>
      </c>
      <c r="N9" s="210">
        <v>0</v>
      </c>
      <c r="O9" s="210">
        <v>1</v>
      </c>
      <c r="P9" s="211">
        <f>SUM(C9:O9)</f>
        <v>22037</v>
      </c>
      <c r="R9" s="28"/>
    </row>
    <row r="10" spans="1:18" s="27" customFormat="1" ht="15" customHeight="1">
      <c r="A10" s="212" t="s">
        <v>82</v>
      </c>
      <c r="B10" s="213" t="s">
        <v>877</v>
      </c>
      <c r="C10" s="214">
        <v>835</v>
      </c>
      <c r="D10" s="214">
        <v>752</v>
      </c>
      <c r="E10" s="214">
        <v>570</v>
      </c>
      <c r="F10" s="214">
        <v>274</v>
      </c>
      <c r="G10" s="214">
        <v>286</v>
      </c>
      <c r="H10" s="214">
        <v>105</v>
      </c>
      <c r="I10" s="214">
        <v>86</v>
      </c>
      <c r="J10" s="214">
        <v>139</v>
      </c>
      <c r="K10" s="214">
        <v>84</v>
      </c>
      <c r="L10" s="214">
        <v>4</v>
      </c>
      <c r="M10" s="214">
        <v>0</v>
      </c>
      <c r="N10" s="214">
        <v>0</v>
      </c>
      <c r="O10" s="214">
        <v>0</v>
      </c>
      <c r="P10" s="215">
        <f t="shared" ref="P10:P73" si="0">SUM(C10:O10)</f>
        <v>3135</v>
      </c>
      <c r="R10" s="28"/>
    </row>
    <row r="11" spans="1:18" s="27" customFormat="1" ht="15" customHeight="1">
      <c r="A11" s="208" t="s">
        <v>83</v>
      </c>
      <c r="B11" s="209" t="s">
        <v>878</v>
      </c>
      <c r="C11" s="210">
        <v>411</v>
      </c>
      <c r="D11" s="210">
        <v>500</v>
      </c>
      <c r="E11" s="210">
        <v>249</v>
      </c>
      <c r="F11" s="210">
        <v>99</v>
      </c>
      <c r="G11" s="210">
        <v>208</v>
      </c>
      <c r="H11" s="210">
        <v>143</v>
      </c>
      <c r="I11" s="210">
        <v>79</v>
      </c>
      <c r="J11" s="210">
        <v>27</v>
      </c>
      <c r="K11" s="210">
        <v>10</v>
      </c>
      <c r="L11" s="210">
        <v>1</v>
      </c>
      <c r="M11" s="210">
        <v>0</v>
      </c>
      <c r="N11" s="210">
        <v>0</v>
      </c>
      <c r="O11" s="210">
        <v>0</v>
      </c>
      <c r="P11" s="211">
        <f t="shared" si="0"/>
        <v>1727</v>
      </c>
      <c r="R11" s="28"/>
    </row>
    <row r="12" spans="1:18" s="29" customFormat="1" ht="15" customHeight="1">
      <c r="A12" s="212" t="s">
        <v>85</v>
      </c>
      <c r="B12" s="213" t="s">
        <v>879</v>
      </c>
      <c r="C12" s="214">
        <v>60</v>
      </c>
      <c r="D12" s="214">
        <v>65</v>
      </c>
      <c r="E12" s="214">
        <v>39</v>
      </c>
      <c r="F12" s="214">
        <v>37</v>
      </c>
      <c r="G12" s="214">
        <v>61</v>
      </c>
      <c r="H12" s="214">
        <v>28</v>
      </c>
      <c r="I12" s="214">
        <v>27</v>
      </c>
      <c r="J12" s="214">
        <v>31</v>
      </c>
      <c r="K12" s="214">
        <v>19</v>
      </c>
      <c r="L12" s="214">
        <v>11</v>
      </c>
      <c r="M12" s="214">
        <v>2</v>
      </c>
      <c r="N12" s="214">
        <v>5</v>
      </c>
      <c r="O12" s="214">
        <v>9</v>
      </c>
      <c r="P12" s="215">
        <f t="shared" si="0"/>
        <v>394</v>
      </c>
      <c r="R12" s="28"/>
    </row>
    <row r="13" spans="1:18" s="27" customFormat="1" ht="15" customHeight="1">
      <c r="A13" s="208" t="s">
        <v>86</v>
      </c>
      <c r="B13" s="209" t="s">
        <v>880</v>
      </c>
      <c r="C13" s="210">
        <v>2</v>
      </c>
      <c r="D13" s="210">
        <v>7</v>
      </c>
      <c r="E13" s="210">
        <v>2</v>
      </c>
      <c r="F13" s="210">
        <v>2</v>
      </c>
      <c r="G13" s="210">
        <v>3</v>
      </c>
      <c r="H13" s="210">
        <v>4</v>
      </c>
      <c r="I13" s="210">
        <v>2</v>
      </c>
      <c r="J13" s="210">
        <v>3</v>
      </c>
      <c r="K13" s="210">
        <v>2</v>
      </c>
      <c r="L13" s="210">
        <v>3</v>
      </c>
      <c r="M13" s="210">
        <v>0</v>
      </c>
      <c r="N13" s="210">
        <v>1</v>
      </c>
      <c r="O13" s="210">
        <v>0</v>
      </c>
      <c r="P13" s="211">
        <f t="shared" si="0"/>
        <v>31</v>
      </c>
      <c r="R13" s="28"/>
    </row>
    <row r="14" spans="1:18" s="27" customFormat="1" ht="15" customHeight="1">
      <c r="A14" s="212" t="s">
        <v>87</v>
      </c>
      <c r="B14" s="213" t="s">
        <v>881</v>
      </c>
      <c r="C14" s="214">
        <v>193</v>
      </c>
      <c r="D14" s="214">
        <v>161</v>
      </c>
      <c r="E14" s="214">
        <v>105</v>
      </c>
      <c r="F14" s="214">
        <v>68</v>
      </c>
      <c r="G14" s="214">
        <v>82</v>
      </c>
      <c r="H14" s="214">
        <v>39</v>
      </c>
      <c r="I14" s="214">
        <v>44</v>
      </c>
      <c r="J14" s="214">
        <v>42</v>
      </c>
      <c r="K14" s="214">
        <v>31</v>
      </c>
      <c r="L14" s="214">
        <v>25</v>
      </c>
      <c r="M14" s="214">
        <v>9</v>
      </c>
      <c r="N14" s="214">
        <v>2</v>
      </c>
      <c r="O14" s="214">
        <v>3</v>
      </c>
      <c r="P14" s="215">
        <f t="shared" si="0"/>
        <v>804</v>
      </c>
      <c r="R14" s="28"/>
    </row>
    <row r="15" spans="1:18" s="27" customFormat="1" ht="15" customHeight="1">
      <c r="A15" s="208" t="s">
        <v>88</v>
      </c>
      <c r="B15" s="209" t="s">
        <v>882</v>
      </c>
      <c r="C15" s="210">
        <v>1160</v>
      </c>
      <c r="D15" s="210">
        <v>1082</v>
      </c>
      <c r="E15" s="210">
        <v>868</v>
      </c>
      <c r="F15" s="210">
        <v>560</v>
      </c>
      <c r="G15" s="210">
        <v>834</v>
      </c>
      <c r="H15" s="210">
        <v>304</v>
      </c>
      <c r="I15" s="210">
        <v>235</v>
      </c>
      <c r="J15" s="210">
        <v>103</v>
      </c>
      <c r="K15" s="210">
        <v>36</v>
      </c>
      <c r="L15" s="210">
        <v>3</v>
      </c>
      <c r="M15" s="210">
        <v>3</v>
      </c>
      <c r="N15" s="210">
        <v>0</v>
      </c>
      <c r="O15" s="210">
        <v>2</v>
      </c>
      <c r="P15" s="211">
        <f t="shared" si="0"/>
        <v>5190</v>
      </c>
      <c r="R15" s="28"/>
    </row>
    <row r="16" spans="1:18" s="27" customFormat="1" ht="15" customHeight="1">
      <c r="A16" s="212" t="s">
        <v>89</v>
      </c>
      <c r="B16" s="213" t="s">
        <v>883</v>
      </c>
      <c r="C16" s="214">
        <v>161</v>
      </c>
      <c r="D16" s="214">
        <v>129</v>
      </c>
      <c r="E16" s="214">
        <v>95</v>
      </c>
      <c r="F16" s="214">
        <v>56</v>
      </c>
      <c r="G16" s="214">
        <v>79</v>
      </c>
      <c r="H16" s="214">
        <v>46</v>
      </c>
      <c r="I16" s="214">
        <v>43</v>
      </c>
      <c r="J16" s="214">
        <v>33</v>
      </c>
      <c r="K16" s="214">
        <v>13</v>
      </c>
      <c r="L16" s="214">
        <v>7</v>
      </c>
      <c r="M16" s="214">
        <v>2</v>
      </c>
      <c r="N16" s="214">
        <v>1</v>
      </c>
      <c r="O16" s="214">
        <v>1</v>
      </c>
      <c r="P16" s="215">
        <f t="shared" si="0"/>
        <v>666</v>
      </c>
      <c r="R16" s="28"/>
    </row>
    <row r="17" spans="1:18" s="27" customFormat="1" ht="15" customHeight="1">
      <c r="A17" s="208" t="s">
        <v>238</v>
      </c>
      <c r="B17" s="209" t="s">
        <v>884</v>
      </c>
      <c r="C17" s="210">
        <v>12364</v>
      </c>
      <c r="D17" s="210">
        <v>14822</v>
      </c>
      <c r="E17" s="210">
        <v>9866</v>
      </c>
      <c r="F17" s="210">
        <v>4554</v>
      </c>
      <c r="G17" s="210">
        <v>5028</v>
      </c>
      <c r="H17" s="210">
        <v>1584</v>
      </c>
      <c r="I17" s="210">
        <v>1159</v>
      </c>
      <c r="J17" s="210">
        <v>815</v>
      </c>
      <c r="K17" s="210">
        <v>486</v>
      </c>
      <c r="L17" s="210">
        <v>187</v>
      </c>
      <c r="M17" s="210">
        <v>43</v>
      </c>
      <c r="N17" s="210">
        <v>26</v>
      </c>
      <c r="O17" s="210">
        <v>26</v>
      </c>
      <c r="P17" s="211">
        <f t="shared" si="0"/>
        <v>50960</v>
      </c>
      <c r="R17" s="28"/>
    </row>
    <row r="18" spans="1:18" s="27" customFormat="1" ht="15" customHeight="1">
      <c r="A18" s="212" t="s">
        <v>239</v>
      </c>
      <c r="B18" s="213" t="s">
        <v>885</v>
      </c>
      <c r="C18" s="214">
        <v>145</v>
      </c>
      <c r="D18" s="214">
        <v>124</v>
      </c>
      <c r="E18" s="214">
        <v>106</v>
      </c>
      <c r="F18" s="214">
        <v>69</v>
      </c>
      <c r="G18" s="214">
        <v>104</v>
      </c>
      <c r="H18" s="214">
        <v>57</v>
      </c>
      <c r="I18" s="214">
        <v>60</v>
      </c>
      <c r="J18" s="214">
        <v>65</v>
      </c>
      <c r="K18" s="214">
        <v>34</v>
      </c>
      <c r="L18" s="214">
        <v>6</v>
      </c>
      <c r="M18" s="214">
        <v>0</v>
      </c>
      <c r="N18" s="214">
        <v>0</v>
      </c>
      <c r="O18" s="214">
        <v>0</v>
      </c>
      <c r="P18" s="215">
        <f t="shared" si="0"/>
        <v>770</v>
      </c>
      <c r="R18" s="28"/>
    </row>
    <row r="19" spans="1:18" s="27" customFormat="1" ht="15" customHeight="1">
      <c r="A19" s="208" t="s">
        <v>240</v>
      </c>
      <c r="B19" s="209" t="s">
        <v>886</v>
      </c>
      <c r="C19" s="210">
        <v>16</v>
      </c>
      <c r="D19" s="210">
        <v>14</v>
      </c>
      <c r="E19" s="210">
        <v>16</v>
      </c>
      <c r="F19" s="210">
        <v>12</v>
      </c>
      <c r="G19" s="210">
        <v>20</v>
      </c>
      <c r="H19" s="210">
        <v>6</v>
      </c>
      <c r="I19" s="210">
        <v>8</v>
      </c>
      <c r="J19" s="210">
        <v>6</v>
      </c>
      <c r="K19" s="210">
        <v>10</v>
      </c>
      <c r="L19" s="210">
        <v>2</v>
      </c>
      <c r="M19" s="210">
        <v>1</v>
      </c>
      <c r="N19" s="210">
        <v>1</v>
      </c>
      <c r="O19" s="210">
        <v>1</v>
      </c>
      <c r="P19" s="211">
        <f t="shared" si="0"/>
        <v>113</v>
      </c>
      <c r="R19" s="28"/>
    </row>
    <row r="20" spans="1:18" s="29" customFormat="1" ht="15" customHeight="1">
      <c r="A20" s="212" t="s">
        <v>241</v>
      </c>
      <c r="B20" s="213" t="s">
        <v>887</v>
      </c>
      <c r="C20" s="214">
        <v>4856</v>
      </c>
      <c r="D20" s="214">
        <v>4763</v>
      </c>
      <c r="E20" s="214">
        <v>2951</v>
      </c>
      <c r="F20" s="214">
        <v>1316</v>
      </c>
      <c r="G20" s="214">
        <v>1796</v>
      </c>
      <c r="H20" s="214">
        <v>766</v>
      </c>
      <c r="I20" s="214">
        <v>745</v>
      </c>
      <c r="J20" s="214">
        <v>659</v>
      </c>
      <c r="K20" s="214">
        <v>531</v>
      </c>
      <c r="L20" s="214">
        <v>162</v>
      </c>
      <c r="M20" s="214">
        <v>24</v>
      </c>
      <c r="N20" s="214">
        <v>19</v>
      </c>
      <c r="O20" s="214">
        <v>12</v>
      </c>
      <c r="P20" s="215">
        <f t="shared" si="0"/>
        <v>18600</v>
      </c>
      <c r="R20" s="28"/>
    </row>
    <row r="21" spans="1:18" s="27" customFormat="1" ht="15" customHeight="1">
      <c r="A21" s="208" t="s">
        <v>242</v>
      </c>
      <c r="B21" s="209" t="s">
        <v>888</v>
      </c>
      <c r="C21" s="210">
        <v>9160</v>
      </c>
      <c r="D21" s="210">
        <v>9671</v>
      </c>
      <c r="E21" s="210">
        <v>5971</v>
      </c>
      <c r="F21" s="210">
        <v>2654</v>
      </c>
      <c r="G21" s="210">
        <v>3242</v>
      </c>
      <c r="H21" s="210">
        <v>1203</v>
      </c>
      <c r="I21" s="210">
        <v>1227</v>
      </c>
      <c r="J21" s="210">
        <v>1345</v>
      </c>
      <c r="K21" s="210">
        <v>873</v>
      </c>
      <c r="L21" s="210">
        <v>128</v>
      </c>
      <c r="M21" s="210">
        <v>29</v>
      </c>
      <c r="N21" s="210">
        <v>6</v>
      </c>
      <c r="O21" s="210">
        <v>5</v>
      </c>
      <c r="P21" s="211">
        <f t="shared" si="0"/>
        <v>35514</v>
      </c>
      <c r="R21" s="28"/>
    </row>
    <row r="22" spans="1:18" s="27" customFormat="1" ht="15" customHeight="1">
      <c r="A22" s="212" t="s">
        <v>243</v>
      </c>
      <c r="B22" s="213" t="s">
        <v>1012</v>
      </c>
      <c r="C22" s="214">
        <v>2092</v>
      </c>
      <c r="D22" s="214">
        <v>2098</v>
      </c>
      <c r="E22" s="214">
        <v>1214</v>
      </c>
      <c r="F22" s="214">
        <v>557</v>
      </c>
      <c r="G22" s="214">
        <v>604</v>
      </c>
      <c r="H22" s="214">
        <v>226</v>
      </c>
      <c r="I22" s="214">
        <v>166</v>
      </c>
      <c r="J22" s="214">
        <v>102</v>
      </c>
      <c r="K22" s="214">
        <v>44</v>
      </c>
      <c r="L22" s="214">
        <v>12</v>
      </c>
      <c r="M22" s="214">
        <v>2</v>
      </c>
      <c r="N22" s="214">
        <v>0</v>
      </c>
      <c r="O22" s="214">
        <v>0</v>
      </c>
      <c r="P22" s="215">
        <f t="shared" si="0"/>
        <v>7117</v>
      </c>
      <c r="R22" s="28"/>
    </row>
    <row r="23" spans="1:18" s="27" customFormat="1" ht="15" customHeight="1">
      <c r="A23" s="208" t="s">
        <v>244</v>
      </c>
      <c r="B23" s="209" t="s">
        <v>889</v>
      </c>
      <c r="C23" s="210">
        <v>4506</v>
      </c>
      <c r="D23" s="210">
        <v>3498</v>
      </c>
      <c r="E23" s="210">
        <v>1647</v>
      </c>
      <c r="F23" s="210">
        <v>660</v>
      </c>
      <c r="G23" s="210">
        <v>707</v>
      </c>
      <c r="H23" s="210">
        <v>214</v>
      </c>
      <c r="I23" s="210">
        <v>153</v>
      </c>
      <c r="J23" s="210">
        <v>96</v>
      </c>
      <c r="K23" s="210">
        <v>27</v>
      </c>
      <c r="L23" s="210">
        <v>12</v>
      </c>
      <c r="M23" s="210">
        <v>6</v>
      </c>
      <c r="N23" s="210">
        <v>0</v>
      </c>
      <c r="O23" s="210">
        <v>2</v>
      </c>
      <c r="P23" s="211">
        <f t="shared" si="0"/>
        <v>11528</v>
      </c>
      <c r="R23" s="28"/>
    </row>
    <row r="24" spans="1:18" s="27" customFormat="1" ht="15" customHeight="1">
      <c r="A24" s="212" t="s">
        <v>245</v>
      </c>
      <c r="B24" s="213" t="s">
        <v>890</v>
      </c>
      <c r="C24" s="214">
        <v>846</v>
      </c>
      <c r="D24" s="214">
        <v>921</v>
      </c>
      <c r="E24" s="214">
        <v>659</v>
      </c>
      <c r="F24" s="214">
        <v>287</v>
      </c>
      <c r="G24" s="214">
        <v>482</v>
      </c>
      <c r="H24" s="214">
        <v>188</v>
      </c>
      <c r="I24" s="214">
        <v>164</v>
      </c>
      <c r="J24" s="214">
        <v>149</v>
      </c>
      <c r="K24" s="214">
        <v>108</v>
      </c>
      <c r="L24" s="214">
        <v>26</v>
      </c>
      <c r="M24" s="214">
        <v>5</v>
      </c>
      <c r="N24" s="214">
        <v>1</v>
      </c>
      <c r="O24" s="214">
        <v>1</v>
      </c>
      <c r="P24" s="215">
        <f t="shared" si="0"/>
        <v>3837</v>
      </c>
      <c r="R24" s="28"/>
    </row>
    <row r="25" spans="1:18" s="27" customFormat="1" ht="15" customHeight="1">
      <c r="A25" s="208" t="s">
        <v>246</v>
      </c>
      <c r="B25" s="209" t="s">
        <v>891</v>
      </c>
      <c r="C25" s="210">
        <v>3488</v>
      </c>
      <c r="D25" s="210">
        <v>2750</v>
      </c>
      <c r="E25" s="210">
        <v>1283</v>
      </c>
      <c r="F25" s="210">
        <v>494</v>
      </c>
      <c r="G25" s="210">
        <v>468</v>
      </c>
      <c r="H25" s="210">
        <v>147</v>
      </c>
      <c r="I25" s="210">
        <v>112</v>
      </c>
      <c r="J25" s="210">
        <v>65</v>
      </c>
      <c r="K25" s="210">
        <v>39</v>
      </c>
      <c r="L25" s="210">
        <v>8</v>
      </c>
      <c r="M25" s="210">
        <v>2</v>
      </c>
      <c r="N25" s="210">
        <v>2</v>
      </c>
      <c r="O25" s="210">
        <v>0</v>
      </c>
      <c r="P25" s="211">
        <f t="shared" si="0"/>
        <v>8858</v>
      </c>
      <c r="R25" s="28"/>
    </row>
    <row r="26" spans="1:18" s="27" customFormat="1" ht="15" customHeight="1">
      <c r="A26" s="212" t="s">
        <v>247</v>
      </c>
      <c r="B26" s="213" t="s">
        <v>892</v>
      </c>
      <c r="C26" s="214">
        <v>59</v>
      </c>
      <c r="D26" s="214">
        <v>53</v>
      </c>
      <c r="E26" s="214">
        <v>45</v>
      </c>
      <c r="F26" s="214">
        <v>26</v>
      </c>
      <c r="G26" s="214">
        <v>37</v>
      </c>
      <c r="H26" s="214">
        <v>17</v>
      </c>
      <c r="I26" s="214">
        <v>20</v>
      </c>
      <c r="J26" s="214">
        <v>12</v>
      </c>
      <c r="K26" s="214">
        <v>2</v>
      </c>
      <c r="L26" s="214">
        <v>1</v>
      </c>
      <c r="M26" s="214">
        <v>0</v>
      </c>
      <c r="N26" s="214">
        <v>1</v>
      </c>
      <c r="O26" s="214">
        <v>3</v>
      </c>
      <c r="P26" s="215">
        <f t="shared" si="0"/>
        <v>276</v>
      </c>
      <c r="R26" s="28"/>
    </row>
    <row r="27" spans="1:18" s="27" customFormat="1" ht="15" customHeight="1">
      <c r="A27" s="208" t="s">
        <v>248</v>
      </c>
      <c r="B27" s="209" t="s">
        <v>893</v>
      </c>
      <c r="C27" s="210">
        <v>1865</v>
      </c>
      <c r="D27" s="210">
        <v>1863</v>
      </c>
      <c r="E27" s="210">
        <v>1194</v>
      </c>
      <c r="F27" s="210">
        <v>589</v>
      </c>
      <c r="G27" s="210">
        <v>770</v>
      </c>
      <c r="H27" s="210">
        <v>307</v>
      </c>
      <c r="I27" s="210">
        <v>286</v>
      </c>
      <c r="J27" s="210">
        <v>206</v>
      </c>
      <c r="K27" s="210">
        <v>145</v>
      </c>
      <c r="L27" s="210">
        <v>40</v>
      </c>
      <c r="M27" s="210">
        <v>8</v>
      </c>
      <c r="N27" s="210">
        <v>3</v>
      </c>
      <c r="O27" s="210">
        <v>4</v>
      </c>
      <c r="P27" s="211">
        <f t="shared" si="0"/>
        <v>7280</v>
      </c>
      <c r="R27" s="28"/>
    </row>
    <row r="28" spans="1:18" s="27" customFormat="1" ht="15" customHeight="1">
      <c r="A28" s="212" t="s">
        <v>249</v>
      </c>
      <c r="B28" s="213" t="s">
        <v>1013</v>
      </c>
      <c r="C28" s="214">
        <v>181</v>
      </c>
      <c r="D28" s="214">
        <v>165</v>
      </c>
      <c r="E28" s="214">
        <v>105</v>
      </c>
      <c r="F28" s="214">
        <v>48</v>
      </c>
      <c r="G28" s="214">
        <v>101</v>
      </c>
      <c r="H28" s="214">
        <v>52</v>
      </c>
      <c r="I28" s="214">
        <v>65</v>
      </c>
      <c r="J28" s="214">
        <v>46</v>
      </c>
      <c r="K28" s="214">
        <v>38</v>
      </c>
      <c r="L28" s="214">
        <v>24</v>
      </c>
      <c r="M28" s="214">
        <v>13</v>
      </c>
      <c r="N28" s="214">
        <v>3</v>
      </c>
      <c r="O28" s="214">
        <v>6</v>
      </c>
      <c r="P28" s="215">
        <f t="shared" si="0"/>
        <v>847</v>
      </c>
      <c r="R28" s="28"/>
    </row>
    <row r="29" spans="1:18" s="27" customFormat="1" ht="15" customHeight="1">
      <c r="A29" s="208" t="s">
        <v>250</v>
      </c>
      <c r="B29" s="209" t="s">
        <v>894</v>
      </c>
      <c r="C29" s="210">
        <v>3843</v>
      </c>
      <c r="D29" s="210">
        <v>4124</v>
      </c>
      <c r="E29" s="210">
        <v>2441</v>
      </c>
      <c r="F29" s="210">
        <v>1125</v>
      </c>
      <c r="G29" s="210">
        <v>1504</v>
      </c>
      <c r="H29" s="210">
        <v>625</v>
      </c>
      <c r="I29" s="210">
        <v>571</v>
      </c>
      <c r="J29" s="210">
        <v>460</v>
      </c>
      <c r="K29" s="210">
        <v>292</v>
      </c>
      <c r="L29" s="210">
        <v>58</v>
      </c>
      <c r="M29" s="210">
        <v>9</v>
      </c>
      <c r="N29" s="210">
        <v>5</v>
      </c>
      <c r="O29" s="210">
        <v>13</v>
      </c>
      <c r="P29" s="211">
        <f t="shared" si="0"/>
        <v>15070</v>
      </c>
      <c r="R29" s="28"/>
    </row>
    <row r="30" spans="1:18" s="27" customFormat="1" ht="15" customHeight="1">
      <c r="A30" s="212" t="s">
        <v>251</v>
      </c>
      <c r="B30" s="213" t="s">
        <v>895</v>
      </c>
      <c r="C30" s="214">
        <v>4075</v>
      </c>
      <c r="D30" s="214">
        <v>3965</v>
      </c>
      <c r="E30" s="214">
        <v>2305</v>
      </c>
      <c r="F30" s="214">
        <v>1146</v>
      </c>
      <c r="G30" s="214">
        <v>1935</v>
      </c>
      <c r="H30" s="214">
        <v>907</v>
      </c>
      <c r="I30" s="214">
        <v>765</v>
      </c>
      <c r="J30" s="214">
        <v>436</v>
      </c>
      <c r="K30" s="214">
        <v>235</v>
      </c>
      <c r="L30" s="214">
        <v>66</v>
      </c>
      <c r="M30" s="214">
        <v>16</v>
      </c>
      <c r="N30" s="214">
        <v>9</v>
      </c>
      <c r="O30" s="214">
        <v>4</v>
      </c>
      <c r="P30" s="215">
        <f t="shared" si="0"/>
        <v>15864</v>
      </c>
      <c r="R30" s="28"/>
    </row>
    <row r="31" spans="1:18" s="27" customFormat="1" ht="15" customHeight="1">
      <c r="A31" s="208" t="s">
        <v>252</v>
      </c>
      <c r="B31" s="209" t="s">
        <v>896</v>
      </c>
      <c r="C31" s="210">
        <v>1892</v>
      </c>
      <c r="D31" s="210">
        <v>1777</v>
      </c>
      <c r="E31" s="210">
        <v>1132</v>
      </c>
      <c r="F31" s="210">
        <v>521</v>
      </c>
      <c r="G31" s="210">
        <v>766</v>
      </c>
      <c r="H31" s="210">
        <v>298</v>
      </c>
      <c r="I31" s="210">
        <v>308</v>
      </c>
      <c r="J31" s="210">
        <v>253</v>
      </c>
      <c r="K31" s="210">
        <v>181</v>
      </c>
      <c r="L31" s="210">
        <v>57</v>
      </c>
      <c r="M31" s="210">
        <v>25</v>
      </c>
      <c r="N31" s="210">
        <v>11</v>
      </c>
      <c r="O31" s="210">
        <v>15</v>
      </c>
      <c r="P31" s="211">
        <f t="shared" si="0"/>
        <v>7236</v>
      </c>
      <c r="R31" s="28"/>
    </row>
    <row r="32" spans="1:18" s="27" customFormat="1" ht="15" customHeight="1">
      <c r="A32" s="212" t="s">
        <v>253</v>
      </c>
      <c r="B32" s="213" t="s">
        <v>897</v>
      </c>
      <c r="C32" s="214">
        <v>12512</v>
      </c>
      <c r="D32" s="214">
        <v>11968</v>
      </c>
      <c r="E32" s="214">
        <v>6571</v>
      </c>
      <c r="F32" s="214">
        <v>2843</v>
      </c>
      <c r="G32" s="214">
        <v>3540</v>
      </c>
      <c r="H32" s="214">
        <v>1277</v>
      </c>
      <c r="I32" s="214">
        <v>988</v>
      </c>
      <c r="J32" s="214">
        <v>667</v>
      </c>
      <c r="K32" s="214">
        <v>386</v>
      </c>
      <c r="L32" s="214">
        <v>94</v>
      </c>
      <c r="M32" s="214">
        <v>24</v>
      </c>
      <c r="N32" s="214">
        <v>6</v>
      </c>
      <c r="O32" s="214">
        <v>5</v>
      </c>
      <c r="P32" s="215">
        <f t="shared" si="0"/>
        <v>40881</v>
      </c>
      <c r="R32" s="28"/>
    </row>
    <row r="33" spans="1:18" s="27" customFormat="1" ht="15" customHeight="1">
      <c r="A33" s="208" t="s">
        <v>254</v>
      </c>
      <c r="B33" s="209" t="s">
        <v>898</v>
      </c>
      <c r="C33" s="210">
        <v>710</v>
      </c>
      <c r="D33" s="210">
        <v>700</v>
      </c>
      <c r="E33" s="210">
        <v>438</v>
      </c>
      <c r="F33" s="210">
        <v>217</v>
      </c>
      <c r="G33" s="210">
        <v>306</v>
      </c>
      <c r="H33" s="210">
        <v>128</v>
      </c>
      <c r="I33" s="210">
        <v>92</v>
      </c>
      <c r="J33" s="210">
        <v>112</v>
      </c>
      <c r="K33" s="210">
        <v>60</v>
      </c>
      <c r="L33" s="210">
        <v>15</v>
      </c>
      <c r="M33" s="210">
        <v>4</v>
      </c>
      <c r="N33" s="210">
        <v>5</v>
      </c>
      <c r="O33" s="210">
        <v>5</v>
      </c>
      <c r="P33" s="211">
        <f t="shared" si="0"/>
        <v>2792</v>
      </c>
      <c r="R33" s="28"/>
    </row>
    <row r="34" spans="1:18" s="27" customFormat="1" ht="15" customHeight="1">
      <c r="A34" s="212" t="s">
        <v>255</v>
      </c>
      <c r="B34" s="213" t="s">
        <v>899</v>
      </c>
      <c r="C34" s="214">
        <v>2374</v>
      </c>
      <c r="D34" s="214">
        <v>2328</v>
      </c>
      <c r="E34" s="214">
        <v>1421</v>
      </c>
      <c r="F34" s="214">
        <v>646</v>
      </c>
      <c r="G34" s="214">
        <v>932</v>
      </c>
      <c r="H34" s="214">
        <v>391</v>
      </c>
      <c r="I34" s="214">
        <v>331</v>
      </c>
      <c r="J34" s="214">
        <v>256</v>
      </c>
      <c r="K34" s="214">
        <v>202</v>
      </c>
      <c r="L34" s="214">
        <v>69</v>
      </c>
      <c r="M34" s="214">
        <v>23</v>
      </c>
      <c r="N34" s="214">
        <v>3</v>
      </c>
      <c r="O34" s="214">
        <v>19</v>
      </c>
      <c r="P34" s="215">
        <f t="shared" si="0"/>
        <v>8995</v>
      </c>
      <c r="R34" s="28"/>
    </row>
    <row r="35" spans="1:18" s="27" customFormat="1" ht="15" customHeight="1">
      <c r="A35" s="208" t="s">
        <v>256</v>
      </c>
      <c r="B35" s="209" t="s">
        <v>900</v>
      </c>
      <c r="C35" s="210">
        <v>4211</v>
      </c>
      <c r="D35" s="210">
        <v>4682</v>
      </c>
      <c r="E35" s="210">
        <v>3144</v>
      </c>
      <c r="F35" s="210">
        <v>1588</v>
      </c>
      <c r="G35" s="210">
        <v>2164</v>
      </c>
      <c r="H35" s="210">
        <v>846</v>
      </c>
      <c r="I35" s="210">
        <v>678</v>
      </c>
      <c r="J35" s="210">
        <v>435</v>
      </c>
      <c r="K35" s="210">
        <v>231</v>
      </c>
      <c r="L35" s="210">
        <v>35</v>
      </c>
      <c r="M35" s="210">
        <v>11</v>
      </c>
      <c r="N35" s="210">
        <v>0</v>
      </c>
      <c r="O35" s="210">
        <v>6</v>
      </c>
      <c r="P35" s="211">
        <f t="shared" si="0"/>
        <v>18031</v>
      </c>
      <c r="R35" s="28"/>
    </row>
    <row r="36" spans="1:18" s="27" customFormat="1" ht="15" customHeight="1">
      <c r="A36" s="212" t="s">
        <v>257</v>
      </c>
      <c r="B36" s="213" t="s">
        <v>901</v>
      </c>
      <c r="C36" s="214">
        <v>1321</v>
      </c>
      <c r="D36" s="214">
        <v>1301</v>
      </c>
      <c r="E36" s="214">
        <v>813</v>
      </c>
      <c r="F36" s="214">
        <v>389</v>
      </c>
      <c r="G36" s="214">
        <v>633</v>
      </c>
      <c r="H36" s="214">
        <v>242</v>
      </c>
      <c r="I36" s="214">
        <v>291</v>
      </c>
      <c r="J36" s="214">
        <v>276</v>
      </c>
      <c r="K36" s="214">
        <v>257</v>
      </c>
      <c r="L36" s="214">
        <v>106</v>
      </c>
      <c r="M36" s="214">
        <v>34</v>
      </c>
      <c r="N36" s="214">
        <v>15</v>
      </c>
      <c r="O36" s="214">
        <v>28</v>
      </c>
      <c r="P36" s="215">
        <f t="shared" si="0"/>
        <v>5706</v>
      </c>
      <c r="R36" s="28"/>
    </row>
    <row r="37" spans="1:18" s="27" customFormat="1" ht="15" customHeight="1">
      <c r="A37" s="208" t="s">
        <v>258</v>
      </c>
      <c r="B37" s="209" t="s">
        <v>902</v>
      </c>
      <c r="C37" s="210">
        <v>512</v>
      </c>
      <c r="D37" s="210">
        <v>508</v>
      </c>
      <c r="E37" s="210">
        <v>326</v>
      </c>
      <c r="F37" s="210">
        <v>164</v>
      </c>
      <c r="G37" s="210">
        <v>248</v>
      </c>
      <c r="H37" s="210">
        <v>120</v>
      </c>
      <c r="I37" s="210">
        <v>92</v>
      </c>
      <c r="J37" s="210">
        <v>105</v>
      </c>
      <c r="K37" s="210">
        <v>80</v>
      </c>
      <c r="L37" s="210">
        <v>22</v>
      </c>
      <c r="M37" s="210">
        <v>17</v>
      </c>
      <c r="N37" s="210">
        <v>3</v>
      </c>
      <c r="O37" s="210">
        <v>12</v>
      </c>
      <c r="P37" s="211">
        <f t="shared" si="0"/>
        <v>2209</v>
      </c>
      <c r="R37" s="28"/>
    </row>
    <row r="38" spans="1:18" s="27" customFormat="1" ht="15" customHeight="1">
      <c r="A38" s="212" t="s">
        <v>259</v>
      </c>
      <c r="B38" s="213" t="s">
        <v>903</v>
      </c>
      <c r="C38" s="214">
        <v>10247</v>
      </c>
      <c r="D38" s="214">
        <v>8628</v>
      </c>
      <c r="E38" s="214">
        <v>3831</v>
      </c>
      <c r="F38" s="214">
        <v>1575</v>
      </c>
      <c r="G38" s="214">
        <v>1941</v>
      </c>
      <c r="H38" s="214">
        <v>683</v>
      </c>
      <c r="I38" s="214">
        <v>546</v>
      </c>
      <c r="J38" s="214">
        <v>310</v>
      </c>
      <c r="K38" s="214">
        <v>117</v>
      </c>
      <c r="L38" s="214">
        <v>20</v>
      </c>
      <c r="M38" s="214">
        <v>8</v>
      </c>
      <c r="N38" s="214">
        <v>1</v>
      </c>
      <c r="O38" s="214">
        <v>3</v>
      </c>
      <c r="P38" s="215">
        <f t="shared" si="0"/>
        <v>27910</v>
      </c>
      <c r="R38" s="28"/>
    </row>
    <row r="39" spans="1:18" s="27" customFormat="1" ht="15" customHeight="1">
      <c r="A39" s="208" t="s">
        <v>260</v>
      </c>
      <c r="B39" s="209" t="s">
        <v>904</v>
      </c>
      <c r="C39" s="210">
        <v>2660</v>
      </c>
      <c r="D39" s="210">
        <v>2989</v>
      </c>
      <c r="E39" s="210">
        <v>1881</v>
      </c>
      <c r="F39" s="210">
        <v>892</v>
      </c>
      <c r="G39" s="210">
        <v>977</v>
      </c>
      <c r="H39" s="210">
        <v>297</v>
      </c>
      <c r="I39" s="210">
        <v>251</v>
      </c>
      <c r="J39" s="210">
        <v>119</v>
      </c>
      <c r="K39" s="210">
        <v>65</v>
      </c>
      <c r="L39" s="210">
        <v>11</v>
      </c>
      <c r="M39" s="210">
        <v>4</v>
      </c>
      <c r="N39" s="210">
        <v>0</v>
      </c>
      <c r="O39" s="210">
        <v>1</v>
      </c>
      <c r="P39" s="211">
        <f t="shared" si="0"/>
        <v>10147</v>
      </c>
      <c r="R39" s="28"/>
    </row>
    <row r="40" spans="1:18" s="27" customFormat="1" ht="15" customHeight="1">
      <c r="A40" s="212" t="s">
        <v>261</v>
      </c>
      <c r="B40" s="213" t="s">
        <v>1014</v>
      </c>
      <c r="C40" s="214">
        <v>7767</v>
      </c>
      <c r="D40" s="214">
        <v>7215</v>
      </c>
      <c r="E40" s="214">
        <v>3693</v>
      </c>
      <c r="F40" s="214">
        <v>1451</v>
      </c>
      <c r="G40" s="214">
        <v>1595</v>
      </c>
      <c r="H40" s="214">
        <v>492</v>
      </c>
      <c r="I40" s="214">
        <v>335</v>
      </c>
      <c r="J40" s="214">
        <v>192</v>
      </c>
      <c r="K40" s="214">
        <v>81</v>
      </c>
      <c r="L40" s="214">
        <v>15</v>
      </c>
      <c r="M40" s="214">
        <v>7</v>
      </c>
      <c r="N40" s="214">
        <v>3</v>
      </c>
      <c r="O40" s="214">
        <v>12</v>
      </c>
      <c r="P40" s="215">
        <f t="shared" si="0"/>
        <v>22858</v>
      </c>
      <c r="R40" s="28"/>
    </row>
    <row r="41" spans="1:18" s="29" customFormat="1" ht="15" customHeight="1">
      <c r="A41" s="208" t="s">
        <v>263</v>
      </c>
      <c r="B41" s="209" t="s">
        <v>1015</v>
      </c>
      <c r="C41" s="210">
        <v>3769</v>
      </c>
      <c r="D41" s="210">
        <v>2027</v>
      </c>
      <c r="E41" s="210">
        <v>1179</v>
      </c>
      <c r="F41" s="210">
        <v>609</v>
      </c>
      <c r="G41" s="210">
        <v>871</v>
      </c>
      <c r="H41" s="210">
        <v>265</v>
      </c>
      <c r="I41" s="210">
        <v>243</v>
      </c>
      <c r="J41" s="210">
        <v>212</v>
      </c>
      <c r="K41" s="210">
        <v>143</v>
      </c>
      <c r="L41" s="210">
        <v>30</v>
      </c>
      <c r="M41" s="210">
        <v>25</v>
      </c>
      <c r="N41" s="210">
        <v>5</v>
      </c>
      <c r="O41" s="210">
        <v>8</v>
      </c>
      <c r="P41" s="211">
        <f t="shared" si="0"/>
        <v>9386</v>
      </c>
      <c r="R41" s="28"/>
    </row>
    <row r="42" spans="1:18" s="27" customFormat="1" ht="15" customHeight="1">
      <c r="A42" s="212" t="s">
        <v>264</v>
      </c>
      <c r="B42" s="213" t="s">
        <v>905</v>
      </c>
      <c r="C42" s="214">
        <v>140</v>
      </c>
      <c r="D42" s="214">
        <v>146</v>
      </c>
      <c r="E42" s="214">
        <v>79</v>
      </c>
      <c r="F42" s="214">
        <v>43</v>
      </c>
      <c r="G42" s="214">
        <v>64</v>
      </c>
      <c r="H42" s="214">
        <v>21</v>
      </c>
      <c r="I42" s="214">
        <v>16</v>
      </c>
      <c r="J42" s="214">
        <v>13</v>
      </c>
      <c r="K42" s="214">
        <v>8</v>
      </c>
      <c r="L42" s="214">
        <v>3</v>
      </c>
      <c r="M42" s="214">
        <v>2</v>
      </c>
      <c r="N42" s="214">
        <v>1</v>
      </c>
      <c r="O42" s="214">
        <v>1</v>
      </c>
      <c r="P42" s="215">
        <f t="shared" si="0"/>
        <v>537</v>
      </c>
      <c r="R42" s="28"/>
    </row>
    <row r="43" spans="1:18" s="29" customFormat="1" ht="15" customHeight="1">
      <c r="A43" s="208" t="s">
        <v>265</v>
      </c>
      <c r="B43" s="209" t="s">
        <v>906</v>
      </c>
      <c r="C43" s="210">
        <v>166</v>
      </c>
      <c r="D43" s="210">
        <v>127</v>
      </c>
      <c r="E43" s="210">
        <v>113</v>
      </c>
      <c r="F43" s="210">
        <v>41</v>
      </c>
      <c r="G43" s="210">
        <v>72</v>
      </c>
      <c r="H43" s="210">
        <v>18</v>
      </c>
      <c r="I43" s="210">
        <v>28</v>
      </c>
      <c r="J43" s="210">
        <v>30</v>
      </c>
      <c r="K43" s="210">
        <v>28</v>
      </c>
      <c r="L43" s="210">
        <v>12</v>
      </c>
      <c r="M43" s="210">
        <v>3</v>
      </c>
      <c r="N43" s="210">
        <v>2</v>
      </c>
      <c r="O43" s="210">
        <v>5</v>
      </c>
      <c r="P43" s="211">
        <f t="shared" si="0"/>
        <v>645</v>
      </c>
      <c r="R43" s="28"/>
    </row>
    <row r="44" spans="1:18" s="27" customFormat="1" ht="15" customHeight="1">
      <c r="A44" s="212" t="s">
        <v>266</v>
      </c>
      <c r="B44" s="213" t="s">
        <v>1016</v>
      </c>
      <c r="C44" s="214">
        <v>1146</v>
      </c>
      <c r="D44" s="214">
        <v>1261</v>
      </c>
      <c r="E44" s="214">
        <v>843</v>
      </c>
      <c r="F44" s="214">
        <v>392</v>
      </c>
      <c r="G44" s="214">
        <v>521</v>
      </c>
      <c r="H44" s="214">
        <v>177</v>
      </c>
      <c r="I44" s="214">
        <v>146</v>
      </c>
      <c r="J44" s="214">
        <v>106</v>
      </c>
      <c r="K44" s="214">
        <v>75</v>
      </c>
      <c r="L44" s="214">
        <v>51</v>
      </c>
      <c r="M44" s="214">
        <v>24</v>
      </c>
      <c r="N44" s="214">
        <v>4</v>
      </c>
      <c r="O44" s="214">
        <v>3</v>
      </c>
      <c r="P44" s="215">
        <f t="shared" si="0"/>
        <v>4749</v>
      </c>
      <c r="R44" s="28"/>
    </row>
    <row r="45" spans="1:18" s="27" customFormat="1" ht="15" customHeight="1">
      <c r="A45" s="208" t="s">
        <v>267</v>
      </c>
      <c r="B45" s="209" t="s">
        <v>1017</v>
      </c>
      <c r="C45" s="210">
        <v>17</v>
      </c>
      <c r="D45" s="210">
        <v>29</v>
      </c>
      <c r="E45" s="210">
        <v>32</v>
      </c>
      <c r="F45" s="210">
        <v>11</v>
      </c>
      <c r="G45" s="210">
        <v>8</v>
      </c>
      <c r="H45" s="210">
        <v>3</v>
      </c>
      <c r="I45" s="210">
        <v>3</v>
      </c>
      <c r="J45" s="210">
        <v>9</v>
      </c>
      <c r="K45" s="210">
        <v>12</v>
      </c>
      <c r="L45" s="210">
        <v>3</v>
      </c>
      <c r="M45" s="210">
        <v>1</v>
      </c>
      <c r="N45" s="210">
        <v>1</v>
      </c>
      <c r="O45" s="210">
        <v>3</v>
      </c>
      <c r="P45" s="211">
        <f t="shared" si="0"/>
        <v>132</v>
      </c>
      <c r="R45" s="28"/>
    </row>
    <row r="46" spans="1:18" s="29" customFormat="1" ht="15" customHeight="1">
      <c r="A46" s="212" t="s">
        <v>269</v>
      </c>
      <c r="B46" s="213" t="s">
        <v>1018</v>
      </c>
      <c r="C46" s="214">
        <v>46250</v>
      </c>
      <c r="D46" s="214">
        <v>39741</v>
      </c>
      <c r="E46" s="214">
        <v>27614</v>
      </c>
      <c r="F46" s="214">
        <v>14647</v>
      </c>
      <c r="G46" s="214">
        <v>19144</v>
      </c>
      <c r="H46" s="214">
        <v>5787</v>
      </c>
      <c r="I46" s="214">
        <v>3878</v>
      </c>
      <c r="J46" s="214">
        <v>2158</v>
      </c>
      <c r="K46" s="214">
        <v>984</v>
      </c>
      <c r="L46" s="214">
        <v>332</v>
      </c>
      <c r="M46" s="214">
        <v>118</v>
      </c>
      <c r="N46" s="214">
        <v>36</v>
      </c>
      <c r="O46" s="214">
        <v>39</v>
      </c>
      <c r="P46" s="215">
        <f t="shared" si="0"/>
        <v>160728</v>
      </c>
      <c r="R46" s="28"/>
    </row>
    <row r="47" spans="1:18" s="27" customFormat="1" ht="15" customHeight="1">
      <c r="A47" s="208" t="s">
        <v>270</v>
      </c>
      <c r="B47" s="209" t="s">
        <v>907</v>
      </c>
      <c r="C47" s="210">
        <v>2844</v>
      </c>
      <c r="D47" s="210">
        <v>2886</v>
      </c>
      <c r="E47" s="210">
        <v>1993</v>
      </c>
      <c r="F47" s="210">
        <v>1086</v>
      </c>
      <c r="G47" s="210">
        <v>1778</v>
      </c>
      <c r="H47" s="210">
        <v>872</v>
      </c>
      <c r="I47" s="210">
        <v>858</v>
      </c>
      <c r="J47" s="210">
        <v>737</v>
      </c>
      <c r="K47" s="210">
        <v>376</v>
      </c>
      <c r="L47" s="210">
        <v>87</v>
      </c>
      <c r="M47" s="210">
        <v>24</v>
      </c>
      <c r="N47" s="210">
        <v>5</v>
      </c>
      <c r="O47" s="210">
        <v>24</v>
      </c>
      <c r="P47" s="211">
        <f t="shared" si="0"/>
        <v>13570</v>
      </c>
      <c r="R47" s="28"/>
    </row>
    <row r="48" spans="1:18" s="29" customFormat="1" ht="15" customHeight="1">
      <c r="A48" s="212" t="s">
        <v>271</v>
      </c>
      <c r="B48" s="213" t="s">
        <v>908</v>
      </c>
      <c r="C48" s="214">
        <v>25136</v>
      </c>
      <c r="D48" s="214">
        <v>21593</v>
      </c>
      <c r="E48" s="214">
        <v>11310</v>
      </c>
      <c r="F48" s="214">
        <v>4234</v>
      </c>
      <c r="G48" s="214">
        <v>3995</v>
      </c>
      <c r="H48" s="214">
        <v>975</v>
      </c>
      <c r="I48" s="214">
        <v>596</v>
      </c>
      <c r="J48" s="214">
        <v>271</v>
      </c>
      <c r="K48" s="214">
        <v>94</v>
      </c>
      <c r="L48" s="214">
        <v>24</v>
      </c>
      <c r="M48" s="214">
        <v>3</v>
      </c>
      <c r="N48" s="214">
        <v>2</v>
      </c>
      <c r="O48" s="214">
        <v>1</v>
      </c>
      <c r="P48" s="215">
        <f t="shared" si="0"/>
        <v>68234</v>
      </c>
      <c r="R48" s="28"/>
    </row>
    <row r="49" spans="1:18" s="27" customFormat="1" ht="15" customHeight="1">
      <c r="A49" s="208" t="s">
        <v>274</v>
      </c>
      <c r="B49" s="209" t="s">
        <v>1019</v>
      </c>
      <c r="C49" s="210">
        <v>61147</v>
      </c>
      <c r="D49" s="210">
        <v>56510</v>
      </c>
      <c r="E49" s="210">
        <v>28812</v>
      </c>
      <c r="F49" s="210">
        <v>10848</v>
      </c>
      <c r="G49" s="210">
        <v>10470</v>
      </c>
      <c r="H49" s="210">
        <v>2757</v>
      </c>
      <c r="I49" s="210">
        <v>1646</v>
      </c>
      <c r="J49" s="210">
        <v>786</v>
      </c>
      <c r="K49" s="210">
        <v>258</v>
      </c>
      <c r="L49" s="210">
        <v>48</v>
      </c>
      <c r="M49" s="210">
        <v>7</v>
      </c>
      <c r="N49" s="210">
        <v>3</v>
      </c>
      <c r="O49" s="210">
        <v>3</v>
      </c>
      <c r="P49" s="211">
        <f t="shared" si="0"/>
        <v>173295</v>
      </c>
      <c r="R49" s="28"/>
    </row>
    <row r="50" spans="1:18" s="27" customFormat="1" ht="15" customHeight="1">
      <c r="A50" s="212" t="s">
        <v>275</v>
      </c>
      <c r="B50" s="213" t="s">
        <v>1020</v>
      </c>
      <c r="C50" s="214">
        <v>157691</v>
      </c>
      <c r="D50" s="214">
        <v>129511</v>
      </c>
      <c r="E50" s="214">
        <v>88442</v>
      </c>
      <c r="F50" s="214">
        <v>23293</v>
      </c>
      <c r="G50" s="214">
        <v>18286</v>
      </c>
      <c r="H50" s="214">
        <v>4744</v>
      </c>
      <c r="I50" s="214">
        <v>2499</v>
      </c>
      <c r="J50" s="214">
        <v>936</v>
      </c>
      <c r="K50" s="214">
        <v>272</v>
      </c>
      <c r="L50" s="214">
        <v>57</v>
      </c>
      <c r="M50" s="214">
        <v>14</v>
      </c>
      <c r="N50" s="214">
        <v>6</v>
      </c>
      <c r="O50" s="214">
        <v>8</v>
      </c>
      <c r="P50" s="215">
        <f t="shared" si="0"/>
        <v>425759</v>
      </c>
      <c r="R50" s="28"/>
    </row>
    <row r="51" spans="1:18" s="27" customFormat="1" ht="15" customHeight="1">
      <c r="A51" s="208" t="s">
        <v>277</v>
      </c>
      <c r="B51" s="209" t="s">
        <v>909</v>
      </c>
      <c r="C51" s="210">
        <v>103550</v>
      </c>
      <c r="D51" s="210">
        <v>54319</v>
      </c>
      <c r="E51" s="210">
        <v>15497</v>
      </c>
      <c r="F51" s="210">
        <v>5313</v>
      </c>
      <c r="G51" s="210">
        <v>6388</v>
      </c>
      <c r="H51" s="210">
        <v>1975</v>
      </c>
      <c r="I51" s="210">
        <v>1296</v>
      </c>
      <c r="J51" s="210">
        <v>658</v>
      </c>
      <c r="K51" s="210">
        <v>253</v>
      </c>
      <c r="L51" s="210">
        <v>43</v>
      </c>
      <c r="M51" s="210">
        <v>15</v>
      </c>
      <c r="N51" s="210">
        <v>5</v>
      </c>
      <c r="O51" s="210">
        <v>9</v>
      </c>
      <c r="P51" s="211">
        <f t="shared" si="0"/>
        <v>189321</v>
      </c>
      <c r="R51" s="28"/>
    </row>
    <row r="52" spans="1:18" s="29" customFormat="1" ht="15" customHeight="1">
      <c r="A52" s="212" t="s">
        <v>278</v>
      </c>
      <c r="B52" s="213" t="s">
        <v>910</v>
      </c>
      <c r="C52" s="214">
        <v>1539</v>
      </c>
      <c r="D52" s="214">
        <v>1168</v>
      </c>
      <c r="E52" s="214">
        <v>427</v>
      </c>
      <c r="F52" s="214">
        <v>186</v>
      </c>
      <c r="G52" s="214">
        <v>211</v>
      </c>
      <c r="H52" s="214">
        <v>103</v>
      </c>
      <c r="I52" s="214">
        <v>41</v>
      </c>
      <c r="J52" s="214">
        <v>19</v>
      </c>
      <c r="K52" s="214">
        <v>7</v>
      </c>
      <c r="L52" s="214">
        <v>2</v>
      </c>
      <c r="M52" s="214">
        <v>1</v>
      </c>
      <c r="N52" s="214">
        <v>0</v>
      </c>
      <c r="O52" s="214">
        <v>0</v>
      </c>
      <c r="P52" s="215">
        <f t="shared" si="0"/>
        <v>3704</v>
      </c>
      <c r="R52" s="28"/>
    </row>
    <row r="53" spans="1:18" s="27" customFormat="1" ht="15" customHeight="1">
      <c r="A53" s="208" t="s">
        <v>279</v>
      </c>
      <c r="B53" s="209" t="s">
        <v>911</v>
      </c>
      <c r="C53" s="210">
        <v>96</v>
      </c>
      <c r="D53" s="210">
        <v>91</v>
      </c>
      <c r="E53" s="210">
        <v>79</v>
      </c>
      <c r="F53" s="210">
        <v>40</v>
      </c>
      <c r="G53" s="210">
        <v>52</v>
      </c>
      <c r="H53" s="210">
        <v>22</v>
      </c>
      <c r="I53" s="210">
        <v>30</v>
      </c>
      <c r="J53" s="210">
        <v>17</v>
      </c>
      <c r="K53" s="210">
        <v>15</v>
      </c>
      <c r="L53" s="210">
        <v>6</v>
      </c>
      <c r="M53" s="210">
        <v>1</v>
      </c>
      <c r="N53" s="210">
        <v>3</v>
      </c>
      <c r="O53" s="210">
        <v>4</v>
      </c>
      <c r="P53" s="211">
        <f t="shared" si="0"/>
        <v>456</v>
      </c>
      <c r="R53" s="28"/>
    </row>
    <row r="54" spans="1:18" s="27" customFormat="1" ht="15" customHeight="1">
      <c r="A54" s="212" t="s">
        <v>280</v>
      </c>
      <c r="B54" s="213" t="s">
        <v>1021</v>
      </c>
      <c r="C54" s="214">
        <v>6626</v>
      </c>
      <c r="D54" s="214">
        <v>5539</v>
      </c>
      <c r="E54" s="214">
        <v>3601</v>
      </c>
      <c r="F54" s="214">
        <v>1821</v>
      </c>
      <c r="G54" s="214">
        <v>2281</v>
      </c>
      <c r="H54" s="214">
        <v>729</v>
      </c>
      <c r="I54" s="214">
        <v>584</v>
      </c>
      <c r="J54" s="214">
        <v>472</v>
      </c>
      <c r="K54" s="214">
        <v>336</v>
      </c>
      <c r="L54" s="214">
        <v>76</v>
      </c>
      <c r="M54" s="214">
        <v>19</v>
      </c>
      <c r="N54" s="214">
        <v>11</v>
      </c>
      <c r="O54" s="214">
        <v>18</v>
      </c>
      <c r="P54" s="215">
        <f t="shared" si="0"/>
        <v>22113</v>
      </c>
      <c r="R54" s="28"/>
    </row>
    <row r="55" spans="1:18" s="27" customFormat="1" ht="15" customHeight="1">
      <c r="A55" s="208" t="s">
        <v>281</v>
      </c>
      <c r="B55" s="209" t="s">
        <v>912</v>
      </c>
      <c r="C55" s="210">
        <v>4264</v>
      </c>
      <c r="D55" s="210">
        <v>1778</v>
      </c>
      <c r="E55" s="210">
        <v>1277</v>
      </c>
      <c r="F55" s="210">
        <v>893</v>
      </c>
      <c r="G55" s="210">
        <v>995</v>
      </c>
      <c r="H55" s="210">
        <v>182</v>
      </c>
      <c r="I55" s="210">
        <v>135</v>
      </c>
      <c r="J55" s="210">
        <v>120</v>
      </c>
      <c r="K55" s="210">
        <v>79</v>
      </c>
      <c r="L55" s="210">
        <v>19</v>
      </c>
      <c r="M55" s="210">
        <v>10</v>
      </c>
      <c r="N55" s="210">
        <v>0</v>
      </c>
      <c r="O55" s="210">
        <v>5</v>
      </c>
      <c r="P55" s="211">
        <f t="shared" si="0"/>
        <v>9757</v>
      </c>
      <c r="R55" s="28"/>
    </row>
    <row r="56" spans="1:18" s="29" customFormat="1" ht="15" customHeight="1">
      <c r="A56" s="212" t="s">
        <v>283</v>
      </c>
      <c r="B56" s="213" t="s">
        <v>913</v>
      </c>
      <c r="C56" s="214">
        <v>6691</v>
      </c>
      <c r="D56" s="214">
        <v>6360</v>
      </c>
      <c r="E56" s="214">
        <v>4883</v>
      </c>
      <c r="F56" s="214">
        <v>2116</v>
      </c>
      <c r="G56" s="214">
        <v>2275</v>
      </c>
      <c r="H56" s="214">
        <v>774</v>
      </c>
      <c r="I56" s="214">
        <v>749</v>
      </c>
      <c r="J56" s="214">
        <v>622</v>
      </c>
      <c r="K56" s="214">
        <v>397</v>
      </c>
      <c r="L56" s="214">
        <v>135</v>
      </c>
      <c r="M56" s="214">
        <v>27</v>
      </c>
      <c r="N56" s="214">
        <v>5</v>
      </c>
      <c r="O56" s="214">
        <v>4</v>
      </c>
      <c r="P56" s="215">
        <f t="shared" si="0"/>
        <v>25038</v>
      </c>
      <c r="R56" s="28"/>
    </row>
    <row r="57" spans="1:18" s="27" customFormat="1" ht="15" customHeight="1">
      <c r="A57" s="208" t="s">
        <v>284</v>
      </c>
      <c r="B57" s="209" t="s">
        <v>914</v>
      </c>
      <c r="C57" s="210">
        <v>50873</v>
      </c>
      <c r="D57" s="210">
        <v>44933</v>
      </c>
      <c r="E57" s="210">
        <v>26602</v>
      </c>
      <c r="F57" s="210">
        <v>12606</v>
      </c>
      <c r="G57" s="210">
        <v>15678</v>
      </c>
      <c r="H57" s="210">
        <v>4202</v>
      </c>
      <c r="I57" s="210">
        <v>2510</v>
      </c>
      <c r="J57" s="210">
        <v>1021</v>
      </c>
      <c r="K57" s="210">
        <v>251</v>
      </c>
      <c r="L57" s="210">
        <v>36</v>
      </c>
      <c r="M57" s="210">
        <v>10</v>
      </c>
      <c r="N57" s="210">
        <v>1</v>
      </c>
      <c r="O57" s="210">
        <v>2</v>
      </c>
      <c r="P57" s="211">
        <f t="shared" si="0"/>
        <v>158725</v>
      </c>
      <c r="R57" s="28"/>
    </row>
    <row r="58" spans="1:18" s="27" customFormat="1" ht="15" customHeight="1">
      <c r="A58" s="212" t="s">
        <v>286</v>
      </c>
      <c r="B58" s="213" t="s">
        <v>915</v>
      </c>
      <c r="C58" s="214">
        <v>821</v>
      </c>
      <c r="D58" s="214">
        <v>788</v>
      </c>
      <c r="E58" s="214">
        <v>596</v>
      </c>
      <c r="F58" s="214">
        <v>272</v>
      </c>
      <c r="G58" s="214">
        <v>323</v>
      </c>
      <c r="H58" s="214">
        <v>136</v>
      </c>
      <c r="I58" s="214">
        <v>82</v>
      </c>
      <c r="J58" s="214">
        <v>51</v>
      </c>
      <c r="K58" s="214">
        <v>15</v>
      </c>
      <c r="L58" s="214">
        <v>1</v>
      </c>
      <c r="M58" s="214">
        <v>2</v>
      </c>
      <c r="N58" s="214">
        <v>1</v>
      </c>
      <c r="O58" s="214">
        <v>0</v>
      </c>
      <c r="P58" s="215">
        <f t="shared" si="0"/>
        <v>3088</v>
      </c>
      <c r="R58" s="28"/>
    </row>
    <row r="59" spans="1:18" s="27" customFormat="1" ht="15" customHeight="1">
      <c r="A59" s="208" t="s">
        <v>287</v>
      </c>
      <c r="B59" s="209" t="s">
        <v>916</v>
      </c>
      <c r="C59" s="210">
        <v>1024</v>
      </c>
      <c r="D59" s="210">
        <v>774</v>
      </c>
      <c r="E59" s="210">
        <v>438</v>
      </c>
      <c r="F59" s="210">
        <v>210</v>
      </c>
      <c r="G59" s="210">
        <v>260</v>
      </c>
      <c r="H59" s="210">
        <v>64</v>
      </c>
      <c r="I59" s="210">
        <v>40</v>
      </c>
      <c r="J59" s="210">
        <v>25</v>
      </c>
      <c r="K59" s="210">
        <v>16</v>
      </c>
      <c r="L59" s="210">
        <v>2</v>
      </c>
      <c r="M59" s="210">
        <v>0</v>
      </c>
      <c r="N59" s="210">
        <v>0</v>
      </c>
      <c r="O59" s="210">
        <v>2</v>
      </c>
      <c r="P59" s="211">
        <f t="shared" si="0"/>
        <v>2855</v>
      </c>
      <c r="R59" s="28"/>
    </row>
    <row r="60" spans="1:18" s="27" customFormat="1" ht="15" customHeight="1">
      <c r="A60" s="212" t="s">
        <v>288</v>
      </c>
      <c r="B60" s="213" t="s">
        <v>1022</v>
      </c>
      <c r="C60" s="214">
        <v>344</v>
      </c>
      <c r="D60" s="214">
        <v>330</v>
      </c>
      <c r="E60" s="214">
        <v>170</v>
      </c>
      <c r="F60" s="214">
        <v>71</v>
      </c>
      <c r="G60" s="214">
        <v>118</v>
      </c>
      <c r="H60" s="214">
        <v>47</v>
      </c>
      <c r="I60" s="214">
        <v>33</v>
      </c>
      <c r="J60" s="214">
        <v>32</v>
      </c>
      <c r="K60" s="214">
        <v>24</v>
      </c>
      <c r="L60" s="214">
        <v>4</v>
      </c>
      <c r="M60" s="214">
        <v>0</v>
      </c>
      <c r="N60" s="214">
        <v>1</v>
      </c>
      <c r="O60" s="214">
        <v>2</v>
      </c>
      <c r="P60" s="215">
        <f t="shared" si="0"/>
        <v>1176</v>
      </c>
      <c r="R60" s="28"/>
    </row>
    <row r="61" spans="1:18" s="27" customFormat="1" ht="15" customHeight="1">
      <c r="A61" s="208" t="s">
        <v>289</v>
      </c>
      <c r="B61" s="209" t="s">
        <v>917</v>
      </c>
      <c r="C61" s="210">
        <v>873</v>
      </c>
      <c r="D61" s="210">
        <v>792</v>
      </c>
      <c r="E61" s="210">
        <v>413</v>
      </c>
      <c r="F61" s="210">
        <v>172</v>
      </c>
      <c r="G61" s="210">
        <v>205</v>
      </c>
      <c r="H61" s="210">
        <v>48</v>
      </c>
      <c r="I61" s="210">
        <v>50</v>
      </c>
      <c r="J61" s="210">
        <v>38</v>
      </c>
      <c r="K61" s="210">
        <v>33</v>
      </c>
      <c r="L61" s="210">
        <v>4</v>
      </c>
      <c r="M61" s="210">
        <v>4</v>
      </c>
      <c r="N61" s="210">
        <v>1</v>
      </c>
      <c r="O61" s="210">
        <v>2</v>
      </c>
      <c r="P61" s="211">
        <f t="shared" si="0"/>
        <v>2635</v>
      </c>
      <c r="R61" s="28"/>
    </row>
    <row r="62" spans="1:18" s="27" customFormat="1" ht="15" customHeight="1">
      <c r="A62" s="212" t="s">
        <v>290</v>
      </c>
      <c r="B62" s="213" t="s">
        <v>918</v>
      </c>
      <c r="C62" s="214">
        <v>6254</v>
      </c>
      <c r="D62" s="214">
        <v>5156</v>
      </c>
      <c r="E62" s="214">
        <v>3042</v>
      </c>
      <c r="F62" s="214">
        <v>1470</v>
      </c>
      <c r="G62" s="214">
        <v>1789</v>
      </c>
      <c r="H62" s="214">
        <v>664</v>
      </c>
      <c r="I62" s="214">
        <v>473</v>
      </c>
      <c r="J62" s="214">
        <v>302</v>
      </c>
      <c r="K62" s="214">
        <v>170</v>
      </c>
      <c r="L62" s="214">
        <v>41</v>
      </c>
      <c r="M62" s="214">
        <v>14</v>
      </c>
      <c r="N62" s="214">
        <v>5</v>
      </c>
      <c r="O62" s="214">
        <v>5</v>
      </c>
      <c r="P62" s="215">
        <f t="shared" si="0"/>
        <v>19385</v>
      </c>
      <c r="R62" s="28"/>
    </row>
    <row r="63" spans="1:18" s="27" customFormat="1" ht="15" customHeight="1">
      <c r="A63" s="208" t="s">
        <v>291</v>
      </c>
      <c r="B63" s="209" t="s">
        <v>1023</v>
      </c>
      <c r="C63" s="210">
        <v>424</v>
      </c>
      <c r="D63" s="210">
        <v>329</v>
      </c>
      <c r="E63" s="210">
        <v>179</v>
      </c>
      <c r="F63" s="210">
        <v>85</v>
      </c>
      <c r="G63" s="210">
        <v>105</v>
      </c>
      <c r="H63" s="210">
        <v>33</v>
      </c>
      <c r="I63" s="210">
        <v>29</v>
      </c>
      <c r="J63" s="210">
        <v>20</v>
      </c>
      <c r="K63" s="210">
        <v>19</v>
      </c>
      <c r="L63" s="210">
        <v>6</v>
      </c>
      <c r="M63" s="210">
        <v>1</v>
      </c>
      <c r="N63" s="210">
        <v>1</v>
      </c>
      <c r="O63" s="210">
        <v>0</v>
      </c>
      <c r="P63" s="211">
        <f t="shared" si="0"/>
        <v>1231</v>
      </c>
      <c r="R63" s="28"/>
    </row>
    <row r="64" spans="1:18" s="27" customFormat="1" ht="15" customHeight="1">
      <c r="A64" s="212" t="s">
        <v>292</v>
      </c>
      <c r="B64" s="213" t="s">
        <v>919</v>
      </c>
      <c r="C64" s="214">
        <v>739</v>
      </c>
      <c r="D64" s="214">
        <v>1725</v>
      </c>
      <c r="E64" s="214">
        <v>1493</v>
      </c>
      <c r="F64" s="214">
        <v>1412</v>
      </c>
      <c r="G64" s="214">
        <v>1171</v>
      </c>
      <c r="H64" s="214">
        <v>131</v>
      </c>
      <c r="I64" s="214">
        <v>88</v>
      </c>
      <c r="J64" s="214">
        <v>96</v>
      </c>
      <c r="K64" s="214">
        <v>44</v>
      </c>
      <c r="L64" s="214">
        <v>23</v>
      </c>
      <c r="M64" s="214">
        <v>6</v>
      </c>
      <c r="N64" s="214">
        <v>3</v>
      </c>
      <c r="O64" s="214">
        <v>11</v>
      </c>
      <c r="P64" s="215">
        <f t="shared" si="0"/>
        <v>6942</v>
      </c>
      <c r="R64" s="28"/>
    </row>
    <row r="65" spans="1:18" s="27" customFormat="1" ht="15" customHeight="1">
      <c r="A65" s="208" t="s">
        <v>293</v>
      </c>
      <c r="B65" s="209" t="s">
        <v>920</v>
      </c>
      <c r="C65" s="210">
        <v>942</v>
      </c>
      <c r="D65" s="210">
        <v>1199</v>
      </c>
      <c r="E65" s="210">
        <v>598</v>
      </c>
      <c r="F65" s="210">
        <v>186</v>
      </c>
      <c r="G65" s="210">
        <v>130</v>
      </c>
      <c r="H65" s="210">
        <v>39</v>
      </c>
      <c r="I65" s="210">
        <v>58</v>
      </c>
      <c r="J65" s="210">
        <v>44</v>
      </c>
      <c r="K65" s="210">
        <v>20</v>
      </c>
      <c r="L65" s="210">
        <v>14</v>
      </c>
      <c r="M65" s="210">
        <v>4</v>
      </c>
      <c r="N65" s="210">
        <v>0</v>
      </c>
      <c r="O65" s="210">
        <v>3</v>
      </c>
      <c r="P65" s="211">
        <f t="shared" si="0"/>
        <v>3237</v>
      </c>
      <c r="R65" s="28"/>
    </row>
    <row r="66" spans="1:18" s="27" customFormat="1" ht="15" customHeight="1">
      <c r="A66" s="212" t="s">
        <v>294</v>
      </c>
      <c r="B66" s="213" t="s">
        <v>921</v>
      </c>
      <c r="C66" s="214">
        <v>6048</v>
      </c>
      <c r="D66" s="214">
        <v>5990</v>
      </c>
      <c r="E66" s="214">
        <v>2732</v>
      </c>
      <c r="F66" s="214">
        <v>855</v>
      </c>
      <c r="G66" s="214">
        <v>753</v>
      </c>
      <c r="H66" s="214">
        <v>163</v>
      </c>
      <c r="I66" s="214">
        <v>100</v>
      </c>
      <c r="J66" s="214">
        <v>90</v>
      </c>
      <c r="K66" s="214">
        <v>39</v>
      </c>
      <c r="L66" s="214">
        <v>9</v>
      </c>
      <c r="M66" s="214">
        <v>2</v>
      </c>
      <c r="N66" s="214">
        <v>1</v>
      </c>
      <c r="O66" s="214">
        <v>0</v>
      </c>
      <c r="P66" s="215">
        <f t="shared" si="0"/>
        <v>16782</v>
      </c>
      <c r="R66" s="28"/>
    </row>
    <row r="67" spans="1:18" s="27" customFormat="1" ht="15" customHeight="1">
      <c r="A67" s="208" t="s">
        <v>296</v>
      </c>
      <c r="B67" s="209" t="s">
        <v>922</v>
      </c>
      <c r="C67" s="210">
        <v>47962</v>
      </c>
      <c r="D67" s="210">
        <v>14965</v>
      </c>
      <c r="E67" s="210">
        <v>5528</v>
      </c>
      <c r="F67" s="210">
        <v>1756</v>
      </c>
      <c r="G67" s="210">
        <v>1878</v>
      </c>
      <c r="H67" s="210">
        <v>422</v>
      </c>
      <c r="I67" s="210">
        <v>226</v>
      </c>
      <c r="J67" s="210">
        <v>85</v>
      </c>
      <c r="K67" s="210">
        <v>34</v>
      </c>
      <c r="L67" s="210">
        <v>3</v>
      </c>
      <c r="M67" s="210">
        <v>0</v>
      </c>
      <c r="N67" s="210">
        <v>0</v>
      </c>
      <c r="O67" s="210">
        <v>0</v>
      </c>
      <c r="P67" s="211">
        <f t="shared" si="0"/>
        <v>72859</v>
      </c>
      <c r="R67" s="28"/>
    </row>
    <row r="68" spans="1:18" s="27" customFormat="1" ht="15" customHeight="1">
      <c r="A68" s="212" t="s">
        <v>297</v>
      </c>
      <c r="B68" s="213" t="s">
        <v>923</v>
      </c>
      <c r="C68" s="214">
        <v>24245</v>
      </c>
      <c r="D68" s="214">
        <v>21598</v>
      </c>
      <c r="E68" s="214">
        <v>8351</v>
      </c>
      <c r="F68" s="214">
        <v>1867</v>
      </c>
      <c r="G68" s="214">
        <v>1067</v>
      </c>
      <c r="H68" s="214">
        <v>179</v>
      </c>
      <c r="I68" s="214">
        <v>122</v>
      </c>
      <c r="J68" s="214">
        <v>51</v>
      </c>
      <c r="K68" s="214">
        <v>24</v>
      </c>
      <c r="L68" s="214">
        <v>4</v>
      </c>
      <c r="M68" s="214">
        <v>2</v>
      </c>
      <c r="N68" s="214">
        <v>1</v>
      </c>
      <c r="O68" s="214">
        <v>0</v>
      </c>
      <c r="P68" s="215">
        <f t="shared" si="0"/>
        <v>57511</v>
      </c>
      <c r="R68" s="28"/>
    </row>
    <row r="69" spans="1:18" s="27" customFormat="1" ht="15" customHeight="1">
      <c r="A69" s="208" t="s">
        <v>298</v>
      </c>
      <c r="B69" s="209" t="s">
        <v>1024</v>
      </c>
      <c r="C69" s="210">
        <v>5639</v>
      </c>
      <c r="D69" s="210">
        <v>4709</v>
      </c>
      <c r="E69" s="210">
        <v>2583</v>
      </c>
      <c r="F69" s="210">
        <v>1070</v>
      </c>
      <c r="G69" s="210">
        <v>1319</v>
      </c>
      <c r="H69" s="210">
        <v>493</v>
      </c>
      <c r="I69" s="210">
        <v>392</v>
      </c>
      <c r="J69" s="210">
        <v>306</v>
      </c>
      <c r="K69" s="210">
        <v>212</v>
      </c>
      <c r="L69" s="210">
        <v>72</v>
      </c>
      <c r="M69" s="210">
        <v>20</v>
      </c>
      <c r="N69" s="210">
        <v>7</v>
      </c>
      <c r="O69" s="210">
        <v>13</v>
      </c>
      <c r="P69" s="211">
        <f t="shared" si="0"/>
        <v>16835</v>
      </c>
      <c r="R69" s="28"/>
    </row>
    <row r="70" spans="1:18" s="27" customFormat="1" ht="15" customHeight="1">
      <c r="A70" s="212" t="s">
        <v>299</v>
      </c>
      <c r="B70" s="213" t="s">
        <v>924</v>
      </c>
      <c r="C70" s="214">
        <v>9787</v>
      </c>
      <c r="D70" s="214">
        <v>8473</v>
      </c>
      <c r="E70" s="214">
        <v>4963</v>
      </c>
      <c r="F70" s="214">
        <v>2589</v>
      </c>
      <c r="G70" s="214">
        <v>3102</v>
      </c>
      <c r="H70" s="214">
        <v>594</v>
      </c>
      <c r="I70" s="214">
        <v>406</v>
      </c>
      <c r="J70" s="214">
        <v>222</v>
      </c>
      <c r="K70" s="214">
        <v>125</v>
      </c>
      <c r="L70" s="214">
        <v>26</v>
      </c>
      <c r="M70" s="214">
        <v>3</v>
      </c>
      <c r="N70" s="214">
        <v>1</v>
      </c>
      <c r="O70" s="214">
        <v>2</v>
      </c>
      <c r="P70" s="215">
        <f t="shared" si="0"/>
        <v>30293</v>
      </c>
      <c r="R70" s="28"/>
    </row>
    <row r="71" spans="1:18" s="27" customFormat="1" ht="15" customHeight="1">
      <c r="A71" s="208" t="s">
        <v>300</v>
      </c>
      <c r="B71" s="209" t="s">
        <v>925</v>
      </c>
      <c r="C71" s="210">
        <v>469</v>
      </c>
      <c r="D71" s="210">
        <v>383</v>
      </c>
      <c r="E71" s="210">
        <v>210</v>
      </c>
      <c r="F71" s="210">
        <v>98</v>
      </c>
      <c r="G71" s="210">
        <v>122</v>
      </c>
      <c r="H71" s="210">
        <v>32</v>
      </c>
      <c r="I71" s="210">
        <v>26</v>
      </c>
      <c r="J71" s="210">
        <v>30</v>
      </c>
      <c r="K71" s="210">
        <v>17</v>
      </c>
      <c r="L71" s="210">
        <v>10</v>
      </c>
      <c r="M71" s="210">
        <v>1</v>
      </c>
      <c r="N71" s="210">
        <v>1</v>
      </c>
      <c r="O71" s="210">
        <v>2</v>
      </c>
      <c r="P71" s="211">
        <f t="shared" si="0"/>
        <v>1401</v>
      </c>
      <c r="R71" s="28"/>
    </row>
    <row r="72" spans="1:18" s="27" customFormat="1" ht="15" customHeight="1">
      <c r="A72" s="212" t="s">
        <v>301</v>
      </c>
      <c r="B72" s="213" t="s">
        <v>1025</v>
      </c>
      <c r="C72" s="214">
        <v>2948</v>
      </c>
      <c r="D72" s="214">
        <v>2427</v>
      </c>
      <c r="E72" s="214">
        <v>1251</v>
      </c>
      <c r="F72" s="214">
        <v>493</v>
      </c>
      <c r="G72" s="214">
        <v>522</v>
      </c>
      <c r="H72" s="214">
        <v>172</v>
      </c>
      <c r="I72" s="214">
        <v>143</v>
      </c>
      <c r="J72" s="214">
        <v>98</v>
      </c>
      <c r="K72" s="214">
        <v>50</v>
      </c>
      <c r="L72" s="214">
        <v>13</v>
      </c>
      <c r="M72" s="214">
        <v>2</v>
      </c>
      <c r="N72" s="214">
        <v>0</v>
      </c>
      <c r="O72" s="214">
        <v>4</v>
      </c>
      <c r="P72" s="215">
        <f t="shared" si="0"/>
        <v>8123</v>
      </c>
      <c r="R72" s="28"/>
    </row>
    <row r="73" spans="1:18" s="27" customFormat="1" ht="15" customHeight="1">
      <c r="A73" s="208" t="s">
        <v>302</v>
      </c>
      <c r="B73" s="209" t="s">
        <v>926</v>
      </c>
      <c r="C73" s="210">
        <v>4238</v>
      </c>
      <c r="D73" s="210">
        <v>2707</v>
      </c>
      <c r="E73" s="210">
        <v>1197</v>
      </c>
      <c r="F73" s="210">
        <v>469</v>
      </c>
      <c r="G73" s="210">
        <v>446</v>
      </c>
      <c r="H73" s="210">
        <v>90</v>
      </c>
      <c r="I73" s="210">
        <v>66</v>
      </c>
      <c r="J73" s="210">
        <v>33</v>
      </c>
      <c r="K73" s="210">
        <v>15</v>
      </c>
      <c r="L73" s="210">
        <v>3</v>
      </c>
      <c r="M73" s="210">
        <v>0</v>
      </c>
      <c r="N73" s="210">
        <v>0</v>
      </c>
      <c r="O73" s="210">
        <v>3</v>
      </c>
      <c r="P73" s="211">
        <f t="shared" si="0"/>
        <v>9267</v>
      </c>
      <c r="R73" s="28"/>
    </row>
    <row r="74" spans="1:18" s="27" customFormat="1" ht="15" customHeight="1">
      <c r="A74" s="212" t="s">
        <v>303</v>
      </c>
      <c r="B74" s="213" t="s">
        <v>927</v>
      </c>
      <c r="C74" s="214">
        <v>2230</v>
      </c>
      <c r="D74" s="214">
        <v>1741</v>
      </c>
      <c r="E74" s="214">
        <v>570</v>
      </c>
      <c r="F74" s="214">
        <v>150</v>
      </c>
      <c r="G74" s="214">
        <v>128</v>
      </c>
      <c r="H74" s="214">
        <v>21</v>
      </c>
      <c r="I74" s="214">
        <v>15</v>
      </c>
      <c r="J74" s="214">
        <v>3</v>
      </c>
      <c r="K74" s="214">
        <v>3</v>
      </c>
      <c r="L74" s="214">
        <v>3</v>
      </c>
      <c r="M74" s="214">
        <v>0</v>
      </c>
      <c r="N74" s="214">
        <v>0</v>
      </c>
      <c r="O74" s="214">
        <v>0</v>
      </c>
      <c r="P74" s="215">
        <f t="shared" ref="P74:P96" si="1">SUM(C74:O74)</f>
        <v>4864</v>
      </c>
      <c r="R74" s="28"/>
    </row>
    <row r="75" spans="1:18" s="27" customFormat="1" ht="15" customHeight="1">
      <c r="A75" s="208" t="s">
        <v>305</v>
      </c>
      <c r="B75" s="209" t="s">
        <v>928</v>
      </c>
      <c r="C75" s="210">
        <v>3036</v>
      </c>
      <c r="D75" s="210">
        <v>2224</v>
      </c>
      <c r="E75" s="210">
        <v>917</v>
      </c>
      <c r="F75" s="210">
        <v>367</v>
      </c>
      <c r="G75" s="210">
        <v>345</v>
      </c>
      <c r="H75" s="210">
        <v>78</v>
      </c>
      <c r="I75" s="210">
        <v>59</v>
      </c>
      <c r="J75" s="210">
        <v>29</v>
      </c>
      <c r="K75" s="210">
        <v>16</v>
      </c>
      <c r="L75" s="210">
        <v>0</v>
      </c>
      <c r="M75" s="210">
        <v>0</v>
      </c>
      <c r="N75" s="210">
        <v>0</v>
      </c>
      <c r="O75" s="210">
        <v>0</v>
      </c>
      <c r="P75" s="211">
        <f t="shared" si="1"/>
        <v>7071</v>
      </c>
      <c r="R75" s="28"/>
    </row>
    <row r="76" spans="1:18" s="27" customFormat="1" ht="15" customHeight="1">
      <c r="A76" s="212" t="s">
        <v>306</v>
      </c>
      <c r="B76" s="213" t="s">
        <v>929</v>
      </c>
      <c r="C76" s="214">
        <v>571</v>
      </c>
      <c r="D76" s="214">
        <v>558</v>
      </c>
      <c r="E76" s="214">
        <v>414</v>
      </c>
      <c r="F76" s="214">
        <v>192</v>
      </c>
      <c r="G76" s="214">
        <v>318</v>
      </c>
      <c r="H76" s="214">
        <v>148</v>
      </c>
      <c r="I76" s="214">
        <v>161</v>
      </c>
      <c r="J76" s="214">
        <v>164</v>
      </c>
      <c r="K76" s="214">
        <v>120</v>
      </c>
      <c r="L76" s="214">
        <v>40</v>
      </c>
      <c r="M76" s="214">
        <v>16</v>
      </c>
      <c r="N76" s="214">
        <v>4</v>
      </c>
      <c r="O76" s="214">
        <v>13</v>
      </c>
      <c r="P76" s="215">
        <f t="shared" si="1"/>
        <v>2719</v>
      </c>
      <c r="R76" s="28"/>
    </row>
    <row r="77" spans="1:18" s="27" customFormat="1" ht="15" customHeight="1">
      <c r="A77" s="208" t="s">
        <v>307</v>
      </c>
      <c r="B77" s="209" t="s">
        <v>930</v>
      </c>
      <c r="C77" s="210">
        <v>3661</v>
      </c>
      <c r="D77" s="210">
        <v>3390</v>
      </c>
      <c r="E77" s="210">
        <v>1854</v>
      </c>
      <c r="F77" s="210">
        <v>818</v>
      </c>
      <c r="G77" s="210">
        <v>882</v>
      </c>
      <c r="H77" s="210">
        <v>247</v>
      </c>
      <c r="I77" s="210">
        <v>159</v>
      </c>
      <c r="J77" s="210">
        <v>70</v>
      </c>
      <c r="K77" s="210">
        <v>33</v>
      </c>
      <c r="L77" s="210">
        <v>7</v>
      </c>
      <c r="M77" s="210">
        <v>0</v>
      </c>
      <c r="N77" s="210">
        <v>0</v>
      </c>
      <c r="O77" s="210">
        <v>0</v>
      </c>
      <c r="P77" s="211">
        <f t="shared" si="1"/>
        <v>11121</v>
      </c>
      <c r="R77" s="28"/>
    </row>
    <row r="78" spans="1:18" s="27" customFormat="1" ht="15" customHeight="1">
      <c r="A78" s="212" t="s">
        <v>308</v>
      </c>
      <c r="B78" s="213" t="s">
        <v>1026</v>
      </c>
      <c r="C78" s="214">
        <v>4236</v>
      </c>
      <c r="D78" s="214">
        <v>5982</v>
      </c>
      <c r="E78" s="214">
        <v>4241</v>
      </c>
      <c r="F78" s="214">
        <v>1819</v>
      </c>
      <c r="G78" s="214">
        <v>1909</v>
      </c>
      <c r="H78" s="214">
        <v>666</v>
      </c>
      <c r="I78" s="214">
        <v>579</v>
      </c>
      <c r="J78" s="214">
        <v>430</v>
      </c>
      <c r="K78" s="214">
        <v>283</v>
      </c>
      <c r="L78" s="214">
        <v>66</v>
      </c>
      <c r="M78" s="214">
        <v>12</v>
      </c>
      <c r="N78" s="214">
        <v>10</v>
      </c>
      <c r="O78" s="214">
        <v>12</v>
      </c>
      <c r="P78" s="215">
        <f t="shared" si="1"/>
        <v>20245</v>
      </c>
      <c r="R78" s="28"/>
    </row>
    <row r="79" spans="1:18" s="27" customFormat="1" ht="15" customHeight="1">
      <c r="A79" s="208" t="s">
        <v>309</v>
      </c>
      <c r="B79" s="209" t="s">
        <v>931</v>
      </c>
      <c r="C79" s="210">
        <v>11862</v>
      </c>
      <c r="D79" s="210">
        <v>7016</v>
      </c>
      <c r="E79" s="210">
        <v>3865</v>
      </c>
      <c r="F79" s="210">
        <v>1707</v>
      </c>
      <c r="G79" s="210">
        <v>2332</v>
      </c>
      <c r="H79" s="210">
        <v>1105</v>
      </c>
      <c r="I79" s="210">
        <v>1121</v>
      </c>
      <c r="J79" s="210">
        <v>957</v>
      </c>
      <c r="K79" s="210">
        <v>603</v>
      </c>
      <c r="L79" s="210">
        <v>230</v>
      </c>
      <c r="M79" s="210">
        <v>72</v>
      </c>
      <c r="N79" s="210">
        <v>17</v>
      </c>
      <c r="O79" s="210">
        <v>49</v>
      </c>
      <c r="P79" s="211">
        <f t="shared" si="1"/>
        <v>30936</v>
      </c>
      <c r="R79" s="28"/>
    </row>
    <row r="80" spans="1:18" s="27" customFormat="1" ht="15" customHeight="1">
      <c r="A80" s="212" t="s">
        <v>310</v>
      </c>
      <c r="B80" s="213" t="s">
        <v>1027</v>
      </c>
      <c r="C80" s="214">
        <v>10474</v>
      </c>
      <c r="D80" s="214">
        <v>9217</v>
      </c>
      <c r="E80" s="214">
        <v>5230</v>
      </c>
      <c r="F80" s="214">
        <v>2189</v>
      </c>
      <c r="G80" s="214">
        <v>2769</v>
      </c>
      <c r="H80" s="214">
        <v>1023</v>
      </c>
      <c r="I80" s="214">
        <v>892</v>
      </c>
      <c r="J80" s="214">
        <v>611</v>
      </c>
      <c r="K80" s="214">
        <v>449</v>
      </c>
      <c r="L80" s="214">
        <v>169</v>
      </c>
      <c r="M80" s="214">
        <v>46</v>
      </c>
      <c r="N80" s="214">
        <v>26</v>
      </c>
      <c r="O80" s="214">
        <v>48</v>
      </c>
      <c r="P80" s="215">
        <f t="shared" si="1"/>
        <v>33143</v>
      </c>
      <c r="R80" s="28"/>
    </row>
    <row r="81" spans="1:18" s="27" customFormat="1" ht="15" customHeight="1">
      <c r="A81" s="208" t="s">
        <v>311</v>
      </c>
      <c r="B81" s="209" t="s">
        <v>932</v>
      </c>
      <c r="C81" s="210">
        <v>996</v>
      </c>
      <c r="D81" s="210">
        <v>1095</v>
      </c>
      <c r="E81" s="210">
        <v>868</v>
      </c>
      <c r="F81" s="210">
        <v>479</v>
      </c>
      <c r="G81" s="210">
        <v>900</v>
      </c>
      <c r="H81" s="210">
        <v>429</v>
      </c>
      <c r="I81" s="210">
        <v>424</v>
      </c>
      <c r="J81" s="210">
        <v>415</v>
      </c>
      <c r="K81" s="210">
        <v>357</v>
      </c>
      <c r="L81" s="210">
        <v>154</v>
      </c>
      <c r="M81" s="210">
        <v>43</v>
      </c>
      <c r="N81" s="210">
        <v>30</v>
      </c>
      <c r="O81" s="210">
        <v>40</v>
      </c>
      <c r="P81" s="211">
        <f t="shared" si="1"/>
        <v>6230</v>
      </c>
      <c r="R81" s="28"/>
    </row>
    <row r="82" spans="1:18" s="27" customFormat="1" ht="15" customHeight="1">
      <c r="A82" s="212" t="s">
        <v>312</v>
      </c>
      <c r="B82" s="213" t="s">
        <v>933</v>
      </c>
      <c r="C82" s="214">
        <v>6355</v>
      </c>
      <c r="D82" s="214">
        <v>7685</v>
      </c>
      <c r="E82" s="214">
        <v>8563</v>
      </c>
      <c r="F82" s="214">
        <v>5770</v>
      </c>
      <c r="G82" s="214">
        <v>7312</v>
      </c>
      <c r="H82" s="214">
        <v>2457</v>
      </c>
      <c r="I82" s="214">
        <v>1866</v>
      </c>
      <c r="J82" s="214">
        <v>1549</v>
      </c>
      <c r="K82" s="214">
        <v>833</v>
      </c>
      <c r="L82" s="214">
        <v>189</v>
      </c>
      <c r="M82" s="214">
        <v>40</v>
      </c>
      <c r="N82" s="214">
        <v>15</v>
      </c>
      <c r="O82" s="214">
        <v>20</v>
      </c>
      <c r="P82" s="215">
        <f t="shared" si="1"/>
        <v>42654</v>
      </c>
      <c r="R82" s="28"/>
    </row>
    <row r="83" spans="1:18" s="27" customFormat="1" ht="15" customHeight="1">
      <c r="A83" s="208" t="s">
        <v>313</v>
      </c>
      <c r="B83" s="209" t="s">
        <v>934</v>
      </c>
      <c r="C83" s="210">
        <v>15358</v>
      </c>
      <c r="D83" s="210">
        <v>13896</v>
      </c>
      <c r="E83" s="210">
        <v>6181</v>
      </c>
      <c r="F83" s="210">
        <v>2628</v>
      </c>
      <c r="G83" s="210">
        <v>3410</v>
      </c>
      <c r="H83" s="210">
        <v>1385</v>
      </c>
      <c r="I83" s="210">
        <v>1259</v>
      </c>
      <c r="J83" s="210">
        <v>1008</v>
      </c>
      <c r="K83" s="210">
        <v>859</v>
      </c>
      <c r="L83" s="210">
        <v>468</v>
      </c>
      <c r="M83" s="210">
        <v>179</v>
      </c>
      <c r="N83" s="210">
        <v>73</v>
      </c>
      <c r="O83" s="210">
        <v>83</v>
      </c>
      <c r="P83" s="211">
        <f t="shared" si="1"/>
        <v>46787</v>
      </c>
      <c r="R83" s="28"/>
    </row>
    <row r="84" spans="1:18" s="27" customFormat="1" ht="15" customHeight="1">
      <c r="A84" s="212" t="s">
        <v>314</v>
      </c>
      <c r="B84" s="213" t="s">
        <v>935</v>
      </c>
      <c r="C84" s="214">
        <v>168</v>
      </c>
      <c r="D84" s="214">
        <v>161</v>
      </c>
      <c r="E84" s="214">
        <v>240</v>
      </c>
      <c r="F84" s="214">
        <v>207</v>
      </c>
      <c r="G84" s="214">
        <v>451</v>
      </c>
      <c r="H84" s="214">
        <v>304</v>
      </c>
      <c r="I84" s="214">
        <v>389</v>
      </c>
      <c r="J84" s="214">
        <v>213</v>
      </c>
      <c r="K84" s="214">
        <v>42</v>
      </c>
      <c r="L84" s="214">
        <v>1</v>
      </c>
      <c r="M84" s="214">
        <v>1</v>
      </c>
      <c r="N84" s="214">
        <v>1</v>
      </c>
      <c r="O84" s="214">
        <v>0</v>
      </c>
      <c r="P84" s="215">
        <f t="shared" si="1"/>
        <v>2178</v>
      </c>
      <c r="R84" s="28"/>
    </row>
    <row r="85" spans="1:18" s="27" customFormat="1" ht="15" customHeight="1">
      <c r="A85" s="208" t="s">
        <v>315</v>
      </c>
      <c r="B85" s="209" t="s">
        <v>936</v>
      </c>
      <c r="C85" s="210">
        <v>442</v>
      </c>
      <c r="D85" s="210">
        <v>524</v>
      </c>
      <c r="E85" s="210">
        <v>1133</v>
      </c>
      <c r="F85" s="210">
        <v>1162</v>
      </c>
      <c r="G85" s="210">
        <v>2182</v>
      </c>
      <c r="H85" s="210">
        <v>664</v>
      </c>
      <c r="I85" s="210">
        <v>252</v>
      </c>
      <c r="J85" s="210">
        <v>61</v>
      </c>
      <c r="K85" s="210">
        <v>13</v>
      </c>
      <c r="L85" s="210">
        <v>4</v>
      </c>
      <c r="M85" s="210">
        <v>1</v>
      </c>
      <c r="N85" s="210">
        <v>0</v>
      </c>
      <c r="O85" s="210">
        <v>0</v>
      </c>
      <c r="P85" s="211">
        <f t="shared" si="1"/>
        <v>6438</v>
      </c>
      <c r="R85" s="28"/>
    </row>
    <row r="86" spans="1:18" s="27" customFormat="1" ht="15" customHeight="1">
      <c r="A86" s="212" t="s">
        <v>317</v>
      </c>
      <c r="B86" s="213" t="s">
        <v>1028</v>
      </c>
      <c r="C86" s="214">
        <v>790</v>
      </c>
      <c r="D86" s="214">
        <v>460</v>
      </c>
      <c r="E86" s="214">
        <v>260</v>
      </c>
      <c r="F86" s="214">
        <v>109</v>
      </c>
      <c r="G86" s="214">
        <v>133</v>
      </c>
      <c r="H86" s="214">
        <v>44</v>
      </c>
      <c r="I86" s="214">
        <v>17</v>
      </c>
      <c r="J86" s="214">
        <v>12</v>
      </c>
      <c r="K86" s="214">
        <v>7</v>
      </c>
      <c r="L86" s="214">
        <v>1</v>
      </c>
      <c r="M86" s="214">
        <v>0</v>
      </c>
      <c r="N86" s="214">
        <v>0</v>
      </c>
      <c r="O86" s="214">
        <v>2</v>
      </c>
      <c r="P86" s="215">
        <f t="shared" si="1"/>
        <v>1835</v>
      </c>
      <c r="R86" s="28"/>
    </row>
    <row r="87" spans="1:18" s="27" customFormat="1" ht="15" customHeight="1">
      <c r="A87" s="208" t="s">
        <v>318</v>
      </c>
      <c r="B87" s="209" t="s">
        <v>937</v>
      </c>
      <c r="C87" s="210">
        <v>434</v>
      </c>
      <c r="D87" s="210">
        <v>233</v>
      </c>
      <c r="E87" s="210">
        <v>140</v>
      </c>
      <c r="F87" s="210">
        <v>64</v>
      </c>
      <c r="G87" s="210">
        <v>67</v>
      </c>
      <c r="H87" s="210">
        <v>25</v>
      </c>
      <c r="I87" s="210">
        <v>17</v>
      </c>
      <c r="J87" s="210">
        <v>15</v>
      </c>
      <c r="K87" s="210">
        <v>5</v>
      </c>
      <c r="L87" s="210">
        <v>0</v>
      </c>
      <c r="M87" s="210">
        <v>0</v>
      </c>
      <c r="N87" s="210">
        <v>0</v>
      </c>
      <c r="O87" s="210">
        <v>0</v>
      </c>
      <c r="P87" s="211">
        <f t="shared" si="1"/>
        <v>1000</v>
      </c>
      <c r="R87" s="28"/>
    </row>
    <row r="88" spans="1:18" s="27" customFormat="1" ht="15" customHeight="1">
      <c r="A88" s="212" t="s">
        <v>319</v>
      </c>
      <c r="B88" s="213" t="s">
        <v>938</v>
      </c>
      <c r="C88" s="214">
        <v>1135</v>
      </c>
      <c r="D88" s="214">
        <v>751</v>
      </c>
      <c r="E88" s="214">
        <v>126</v>
      </c>
      <c r="F88" s="214">
        <v>23</v>
      </c>
      <c r="G88" s="214">
        <v>19</v>
      </c>
      <c r="H88" s="214">
        <v>4</v>
      </c>
      <c r="I88" s="214">
        <v>2</v>
      </c>
      <c r="J88" s="214">
        <v>1</v>
      </c>
      <c r="K88" s="214">
        <v>4</v>
      </c>
      <c r="L88" s="214">
        <v>0</v>
      </c>
      <c r="M88" s="214">
        <v>0</v>
      </c>
      <c r="N88" s="214">
        <v>0</v>
      </c>
      <c r="O88" s="214">
        <v>0</v>
      </c>
      <c r="P88" s="215">
        <f t="shared" si="1"/>
        <v>2065</v>
      </c>
      <c r="R88" s="28"/>
    </row>
    <row r="89" spans="1:18" s="27" customFormat="1" ht="15" customHeight="1">
      <c r="A89" s="208" t="s">
        <v>320</v>
      </c>
      <c r="B89" s="209" t="s">
        <v>1029</v>
      </c>
      <c r="C89" s="210">
        <v>5564</v>
      </c>
      <c r="D89" s="210">
        <v>4457</v>
      </c>
      <c r="E89" s="210">
        <v>2006</v>
      </c>
      <c r="F89" s="210">
        <v>792</v>
      </c>
      <c r="G89" s="210">
        <v>740</v>
      </c>
      <c r="H89" s="210">
        <v>220</v>
      </c>
      <c r="I89" s="210">
        <v>185</v>
      </c>
      <c r="J89" s="210">
        <v>98</v>
      </c>
      <c r="K89" s="210">
        <v>38</v>
      </c>
      <c r="L89" s="210">
        <v>10</v>
      </c>
      <c r="M89" s="210">
        <v>3</v>
      </c>
      <c r="N89" s="210">
        <v>0</v>
      </c>
      <c r="O89" s="210">
        <v>1</v>
      </c>
      <c r="P89" s="211">
        <f t="shared" si="1"/>
        <v>14114</v>
      </c>
      <c r="R89" s="28"/>
    </row>
    <row r="90" spans="1:18" s="27" customFormat="1" ht="15" customHeight="1">
      <c r="A90" s="212" t="s">
        <v>322</v>
      </c>
      <c r="B90" s="213" t="s">
        <v>939</v>
      </c>
      <c r="C90" s="214">
        <v>5480</v>
      </c>
      <c r="D90" s="214">
        <v>3676</v>
      </c>
      <c r="E90" s="214">
        <v>2246</v>
      </c>
      <c r="F90" s="214">
        <v>845</v>
      </c>
      <c r="G90" s="214">
        <v>750</v>
      </c>
      <c r="H90" s="214">
        <v>212</v>
      </c>
      <c r="I90" s="214">
        <v>139</v>
      </c>
      <c r="J90" s="214">
        <v>58</v>
      </c>
      <c r="K90" s="214">
        <v>16</v>
      </c>
      <c r="L90" s="214">
        <v>3</v>
      </c>
      <c r="M90" s="214">
        <v>0</v>
      </c>
      <c r="N90" s="214">
        <v>1</v>
      </c>
      <c r="O90" s="214">
        <v>0</v>
      </c>
      <c r="P90" s="215">
        <f t="shared" si="1"/>
        <v>13426</v>
      </c>
      <c r="R90" s="28"/>
    </row>
    <row r="91" spans="1:18" s="27" customFormat="1" ht="15" customHeight="1">
      <c r="A91" s="208" t="s">
        <v>321</v>
      </c>
      <c r="B91" s="209" t="s">
        <v>1030</v>
      </c>
      <c r="C91" s="210">
        <v>31806</v>
      </c>
      <c r="D91" s="210">
        <v>20105</v>
      </c>
      <c r="E91" s="210">
        <v>6821</v>
      </c>
      <c r="F91" s="210">
        <v>2044</v>
      </c>
      <c r="G91" s="210">
        <v>2078</v>
      </c>
      <c r="H91" s="210">
        <v>562</v>
      </c>
      <c r="I91" s="210">
        <v>456</v>
      </c>
      <c r="J91" s="210">
        <v>241</v>
      </c>
      <c r="K91" s="210">
        <v>82</v>
      </c>
      <c r="L91" s="210">
        <v>14</v>
      </c>
      <c r="M91" s="210">
        <v>1</v>
      </c>
      <c r="N91" s="210">
        <v>0</v>
      </c>
      <c r="O91" s="210">
        <v>0</v>
      </c>
      <c r="P91" s="211">
        <f t="shared" si="1"/>
        <v>64210</v>
      </c>
      <c r="R91" s="28"/>
    </row>
    <row r="92" spans="1:18" s="27" customFormat="1" ht="15" customHeight="1">
      <c r="A92" s="212" t="s">
        <v>323</v>
      </c>
      <c r="B92" s="213" t="s">
        <v>1031</v>
      </c>
      <c r="C92" s="214">
        <v>21258</v>
      </c>
      <c r="D92" s="214">
        <v>12447</v>
      </c>
      <c r="E92" s="214">
        <v>4955</v>
      </c>
      <c r="F92" s="214">
        <v>1761</v>
      </c>
      <c r="G92" s="214">
        <v>1425</v>
      </c>
      <c r="H92" s="214">
        <v>222</v>
      </c>
      <c r="I92" s="214">
        <v>117</v>
      </c>
      <c r="J92" s="214">
        <v>53</v>
      </c>
      <c r="K92" s="214">
        <v>17</v>
      </c>
      <c r="L92" s="214">
        <v>7</v>
      </c>
      <c r="M92" s="214">
        <v>2</v>
      </c>
      <c r="N92" s="214">
        <v>0</v>
      </c>
      <c r="O92" s="214">
        <v>1</v>
      </c>
      <c r="P92" s="215">
        <f t="shared" si="1"/>
        <v>42265</v>
      </c>
      <c r="R92" s="28"/>
    </row>
    <row r="93" spans="1:18" s="27" customFormat="1" ht="15" customHeight="1">
      <c r="A93" s="208" t="s">
        <v>324</v>
      </c>
      <c r="B93" s="209" t="s">
        <v>940</v>
      </c>
      <c r="C93" s="210">
        <v>48308</v>
      </c>
      <c r="D93" s="210">
        <v>1602</v>
      </c>
      <c r="E93" s="210">
        <v>114</v>
      </c>
      <c r="F93" s="210">
        <v>16</v>
      </c>
      <c r="G93" s="210">
        <v>4</v>
      </c>
      <c r="H93" s="210">
        <v>2</v>
      </c>
      <c r="I93" s="210">
        <v>0</v>
      </c>
      <c r="J93" s="210">
        <v>0</v>
      </c>
      <c r="K93" s="210">
        <v>0</v>
      </c>
      <c r="L93" s="210">
        <v>0</v>
      </c>
      <c r="M93" s="210">
        <v>0</v>
      </c>
      <c r="N93" s="210">
        <v>0</v>
      </c>
      <c r="O93" s="210">
        <v>0</v>
      </c>
      <c r="P93" s="211">
        <f t="shared" si="1"/>
        <v>50046</v>
      </c>
      <c r="R93" s="28"/>
    </row>
    <row r="94" spans="1:18" s="27" customFormat="1" ht="15" customHeight="1">
      <c r="A94" s="212" t="s">
        <v>325</v>
      </c>
      <c r="B94" s="213" t="s">
        <v>941</v>
      </c>
      <c r="C94" s="214">
        <v>122</v>
      </c>
      <c r="D94" s="214">
        <v>34</v>
      </c>
      <c r="E94" s="214">
        <v>10</v>
      </c>
      <c r="F94" s="214">
        <v>2</v>
      </c>
      <c r="G94" s="214">
        <v>0</v>
      </c>
      <c r="H94" s="214">
        <v>0</v>
      </c>
      <c r="I94" s="214">
        <v>0</v>
      </c>
      <c r="J94" s="214">
        <v>0</v>
      </c>
      <c r="K94" s="214">
        <v>0</v>
      </c>
      <c r="L94" s="214">
        <v>0</v>
      </c>
      <c r="M94" s="214">
        <v>0</v>
      </c>
      <c r="N94" s="214">
        <v>0</v>
      </c>
      <c r="O94" s="214">
        <v>0</v>
      </c>
      <c r="P94" s="215">
        <f t="shared" si="1"/>
        <v>168</v>
      </c>
      <c r="R94" s="28"/>
    </row>
    <row r="95" spans="1:18" s="27" customFormat="1" ht="15" customHeight="1">
      <c r="A95" s="208" t="s">
        <v>316</v>
      </c>
      <c r="B95" s="209" t="s">
        <v>942</v>
      </c>
      <c r="C95" s="210">
        <v>103</v>
      </c>
      <c r="D95" s="210">
        <v>81</v>
      </c>
      <c r="E95" s="210">
        <v>96</v>
      </c>
      <c r="F95" s="210">
        <v>39</v>
      </c>
      <c r="G95" s="210">
        <v>55</v>
      </c>
      <c r="H95" s="210">
        <v>15</v>
      </c>
      <c r="I95" s="210">
        <v>9</v>
      </c>
      <c r="J95" s="210">
        <v>16</v>
      </c>
      <c r="K95" s="210">
        <v>4</v>
      </c>
      <c r="L95" s="210">
        <v>0</v>
      </c>
      <c r="M95" s="210">
        <v>0</v>
      </c>
      <c r="N95" s="210">
        <v>0</v>
      </c>
      <c r="O95" s="210">
        <v>0</v>
      </c>
      <c r="P95" s="211">
        <f t="shared" si="1"/>
        <v>418</v>
      </c>
      <c r="R95" s="28"/>
    </row>
    <row r="96" spans="1:18" s="27" customFormat="1" ht="15" customHeight="1">
      <c r="A96" s="212"/>
      <c r="B96" s="213" t="s">
        <v>1032</v>
      </c>
      <c r="C96" s="214">
        <v>20858</v>
      </c>
      <c r="D96" s="214">
        <v>1768</v>
      </c>
      <c r="E96" s="214">
        <v>143</v>
      </c>
      <c r="F96" s="214">
        <v>12</v>
      </c>
      <c r="G96" s="214">
        <v>7</v>
      </c>
      <c r="H96" s="214">
        <v>1</v>
      </c>
      <c r="I96" s="214">
        <v>0</v>
      </c>
      <c r="J96" s="214">
        <v>0</v>
      </c>
      <c r="K96" s="214">
        <v>0</v>
      </c>
      <c r="L96" s="214">
        <v>0</v>
      </c>
      <c r="M96" s="214">
        <v>0</v>
      </c>
      <c r="N96" s="214">
        <v>0</v>
      </c>
      <c r="O96" s="214">
        <v>0</v>
      </c>
      <c r="P96" s="215">
        <f t="shared" si="1"/>
        <v>22789</v>
      </c>
      <c r="R96" s="28"/>
    </row>
    <row r="97" spans="1:18" s="27" customFormat="1" ht="20.100000000000001" customHeight="1">
      <c r="A97" s="824" t="s">
        <v>327</v>
      </c>
      <c r="B97" s="825"/>
      <c r="C97" s="216">
        <f t="shared" ref="C97:P97" si="2">SUM(C9:C96)</f>
        <v>884764</v>
      </c>
      <c r="D97" s="216">
        <f t="shared" si="2"/>
        <v>639284</v>
      </c>
      <c r="E97" s="216">
        <f t="shared" si="2"/>
        <v>354956</v>
      </c>
      <c r="F97" s="216">
        <f t="shared" si="2"/>
        <v>140308</v>
      </c>
      <c r="G97" s="216">
        <f t="shared" si="2"/>
        <v>157151</v>
      </c>
      <c r="H97" s="216">
        <f t="shared" si="2"/>
        <v>48910</v>
      </c>
      <c r="I97" s="216">
        <f t="shared" si="2"/>
        <v>35981</v>
      </c>
      <c r="J97" s="216">
        <f t="shared" si="2"/>
        <v>23478</v>
      </c>
      <c r="K97" s="216">
        <f t="shared" si="2"/>
        <v>13044</v>
      </c>
      <c r="L97" s="216">
        <f t="shared" si="2"/>
        <v>3807</v>
      </c>
      <c r="M97" s="216">
        <f t="shared" si="2"/>
        <v>1115</v>
      </c>
      <c r="N97" s="216">
        <f t="shared" si="2"/>
        <v>422</v>
      </c>
      <c r="O97" s="216">
        <f t="shared" si="2"/>
        <v>654</v>
      </c>
      <c r="P97" s="216">
        <f t="shared" si="2"/>
        <v>2303874</v>
      </c>
      <c r="R97" s="28"/>
    </row>
    <row r="98" spans="1:18" s="27" customFormat="1" ht="11.25" customHeight="1">
      <c r="A98" s="826" t="s">
        <v>576</v>
      </c>
      <c r="B98" s="826"/>
      <c r="C98" s="826"/>
      <c r="D98" s="826"/>
      <c r="E98" s="826"/>
      <c r="F98" s="826"/>
      <c r="G98" s="826"/>
      <c r="H98" s="826"/>
      <c r="I98" s="826"/>
      <c r="J98" s="826"/>
      <c r="K98" s="826"/>
      <c r="L98" s="826"/>
      <c r="M98" s="826"/>
      <c r="N98" s="826"/>
      <c r="O98" s="826"/>
      <c r="P98" s="826"/>
      <c r="R98" s="28"/>
    </row>
    <row r="99" spans="1:18" s="27" customFormat="1" ht="11.45" customHeight="1">
      <c r="A99" s="827" t="s">
        <v>186</v>
      </c>
      <c r="B99" s="827"/>
      <c r="C99" s="827"/>
      <c r="D99" s="827"/>
      <c r="E99" s="827"/>
    </row>
    <row r="100" spans="1:18" s="27" customFormat="1" ht="11.45" customHeight="1">
      <c r="C100" s="471"/>
    </row>
    <row r="101" spans="1:18" s="27" customFormat="1" ht="11.45" customHeight="1">
      <c r="C101" s="438"/>
      <c r="D101" s="28"/>
      <c r="E101" s="28"/>
      <c r="F101" s="28"/>
      <c r="G101" s="28"/>
      <c r="H101" s="28"/>
      <c r="I101" s="28"/>
      <c r="J101" s="28"/>
      <c r="K101" s="28"/>
      <c r="L101" s="28"/>
      <c r="M101" s="28"/>
      <c r="N101" s="28"/>
      <c r="O101" s="28"/>
      <c r="P101" s="28"/>
    </row>
    <row r="102" spans="1:18" s="27" customFormat="1" ht="11.25" customHeight="1">
      <c r="C102" s="471"/>
    </row>
    <row r="103" spans="1:18" s="27" customFormat="1" ht="11.45" customHeight="1">
      <c r="C103" s="471"/>
    </row>
    <row r="104" spans="1:18" s="27" customFormat="1" ht="11.45" customHeight="1">
      <c r="C104" s="471"/>
    </row>
    <row r="105" spans="1:18" s="27" customFormat="1" ht="11.45" customHeight="1">
      <c r="C105" s="438"/>
      <c r="D105" s="28"/>
      <c r="E105" s="28"/>
      <c r="F105" s="28"/>
      <c r="G105" s="28"/>
      <c r="H105" s="28"/>
      <c r="I105" s="28"/>
      <c r="J105" s="28"/>
      <c r="K105" s="28"/>
      <c r="L105" s="28"/>
      <c r="M105" s="28"/>
      <c r="N105" s="28"/>
      <c r="O105" s="28"/>
      <c r="P105" s="28"/>
    </row>
    <row r="106" spans="1:18" s="27" customFormat="1" ht="11.45" customHeight="1">
      <c r="C106" s="471"/>
      <c r="E106" s="472"/>
    </row>
    <row r="107" spans="1:18" s="27" customFormat="1" ht="11.45" customHeight="1">
      <c r="C107" s="471"/>
      <c r="G107" s="472"/>
    </row>
    <row r="108" spans="1:18" s="27" customFormat="1" ht="11.45" customHeight="1">
      <c r="C108" s="471"/>
    </row>
    <row r="109" spans="1:18" s="27" customFormat="1" ht="11.45" customHeight="1">
      <c r="C109" s="471"/>
    </row>
    <row r="110" spans="1:18" s="27" customFormat="1" ht="11.45" customHeight="1">
      <c r="C110" s="471"/>
    </row>
    <row r="111" spans="1:18" s="27" customFormat="1" ht="11.45" customHeight="1">
      <c r="C111" s="471"/>
    </row>
    <row r="112" spans="1:18" s="27" customFormat="1" ht="11.45" customHeight="1">
      <c r="C112" s="471"/>
    </row>
    <row r="113" spans="3:3" s="27" customFormat="1" ht="11.45" customHeight="1">
      <c r="C113" s="471"/>
    </row>
    <row r="114" spans="3:3" s="27" customFormat="1" ht="11.45" customHeight="1">
      <c r="C114" s="471"/>
    </row>
    <row r="115" spans="3:3" s="27" customFormat="1" ht="11.45" customHeight="1">
      <c r="C115" s="471"/>
    </row>
    <row r="116" spans="3:3" s="27" customFormat="1" ht="11.45" customHeight="1">
      <c r="C116" s="471"/>
    </row>
    <row r="117" spans="3:3" s="27" customFormat="1" ht="11.45" customHeight="1">
      <c r="C117" s="471"/>
    </row>
    <row r="118" spans="3:3" s="27" customFormat="1" ht="11.45" customHeight="1">
      <c r="C118" s="471"/>
    </row>
    <row r="119" spans="3:3" s="27" customFormat="1" ht="11.45" customHeight="1">
      <c r="C119" s="471"/>
    </row>
    <row r="120" spans="3:3" s="27" customFormat="1" ht="11.45" customHeight="1">
      <c r="C120" s="471"/>
    </row>
    <row r="121" spans="3:3" s="27" customFormat="1" ht="11.45" customHeight="1">
      <c r="C121" s="471"/>
    </row>
    <row r="122" spans="3:3" s="27" customFormat="1" ht="11.45" customHeight="1">
      <c r="C122" s="471"/>
    </row>
    <row r="123" spans="3:3" s="27" customFormat="1" ht="11.45" customHeight="1">
      <c r="C123" s="471"/>
    </row>
    <row r="124" spans="3:3" s="27" customFormat="1" ht="11.45" customHeight="1">
      <c r="C124" s="471"/>
    </row>
    <row r="125" spans="3:3" s="27" customFormat="1" ht="11.45" customHeight="1">
      <c r="C125" s="471"/>
    </row>
    <row r="126" spans="3:3" s="27" customFormat="1" ht="11.45" customHeight="1">
      <c r="C126" s="471"/>
    </row>
    <row r="127" spans="3:3" s="27" customFormat="1" ht="11.45" customHeight="1">
      <c r="C127" s="471"/>
    </row>
    <row r="128" spans="3:3" s="27" customFormat="1" ht="11.45" customHeight="1">
      <c r="C128" s="471"/>
    </row>
    <row r="129" spans="3:3" s="27" customFormat="1" ht="11.45" customHeight="1">
      <c r="C129" s="471"/>
    </row>
    <row r="130" spans="3:3" s="27" customFormat="1" ht="11.45" customHeight="1">
      <c r="C130" s="471"/>
    </row>
    <row r="131" spans="3:3" s="27" customFormat="1" ht="11.45" customHeight="1">
      <c r="C131" s="471"/>
    </row>
    <row r="132" spans="3:3" s="27" customFormat="1" ht="11.45" customHeight="1">
      <c r="C132" s="471"/>
    </row>
    <row r="133" spans="3:3" s="27" customFormat="1" ht="11.45" customHeight="1">
      <c r="C133" s="471"/>
    </row>
    <row r="134" spans="3:3" s="27" customFormat="1" ht="11.45" customHeight="1">
      <c r="C134" s="471"/>
    </row>
    <row r="135" spans="3:3" s="27" customFormat="1" ht="11.45" customHeight="1">
      <c r="C135" s="471"/>
    </row>
    <row r="136" spans="3:3" s="27" customFormat="1" ht="11.45" customHeight="1">
      <c r="C136" s="471"/>
    </row>
    <row r="137" spans="3:3" s="27" customFormat="1" ht="11.45" customHeight="1">
      <c r="C137" s="471"/>
    </row>
    <row r="138" spans="3:3" s="27" customFormat="1" ht="11.45" customHeight="1">
      <c r="C138" s="471"/>
    </row>
    <row r="139" spans="3:3" s="27" customFormat="1" ht="11.45" customHeight="1">
      <c r="C139" s="471"/>
    </row>
    <row r="140" spans="3:3" s="27" customFormat="1" ht="11.45" customHeight="1">
      <c r="C140" s="471"/>
    </row>
    <row r="141" spans="3:3" s="27" customFormat="1" ht="11.45" customHeight="1">
      <c r="C141" s="471"/>
    </row>
    <row r="142" spans="3:3" s="27" customFormat="1" ht="11.45" customHeight="1">
      <c r="C142" s="471"/>
    </row>
    <row r="143" spans="3:3" s="27" customFormat="1" ht="11.45" customHeight="1">
      <c r="C143" s="471"/>
    </row>
    <row r="144" spans="3:3" s="27" customFormat="1" ht="11.45" customHeight="1">
      <c r="C144" s="471"/>
    </row>
    <row r="145" spans="3:3" s="27" customFormat="1" ht="11.45" customHeight="1">
      <c r="C145" s="471"/>
    </row>
    <row r="146" spans="3:3" s="27" customFormat="1" ht="11.45" customHeight="1">
      <c r="C146" s="471"/>
    </row>
    <row r="147" spans="3:3" s="27" customFormat="1" ht="11.45" customHeight="1">
      <c r="C147" s="471"/>
    </row>
    <row r="148" spans="3:3" s="27" customFormat="1" ht="11.45" customHeight="1">
      <c r="C148" s="471"/>
    </row>
    <row r="149" spans="3:3" s="27" customFormat="1" ht="11.45" customHeight="1">
      <c r="C149" s="471"/>
    </row>
    <row r="150" spans="3:3" s="27" customFormat="1" ht="11.45" customHeight="1">
      <c r="C150" s="471"/>
    </row>
    <row r="151" spans="3:3" s="27" customFormat="1" ht="11.45" customHeight="1">
      <c r="C151" s="471"/>
    </row>
    <row r="152" spans="3:3" s="27" customFormat="1" ht="11.45" customHeight="1">
      <c r="C152" s="471"/>
    </row>
    <row r="153" spans="3:3" s="27" customFormat="1" ht="11.45" customHeight="1">
      <c r="C153" s="471"/>
    </row>
    <row r="154" spans="3:3" s="27" customFormat="1" ht="11.45" customHeight="1">
      <c r="C154" s="471"/>
    </row>
    <row r="155" spans="3:3" s="27" customFormat="1" ht="11.45" customHeight="1">
      <c r="C155" s="471"/>
    </row>
    <row r="156" spans="3:3" s="27" customFormat="1" ht="11.45" customHeight="1">
      <c r="C156" s="471"/>
    </row>
    <row r="157" spans="3:3" s="27" customFormat="1" ht="11.45" customHeight="1">
      <c r="C157" s="471"/>
    </row>
    <row r="158" spans="3:3" s="27" customFormat="1" ht="11.45" customHeight="1">
      <c r="C158" s="471"/>
    </row>
    <row r="159" spans="3:3" s="27" customFormat="1" ht="11.45" customHeight="1">
      <c r="C159" s="471"/>
    </row>
    <row r="160" spans="3:3" s="27" customFormat="1" ht="11.45" customHeight="1">
      <c r="C160" s="471"/>
    </row>
    <row r="161" spans="3:3" s="27" customFormat="1" ht="11.45" customHeight="1">
      <c r="C161" s="471"/>
    </row>
    <row r="162" spans="3:3" s="27" customFormat="1" ht="11.45" customHeight="1">
      <c r="C162" s="471"/>
    </row>
    <row r="163" spans="3:3" s="27" customFormat="1" ht="11.45" customHeight="1">
      <c r="C163" s="471"/>
    </row>
    <row r="164" spans="3:3" s="27" customFormat="1" ht="11.45" customHeight="1">
      <c r="C164" s="471"/>
    </row>
    <row r="165" spans="3:3" s="27" customFormat="1" ht="11.45" customHeight="1">
      <c r="C165" s="471"/>
    </row>
    <row r="166" spans="3:3" s="27" customFormat="1" ht="11.45" customHeight="1">
      <c r="C166" s="471"/>
    </row>
    <row r="167" spans="3:3" s="27" customFormat="1" ht="11.45" customHeight="1">
      <c r="C167" s="471"/>
    </row>
    <row r="168" spans="3:3" s="27" customFormat="1" ht="11.45" customHeight="1">
      <c r="C168" s="471"/>
    </row>
    <row r="169" spans="3:3" s="27" customFormat="1" ht="11.45" customHeight="1">
      <c r="C169" s="471"/>
    </row>
    <row r="170" spans="3:3" s="27" customFormat="1" ht="11.45" customHeight="1">
      <c r="C170" s="471"/>
    </row>
    <row r="171" spans="3:3" s="27" customFormat="1" ht="11.45" customHeight="1">
      <c r="C171" s="471"/>
    </row>
    <row r="172" spans="3:3" s="27" customFormat="1" ht="11.45" customHeight="1">
      <c r="C172" s="471"/>
    </row>
    <row r="173" spans="3:3" s="27" customFormat="1" ht="11.45" customHeight="1">
      <c r="C173" s="471"/>
    </row>
    <row r="174" spans="3:3" s="27" customFormat="1" ht="11.45" customHeight="1">
      <c r="C174" s="471"/>
    </row>
    <row r="175" spans="3:3" s="27" customFormat="1" ht="11.45" customHeight="1">
      <c r="C175" s="471"/>
    </row>
    <row r="176" spans="3:3" s="27" customFormat="1" ht="11.45" customHeight="1">
      <c r="C176" s="471"/>
    </row>
    <row r="177" spans="3:3" s="27" customFormat="1" ht="11.45" customHeight="1">
      <c r="C177" s="471"/>
    </row>
    <row r="178" spans="3:3" s="27" customFormat="1" ht="11.45" customHeight="1">
      <c r="C178" s="471"/>
    </row>
    <row r="179" spans="3:3" s="27" customFormat="1" ht="11.45" customHeight="1">
      <c r="C179" s="471"/>
    </row>
    <row r="180" spans="3:3" s="27" customFormat="1" ht="11.45" customHeight="1">
      <c r="C180" s="471"/>
    </row>
    <row r="181" spans="3:3" s="27" customFormat="1" ht="11.45" customHeight="1">
      <c r="C181" s="471"/>
    </row>
    <row r="182" spans="3:3" s="27" customFormat="1" ht="11.45" customHeight="1">
      <c r="C182" s="471"/>
    </row>
    <row r="183" spans="3:3" s="27" customFormat="1" ht="11.45" customHeight="1">
      <c r="C183" s="471"/>
    </row>
    <row r="184" spans="3:3" s="27" customFormat="1" ht="11.45" customHeight="1">
      <c r="C184" s="471"/>
    </row>
    <row r="185" spans="3:3" s="27" customFormat="1" ht="11.45" customHeight="1">
      <c r="C185" s="471"/>
    </row>
    <row r="186" spans="3:3" s="27" customFormat="1" ht="11.45" customHeight="1">
      <c r="C186" s="471"/>
    </row>
    <row r="187" spans="3:3" s="27" customFormat="1" ht="11.45" customHeight="1">
      <c r="C187" s="471"/>
    </row>
    <row r="188" spans="3:3" s="27" customFormat="1" ht="11.45" customHeight="1">
      <c r="C188" s="471"/>
    </row>
    <row r="189" spans="3:3" s="27" customFormat="1" ht="11.45" customHeight="1">
      <c r="C189" s="471"/>
    </row>
    <row r="190" spans="3:3" s="27" customFormat="1" ht="11.45" customHeight="1">
      <c r="C190" s="471"/>
    </row>
    <row r="191" spans="3:3" s="27" customFormat="1" ht="11.45" customHeight="1">
      <c r="C191" s="471"/>
    </row>
    <row r="192" spans="3:3" s="27" customFormat="1" ht="11.45" customHeight="1">
      <c r="C192" s="471"/>
    </row>
    <row r="193" spans="3:3" s="27" customFormat="1" ht="11.45" customHeight="1">
      <c r="C193" s="471"/>
    </row>
    <row r="194" spans="3:3" s="27" customFormat="1" ht="11.45" customHeight="1">
      <c r="C194" s="471"/>
    </row>
    <row r="195" spans="3:3" s="27" customFormat="1" ht="11.45" customHeight="1">
      <c r="C195" s="471"/>
    </row>
    <row r="196" spans="3:3" s="27" customFormat="1" ht="11.45" customHeight="1">
      <c r="C196" s="471"/>
    </row>
    <row r="197" spans="3:3" s="27" customFormat="1" ht="11.45" customHeight="1">
      <c r="C197" s="471"/>
    </row>
    <row r="198" spans="3:3" s="27" customFormat="1" ht="11.45" customHeight="1">
      <c r="C198" s="471"/>
    </row>
    <row r="199" spans="3:3" s="27" customFormat="1" ht="11.45" customHeight="1">
      <c r="C199" s="471"/>
    </row>
    <row r="200" spans="3:3" s="27" customFormat="1" ht="11.45" customHeight="1">
      <c r="C200" s="471"/>
    </row>
    <row r="201" spans="3:3" s="27" customFormat="1" ht="11.45" customHeight="1">
      <c r="C201" s="471"/>
    </row>
    <row r="202" spans="3:3" s="27" customFormat="1" ht="11.45" customHeight="1">
      <c r="C202" s="471"/>
    </row>
    <row r="203" spans="3:3" s="27" customFormat="1" ht="11.45" customHeight="1">
      <c r="C203" s="471"/>
    </row>
    <row r="204" spans="3:3" s="27" customFormat="1" ht="11.45" customHeight="1">
      <c r="C204" s="471"/>
    </row>
    <row r="205" spans="3:3" s="27" customFormat="1" ht="11.45" customHeight="1">
      <c r="C205" s="471"/>
    </row>
    <row r="206" spans="3:3" s="27" customFormat="1" ht="11.45" customHeight="1">
      <c r="C206" s="471"/>
    </row>
    <row r="207" spans="3:3" s="27" customFormat="1" ht="11.45" customHeight="1">
      <c r="C207" s="471"/>
    </row>
    <row r="208" spans="3:3" s="27" customFormat="1" ht="11.45" customHeight="1">
      <c r="C208" s="471"/>
    </row>
    <row r="209" spans="3:3" s="27" customFormat="1" ht="11.45" customHeight="1">
      <c r="C209" s="471"/>
    </row>
    <row r="210" spans="3:3" s="27" customFormat="1" ht="11.45" customHeight="1">
      <c r="C210" s="471"/>
    </row>
    <row r="211" spans="3:3" s="27" customFormat="1" ht="11.45" customHeight="1">
      <c r="C211" s="471"/>
    </row>
    <row r="212" spans="3:3" s="27" customFormat="1" ht="11.45" customHeight="1">
      <c r="C212" s="471"/>
    </row>
    <row r="213" spans="3:3" s="27" customFormat="1" ht="11.45" customHeight="1">
      <c r="C213" s="471"/>
    </row>
    <row r="214" spans="3:3" s="27" customFormat="1" ht="11.45" customHeight="1">
      <c r="C214" s="471"/>
    </row>
    <row r="215" spans="3:3" s="27" customFormat="1" ht="11.45" customHeight="1">
      <c r="C215" s="471"/>
    </row>
    <row r="216" spans="3:3" s="27" customFormat="1" ht="11.45" customHeight="1">
      <c r="C216" s="471"/>
    </row>
    <row r="217" spans="3:3" s="27" customFormat="1" ht="11.45" customHeight="1">
      <c r="C217" s="471"/>
    </row>
    <row r="218" spans="3:3" s="27" customFormat="1" ht="11.45" customHeight="1">
      <c r="C218" s="471"/>
    </row>
    <row r="219" spans="3:3" s="27" customFormat="1" ht="11.45" customHeight="1">
      <c r="C219" s="471"/>
    </row>
    <row r="220" spans="3:3" s="27" customFormat="1" ht="11.45" customHeight="1">
      <c r="C220" s="471"/>
    </row>
    <row r="221" spans="3:3" s="27" customFormat="1" ht="11.45" customHeight="1">
      <c r="C221" s="471"/>
    </row>
    <row r="222" spans="3:3" s="27" customFormat="1" ht="11.45" customHeight="1">
      <c r="C222" s="471"/>
    </row>
    <row r="223" spans="3:3" s="27" customFormat="1" ht="11.45" customHeight="1">
      <c r="C223" s="471"/>
    </row>
    <row r="224" spans="3:3" s="27" customFormat="1" ht="11.45" customHeight="1">
      <c r="C224" s="471"/>
    </row>
    <row r="225" spans="3:3" s="27" customFormat="1" ht="11.45" customHeight="1">
      <c r="C225" s="471"/>
    </row>
    <row r="226" spans="3:3" s="27" customFormat="1" ht="11.45" customHeight="1">
      <c r="C226" s="471"/>
    </row>
    <row r="227" spans="3:3" s="27" customFormat="1" ht="11.45" customHeight="1">
      <c r="C227" s="471"/>
    </row>
    <row r="228" spans="3:3" s="27" customFormat="1" ht="11.45" customHeight="1">
      <c r="C228" s="471"/>
    </row>
    <row r="229" spans="3:3" s="27" customFormat="1" ht="11.45" customHeight="1">
      <c r="C229" s="471"/>
    </row>
    <row r="230" spans="3:3" s="27" customFormat="1" ht="11.45" customHeight="1">
      <c r="C230" s="471"/>
    </row>
    <row r="231" spans="3:3" s="27" customFormat="1" ht="11.45" customHeight="1">
      <c r="C231" s="471"/>
    </row>
    <row r="232" spans="3:3" s="27" customFormat="1" ht="11.45" customHeight="1">
      <c r="C232" s="471"/>
    </row>
    <row r="233" spans="3:3" s="27" customFormat="1" ht="11.45" customHeight="1">
      <c r="C233" s="471"/>
    </row>
    <row r="234" spans="3:3" s="27" customFormat="1" ht="11.45" customHeight="1">
      <c r="C234" s="471"/>
    </row>
    <row r="235" spans="3:3" s="27" customFormat="1" ht="11.45" customHeight="1">
      <c r="C235" s="471"/>
    </row>
    <row r="236" spans="3:3" s="27" customFormat="1" ht="11.45" customHeight="1">
      <c r="C236" s="471"/>
    </row>
    <row r="237" spans="3:3" s="27" customFormat="1" ht="11.45" customHeight="1">
      <c r="C237" s="471"/>
    </row>
    <row r="238" spans="3:3" s="27" customFormat="1" ht="11.45" customHeight="1">
      <c r="C238" s="471"/>
    </row>
    <row r="239" spans="3:3" s="27" customFormat="1" ht="11.45" customHeight="1">
      <c r="C239" s="471"/>
    </row>
    <row r="240" spans="3:3" s="27" customFormat="1" ht="11.45" customHeight="1">
      <c r="C240" s="471"/>
    </row>
    <row r="241" spans="3:3" s="27" customFormat="1" ht="11.45" customHeight="1">
      <c r="C241" s="471"/>
    </row>
    <row r="242" spans="3:3" s="27" customFormat="1" ht="11.45" customHeight="1">
      <c r="C242" s="471"/>
    </row>
    <row r="243" spans="3:3" s="27" customFormat="1" ht="12">
      <c r="C243" s="471"/>
    </row>
    <row r="244" spans="3:3" s="27" customFormat="1" ht="12">
      <c r="C244" s="471"/>
    </row>
    <row r="245" spans="3:3" s="27" customFormat="1" ht="12">
      <c r="C245" s="471"/>
    </row>
    <row r="246" spans="3:3" s="27" customFormat="1" ht="12">
      <c r="C246" s="471"/>
    </row>
    <row r="247" spans="3:3" s="27" customFormat="1" ht="12">
      <c r="C247" s="471"/>
    </row>
    <row r="248" spans="3:3" s="27" customFormat="1" ht="12">
      <c r="C248" s="471"/>
    </row>
    <row r="249" spans="3:3" s="27" customFormat="1" ht="12">
      <c r="C249" s="471"/>
    </row>
    <row r="250" spans="3:3" s="27" customFormat="1" ht="12">
      <c r="C250" s="471"/>
    </row>
    <row r="251" spans="3:3" s="27" customFormat="1" ht="12">
      <c r="C251" s="471"/>
    </row>
    <row r="252" spans="3:3" s="27" customFormat="1" ht="12">
      <c r="C252" s="471"/>
    </row>
    <row r="253" spans="3:3" s="27" customFormat="1" ht="12">
      <c r="C253" s="471"/>
    </row>
    <row r="254" spans="3:3" s="27" customFormat="1" ht="12">
      <c r="C254" s="471"/>
    </row>
    <row r="255" spans="3:3" s="27" customFormat="1" ht="12">
      <c r="C255" s="471"/>
    </row>
    <row r="256" spans="3:3" s="27" customFormat="1" ht="12">
      <c r="C256" s="471"/>
    </row>
    <row r="257" spans="3:3" s="27" customFormat="1" ht="12">
      <c r="C257" s="471"/>
    </row>
    <row r="258" spans="3:3" s="27" customFormat="1" ht="12">
      <c r="C258" s="471"/>
    </row>
    <row r="259" spans="3:3" s="27" customFormat="1" ht="12">
      <c r="C259" s="471"/>
    </row>
    <row r="260" spans="3:3" s="27" customFormat="1" ht="12">
      <c r="C260" s="471"/>
    </row>
    <row r="261" spans="3:3" s="27" customFormat="1" ht="12">
      <c r="C261" s="471"/>
    </row>
    <row r="262" spans="3:3" s="27" customFormat="1" ht="12">
      <c r="C262" s="471"/>
    </row>
    <row r="263" spans="3:3" s="27" customFormat="1" ht="12">
      <c r="C263" s="471"/>
    </row>
    <row r="264" spans="3:3" s="27" customFormat="1" ht="12">
      <c r="C264" s="471"/>
    </row>
    <row r="265" spans="3:3" s="27" customFormat="1" ht="12">
      <c r="C265" s="471"/>
    </row>
    <row r="266" spans="3:3" s="27" customFormat="1" ht="12">
      <c r="C266" s="471"/>
    </row>
    <row r="267" spans="3:3" s="27" customFormat="1" ht="12">
      <c r="C267" s="471"/>
    </row>
    <row r="268" spans="3:3" s="27" customFormat="1" ht="12">
      <c r="C268" s="471"/>
    </row>
    <row r="269" spans="3:3" s="27" customFormat="1" ht="12">
      <c r="C269" s="471"/>
    </row>
    <row r="270" spans="3:3" s="27" customFormat="1" ht="12">
      <c r="C270" s="471"/>
    </row>
    <row r="271" spans="3:3" s="27" customFormat="1" ht="12">
      <c r="C271" s="471"/>
    </row>
    <row r="272" spans="3:3" s="27" customFormat="1" ht="12">
      <c r="C272" s="471"/>
    </row>
    <row r="273" spans="3:3" s="27" customFormat="1" ht="12">
      <c r="C273" s="471"/>
    </row>
    <row r="274" spans="3:3" s="27" customFormat="1" ht="12">
      <c r="C274" s="471"/>
    </row>
    <row r="275" spans="3:3" s="27" customFormat="1" ht="12">
      <c r="C275" s="471"/>
    </row>
    <row r="276" spans="3:3" s="27" customFormat="1" ht="12">
      <c r="C276" s="471"/>
    </row>
    <row r="277" spans="3:3" s="27" customFormat="1" ht="12">
      <c r="C277" s="471"/>
    </row>
    <row r="278" spans="3:3" s="27" customFormat="1" ht="12">
      <c r="C278" s="471"/>
    </row>
    <row r="279" spans="3:3" s="27" customFormat="1" ht="12">
      <c r="C279" s="471"/>
    </row>
    <row r="280" spans="3:3" s="27" customFormat="1" ht="12">
      <c r="C280" s="471"/>
    </row>
    <row r="281" spans="3:3" s="27" customFormat="1" ht="12">
      <c r="C281" s="471"/>
    </row>
    <row r="282" spans="3:3" s="27" customFormat="1" ht="12">
      <c r="C282" s="471"/>
    </row>
    <row r="283" spans="3:3" s="27" customFormat="1" ht="12">
      <c r="C283" s="471"/>
    </row>
    <row r="284" spans="3:3" s="27" customFormat="1" ht="12">
      <c r="C284" s="471"/>
    </row>
    <row r="285" spans="3:3" s="27" customFormat="1" ht="12">
      <c r="C285" s="471"/>
    </row>
    <row r="286" spans="3:3" s="27" customFormat="1" ht="12">
      <c r="C286" s="471"/>
    </row>
    <row r="287" spans="3:3" s="27" customFormat="1" ht="12">
      <c r="C287" s="471"/>
    </row>
  </sheetData>
  <mergeCells count="10">
    <mergeCell ref="A97:B97"/>
    <mergeCell ref="A98:P98"/>
    <mergeCell ref="A99:E99"/>
    <mergeCell ref="A4:P4"/>
    <mergeCell ref="A5:P5"/>
    <mergeCell ref="A6:A8"/>
    <mergeCell ref="B6:B8"/>
    <mergeCell ref="C6:O6"/>
    <mergeCell ref="P6:P8"/>
    <mergeCell ref="C7:O7"/>
  </mergeCells>
  <printOptions horizontalCentered="1" verticalCentered="1"/>
  <pageMargins left="0" right="0" top="0" bottom="0" header="0" footer="0"/>
  <pageSetup paperSize="9" scale="54" orientation="portrait" r:id="rId1"/>
  <headerFooter alignWithMargins="0"/>
  <ignoredErrors>
    <ignoredError sqref="G8" twoDigitTextYear="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21">
    <tabColor theme="6" tint="0.39997558519241921"/>
    <pageSetUpPr fitToPage="1"/>
  </sheetPr>
  <dimension ref="A1:Q249"/>
  <sheetViews>
    <sheetView showGridLines="0" zoomScaleNormal="100" zoomScaleSheetLayoutView="90" workbookViewId="0"/>
  </sheetViews>
  <sheetFormatPr defaultColWidth="9.140625" defaultRowHeight="12.75"/>
  <cols>
    <col min="1" max="1" width="4.7109375" style="27" customWidth="1"/>
    <col min="2" max="2" width="42.140625" style="26" customWidth="1"/>
    <col min="3" max="3" width="10.7109375" style="470" customWidth="1"/>
    <col min="4" max="16" width="10.7109375" style="26" customWidth="1"/>
    <col min="17" max="16384" width="9.140625" style="26"/>
  </cols>
  <sheetData>
    <row r="1" spans="1:17" ht="15" customHeight="1"/>
    <row r="2" spans="1:17" ht="15" customHeight="1"/>
    <row r="3" spans="1:17" ht="15" customHeight="1"/>
    <row r="4" spans="1:17" ht="20.100000000000001" customHeight="1">
      <c r="A4" s="608" t="s">
        <v>1033</v>
      </c>
      <c r="B4" s="608"/>
      <c r="C4" s="608"/>
      <c r="D4" s="608"/>
      <c r="E4" s="608"/>
      <c r="F4" s="608"/>
      <c r="G4" s="608"/>
      <c r="H4" s="608"/>
      <c r="I4" s="608"/>
      <c r="J4" s="608"/>
      <c r="K4" s="608"/>
      <c r="L4" s="608"/>
      <c r="M4" s="608"/>
      <c r="N4" s="608"/>
      <c r="O4" s="608"/>
      <c r="P4" s="608"/>
    </row>
    <row r="5" spans="1:17" ht="20.100000000000001" customHeight="1">
      <c r="A5" s="832" t="s">
        <v>1034</v>
      </c>
      <c r="B5" s="832"/>
      <c r="C5" s="832"/>
      <c r="D5" s="832"/>
      <c r="E5" s="832"/>
      <c r="F5" s="832"/>
      <c r="G5" s="832"/>
      <c r="H5" s="832"/>
      <c r="I5" s="832"/>
      <c r="J5" s="832"/>
      <c r="K5" s="832"/>
      <c r="L5" s="832"/>
      <c r="M5" s="832"/>
      <c r="N5" s="832"/>
      <c r="O5" s="832"/>
      <c r="P5" s="832"/>
    </row>
    <row r="6" spans="1:17" s="27" customFormat="1" ht="24.95" customHeight="1">
      <c r="A6" s="749" t="s">
        <v>421</v>
      </c>
      <c r="B6" s="828" t="s">
        <v>1093</v>
      </c>
      <c r="C6" s="830" t="s">
        <v>419</v>
      </c>
      <c r="D6" s="830"/>
      <c r="E6" s="830"/>
      <c r="F6" s="830"/>
      <c r="G6" s="830"/>
      <c r="H6" s="830"/>
      <c r="I6" s="830"/>
      <c r="J6" s="830"/>
      <c r="K6" s="830"/>
      <c r="L6" s="830"/>
      <c r="M6" s="830"/>
      <c r="N6" s="830"/>
      <c r="O6" s="830"/>
      <c r="P6" s="747" t="s">
        <v>172</v>
      </c>
    </row>
    <row r="7" spans="1:17" s="27" customFormat="1" ht="24.95" customHeight="1">
      <c r="A7" s="749"/>
      <c r="B7" s="829"/>
      <c r="C7" s="830" t="s">
        <v>873</v>
      </c>
      <c r="D7" s="830"/>
      <c r="E7" s="830"/>
      <c r="F7" s="830"/>
      <c r="G7" s="830"/>
      <c r="H7" s="830"/>
      <c r="I7" s="830"/>
      <c r="J7" s="830"/>
      <c r="K7" s="830"/>
      <c r="L7" s="830"/>
      <c r="M7" s="830"/>
      <c r="N7" s="830"/>
      <c r="O7" s="830"/>
      <c r="P7" s="831"/>
    </row>
    <row r="8" spans="1:17" s="27" customFormat="1" ht="24.95" customHeight="1">
      <c r="A8" s="749"/>
      <c r="B8" s="829"/>
      <c r="C8" s="205" t="s">
        <v>187</v>
      </c>
      <c r="D8" s="206" t="s">
        <v>188</v>
      </c>
      <c r="E8" s="207" t="s">
        <v>189</v>
      </c>
      <c r="F8" s="207" t="s">
        <v>190</v>
      </c>
      <c r="G8" s="207" t="s">
        <v>191</v>
      </c>
      <c r="H8" s="207" t="s">
        <v>192</v>
      </c>
      <c r="I8" s="207" t="s">
        <v>193</v>
      </c>
      <c r="J8" s="207" t="s">
        <v>194</v>
      </c>
      <c r="K8" s="207" t="s">
        <v>195</v>
      </c>
      <c r="L8" s="207" t="s">
        <v>196</v>
      </c>
      <c r="M8" s="207" t="s">
        <v>197</v>
      </c>
      <c r="N8" s="207" t="s">
        <v>198</v>
      </c>
      <c r="O8" s="207" t="s">
        <v>174</v>
      </c>
      <c r="P8" s="831"/>
    </row>
    <row r="9" spans="1:17" s="27" customFormat="1" ht="15" customHeight="1">
      <c r="A9" s="208" t="s">
        <v>81</v>
      </c>
      <c r="B9" s="209" t="s">
        <v>876</v>
      </c>
      <c r="C9" s="210">
        <v>10291</v>
      </c>
      <c r="D9" s="210">
        <v>14393</v>
      </c>
      <c r="E9" s="210">
        <v>11618</v>
      </c>
      <c r="F9" s="210">
        <v>7414</v>
      </c>
      <c r="G9" s="210">
        <v>14606</v>
      </c>
      <c r="H9" s="210">
        <v>9951</v>
      </c>
      <c r="I9" s="210">
        <v>12945</v>
      </c>
      <c r="J9" s="210">
        <v>14186</v>
      </c>
      <c r="K9" s="210">
        <v>14120</v>
      </c>
      <c r="L9" s="210">
        <v>3906</v>
      </c>
      <c r="M9" s="210">
        <v>1754</v>
      </c>
      <c r="N9" s="210">
        <v>0</v>
      </c>
      <c r="O9" s="210">
        <v>1108</v>
      </c>
      <c r="P9" s="211">
        <f>SUM(C9:O9)</f>
        <v>116292</v>
      </c>
      <c r="Q9" s="28"/>
    </row>
    <row r="10" spans="1:17" s="27" customFormat="1" ht="15" customHeight="1">
      <c r="A10" s="212" t="s">
        <v>82</v>
      </c>
      <c r="B10" s="213" t="s">
        <v>877</v>
      </c>
      <c r="C10" s="214">
        <v>835</v>
      </c>
      <c r="D10" s="214">
        <v>1816</v>
      </c>
      <c r="E10" s="214">
        <v>2735</v>
      </c>
      <c r="F10" s="214">
        <v>2148</v>
      </c>
      <c r="G10" s="214">
        <v>3848</v>
      </c>
      <c r="H10" s="214">
        <v>2576</v>
      </c>
      <c r="I10" s="214">
        <v>3184</v>
      </c>
      <c r="J10" s="214">
        <v>10028</v>
      </c>
      <c r="K10" s="214">
        <v>11726</v>
      </c>
      <c r="L10" s="214">
        <v>1308</v>
      </c>
      <c r="M10" s="214">
        <v>0</v>
      </c>
      <c r="N10" s="214">
        <v>0</v>
      </c>
      <c r="O10" s="214">
        <v>0</v>
      </c>
      <c r="P10" s="215">
        <f t="shared" ref="P10:P73" si="0">SUM(C10:O10)</f>
        <v>40204</v>
      </c>
    </row>
    <row r="11" spans="1:17" s="27" customFormat="1" ht="15" customHeight="1">
      <c r="A11" s="208" t="s">
        <v>83</v>
      </c>
      <c r="B11" s="209" t="s">
        <v>878</v>
      </c>
      <c r="C11" s="210">
        <v>411</v>
      </c>
      <c r="D11" s="210">
        <v>1176</v>
      </c>
      <c r="E11" s="210">
        <v>1191</v>
      </c>
      <c r="F11" s="210">
        <v>792</v>
      </c>
      <c r="G11" s="210">
        <v>2928</v>
      </c>
      <c r="H11" s="210">
        <v>3444</v>
      </c>
      <c r="I11" s="210">
        <v>2964</v>
      </c>
      <c r="J11" s="210">
        <v>1827</v>
      </c>
      <c r="K11" s="210">
        <v>1341</v>
      </c>
      <c r="L11" s="210">
        <v>336</v>
      </c>
      <c r="M11" s="210">
        <v>0</v>
      </c>
      <c r="N11" s="210">
        <v>0</v>
      </c>
      <c r="O11" s="210">
        <v>0</v>
      </c>
      <c r="P11" s="211">
        <f t="shared" si="0"/>
        <v>16410</v>
      </c>
    </row>
    <row r="12" spans="1:17" s="29" customFormat="1" ht="15" customHeight="1">
      <c r="A12" s="212" t="s">
        <v>85</v>
      </c>
      <c r="B12" s="213" t="s">
        <v>879</v>
      </c>
      <c r="C12" s="214">
        <v>60</v>
      </c>
      <c r="D12" s="214">
        <v>156</v>
      </c>
      <c r="E12" s="214">
        <v>178</v>
      </c>
      <c r="F12" s="214">
        <v>296</v>
      </c>
      <c r="G12" s="214">
        <v>852</v>
      </c>
      <c r="H12" s="214">
        <v>683</v>
      </c>
      <c r="I12" s="214">
        <v>1021</v>
      </c>
      <c r="J12" s="214">
        <v>2219</v>
      </c>
      <c r="K12" s="214">
        <v>3026</v>
      </c>
      <c r="L12" s="214">
        <v>3851</v>
      </c>
      <c r="M12" s="214">
        <v>1099</v>
      </c>
      <c r="N12" s="214">
        <v>4456</v>
      </c>
      <c r="O12" s="214">
        <v>14735</v>
      </c>
      <c r="P12" s="215">
        <f t="shared" si="0"/>
        <v>32632</v>
      </c>
    </row>
    <row r="13" spans="1:17" s="27" customFormat="1" ht="15" customHeight="1">
      <c r="A13" s="208" t="s">
        <v>86</v>
      </c>
      <c r="B13" s="209" t="s">
        <v>880</v>
      </c>
      <c r="C13" s="210">
        <v>2</v>
      </c>
      <c r="D13" s="210">
        <v>17</v>
      </c>
      <c r="E13" s="210">
        <v>8</v>
      </c>
      <c r="F13" s="210">
        <v>18</v>
      </c>
      <c r="G13" s="210">
        <v>46</v>
      </c>
      <c r="H13" s="210">
        <v>97</v>
      </c>
      <c r="I13" s="210">
        <v>81</v>
      </c>
      <c r="J13" s="210">
        <v>230</v>
      </c>
      <c r="K13" s="210">
        <v>429</v>
      </c>
      <c r="L13" s="210">
        <v>997</v>
      </c>
      <c r="M13" s="210">
        <v>0</v>
      </c>
      <c r="N13" s="210">
        <v>897</v>
      </c>
      <c r="O13" s="210">
        <v>0</v>
      </c>
      <c r="P13" s="211">
        <f t="shared" si="0"/>
        <v>2822</v>
      </c>
    </row>
    <row r="14" spans="1:17" s="27" customFormat="1" ht="15" customHeight="1">
      <c r="A14" s="212" t="s">
        <v>87</v>
      </c>
      <c r="B14" s="213" t="s">
        <v>881</v>
      </c>
      <c r="C14" s="214">
        <v>193</v>
      </c>
      <c r="D14" s="214">
        <v>386</v>
      </c>
      <c r="E14" s="214">
        <v>501</v>
      </c>
      <c r="F14" s="214">
        <v>535</v>
      </c>
      <c r="G14" s="214">
        <v>1120</v>
      </c>
      <c r="H14" s="214">
        <v>946</v>
      </c>
      <c r="I14" s="214">
        <v>1575</v>
      </c>
      <c r="J14" s="214">
        <v>3119</v>
      </c>
      <c r="K14" s="214">
        <v>4576</v>
      </c>
      <c r="L14" s="214">
        <v>8715</v>
      </c>
      <c r="M14" s="214">
        <v>5408</v>
      </c>
      <c r="N14" s="214">
        <v>1698</v>
      </c>
      <c r="O14" s="214">
        <v>3302</v>
      </c>
      <c r="P14" s="215">
        <f t="shared" si="0"/>
        <v>32074</v>
      </c>
    </row>
    <row r="15" spans="1:17" s="27" customFormat="1" ht="15" customHeight="1">
      <c r="A15" s="208" t="s">
        <v>88</v>
      </c>
      <c r="B15" s="209" t="s">
        <v>882</v>
      </c>
      <c r="C15" s="210">
        <v>1160</v>
      </c>
      <c r="D15" s="210">
        <v>2614</v>
      </c>
      <c r="E15" s="210">
        <v>4244</v>
      </c>
      <c r="F15" s="210">
        <v>4454</v>
      </c>
      <c r="G15" s="210">
        <v>11428</v>
      </c>
      <c r="H15" s="210">
        <v>7193</v>
      </c>
      <c r="I15" s="210">
        <v>8981</v>
      </c>
      <c r="J15" s="210">
        <v>6860</v>
      </c>
      <c r="K15" s="210">
        <v>4989</v>
      </c>
      <c r="L15" s="210">
        <v>946</v>
      </c>
      <c r="M15" s="210">
        <v>1838</v>
      </c>
      <c r="N15" s="210">
        <v>0</v>
      </c>
      <c r="O15" s="210">
        <v>2724</v>
      </c>
      <c r="P15" s="211">
        <f t="shared" si="0"/>
        <v>57431</v>
      </c>
    </row>
    <row r="16" spans="1:17" s="27" customFormat="1" ht="15" customHeight="1">
      <c r="A16" s="212" t="s">
        <v>89</v>
      </c>
      <c r="B16" s="213" t="s">
        <v>883</v>
      </c>
      <c r="C16" s="214">
        <v>161</v>
      </c>
      <c r="D16" s="214">
        <v>307</v>
      </c>
      <c r="E16" s="214">
        <v>470</v>
      </c>
      <c r="F16" s="214">
        <v>440</v>
      </c>
      <c r="G16" s="214">
        <v>1109</v>
      </c>
      <c r="H16" s="214">
        <v>1051</v>
      </c>
      <c r="I16" s="214">
        <v>1610</v>
      </c>
      <c r="J16" s="214">
        <v>2217</v>
      </c>
      <c r="K16" s="214">
        <v>1899</v>
      </c>
      <c r="L16" s="214">
        <v>2357</v>
      </c>
      <c r="M16" s="214">
        <v>1048</v>
      </c>
      <c r="N16" s="214">
        <v>877</v>
      </c>
      <c r="O16" s="214">
        <v>1161</v>
      </c>
      <c r="P16" s="215">
        <f t="shared" si="0"/>
        <v>14707</v>
      </c>
    </row>
    <row r="17" spans="1:16" s="27" customFormat="1" ht="15" customHeight="1">
      <c r="A17" s="208" t="s">
        <v>238</v>
      </c>
      <c r="B17" s="209" t="s">
        <v>884</v>
      </c>
      <c r="C17" s="210">
        <v>12364</v>
      </c>
      <c r="D17" s="210">
        <v>35732</v>
      </c>
      <c r="E17" s="210">
        <v>47388</v>
      </c>
      <c r="F17" s="210">
        <v>35760</v>
      </c>
      <c r="G17" s="210">
        <v>66796</v>
      </c>
      <c r="H17" s="210">
        <v>37763</v>
      </c>
      <c r="I17" s="210">
        <v>43490</v>
      </c>
      <c r="J17" s="210">
        <v>56291</v>
      </c>
      <c r="K17" s="210">
        <v>75439</v>
      </c>
      <c r="L17" s="210">
        <v>67027</v>
      </c>
      <c r="M17" s="210">
        <v>25878</v>
      </c>
      <c r="N17" s="210">
        <v>22897</v>
      </c>
      <c r="O17" s="210">
        <v>37976</v>
      </c>
      <c r="P17" s="211">
        <f t="shared" si="0"/>
        <v>564801</v>
      </c>
    </row>
    <row r="18" spans="1:16" s="27" customFormat="1" ht="15" customHeight="1">
      <c r="A18" s="212" t="s">
        <v>239</v>
      </c>
      <c r="B18" s="213" t="s">
        <v>885</v>
      </c>
      <c r="C18" s="214">
        <v>145</v>
      </c>
      <c r="D18" s="214">
        <v>296</v>
      </c>
      <c r="E18" s="214">
        <v>519</v>
      </c>
      <c r="F18" s="214">
        <v>538</v>
      </c>
      <c r="G18" s="214">
        <v>1395</v>
      </c>
      <c r="H18" s="214">
        <v>1351</v>
      </c>
      <c r="I18" s="214">
        <v>2246</v>
      </c>
      <c r="J18" s="214">
        <v>4623</v>
      </c>
      <c r="K18" s="214">
        <v>4933</v>
      </c>
      <c r="L18" s="214">
        <v>1967</v>
      </c>
      <c r="M18" s="214">
        <v>0</v>
      </c>
      <c r="N18" s="214">
        <v>0</v>
      </c>
      <c r="O18" s="214">
        <v>0</v>
      </c>
      <c r="P18" s="215">
        <f t="shared" si="0"/>
        <v>18013</v>
      </c>
    </row>
    <row r="19" spans="1:16" s="27" customFormat="1" ht="15" customHeight="1">
      <c r="A19" s="208" t="s">
        <v>240</v>
      </c>
      <c r="B19" s="209" t="s">
        <v>886</v>
      </c>
      <c r="C19" s="210">
        <v>16</v>
      </c>
      <c r="D19" s="210">
        <v>34</v>
      </c>
      <c r="E19" s="210">
        <v>80</v>
      </c>
      <c r="F19" s="210">
        <v>92</v>
      </c>
      <c r="G19" s="210">
        <v>302</v>
      </c>
      <c r="H19" s="210">
        <v>144</v>
      </c>
      <c r="I19" s="210">
        <v>345</v>
      </c>
      <c r="J19" s="210">
        <v>400</v>
      </c>
      <c r="K19" s="210">
        <v>1427</v>
      </c>
      <c r="L19" s="210">
        <v>672</v>
      </c>
      <c r="M19" s="210">
        <v>694</v>
      </c>
      <c r="N19" s="210">
        <v>997</v>
      </c>
      <c r="O19" s="210">
        <v>1002</v>
      </c>
      <c r="P19" s="211">
        <f t="shared" si="0"/>
        <v>6205</v>
      </c>
    </row>
    <row r="20" spans="1:16" s="29" customFormat="1" ht="15" customHeight="1">
      <c r="A20" s="212" t="s">
        <v>241</v>
      </c>
      <c r="B20" s="213" t="s">
        <v>887</v>
      </c>
      <c r="C20" s="214">
        <v>4856</v>
      </c>
      <c r="D20" s="214">
        <v>11384</v>
      </c>
      <c r="E20" s="214">
        <v>14184</v>
      </c>
      <c r="F20" s="214">
        <v>10387</v>
      </c>
      <c r="G20" s="214">
        <v>24524</v>
      </c>
      <c r="H20" s="214">
        <v>18358</v>
      </c>
      <c r="I20" s="214">
        <v>28193</v>
      </c>
      <c r="J20" s="214">
        <v>46337</v>
      </c>
      <c r="K20" s="214">
        <v>82560</v>
      </c>
      <c r="L20" s="214">
        <v>54846</v>
      </c>
      <c r="M20" s="214">
        <v>14063</v>
      </c>
      <c r="N20" s="214">
        <v>16505</v>
      </c>
      <c r="O20" s="214">
        <v>20503</v>
      </c>
      <c r="P20" s="215">
        <f t="shared" si="0"/>
        <v>346700</v>
      </c>
    </row>
    <row r="21" spans="1:16" s="27" customFormat="1" ht="15" customHeight="1">
      <c r="A21" s="208" t="s">
        <v>242</v>
      </c>
      <c r="B21" s="209" t="s">
        <v>888</v>
      </c>
      <c r="C21" s="210">
        <v>9160</v>
      </c>
      <c r="D21" s="210">
        <v>23115</v>
      </c>
      <c r="E21" s="210">
        <v>28571</v>
      </c>
      <c r="F21" s="210">
        <v>20847</v>
      </c>
      <c r="G21" s="210">
        <v>43707</v>
      </c>
      <c r="H21" s="210">
        <v>28667</v>
      </c>
      <c r="I21" s="210">
        <v>47032</v>
      </c>
      <c r="J21" s="210">
        <v>96140</v>
      </c>
      <c r="K21" s="210">
        <v>128440</v>
      </c>
      <c r="L21" s="210">
        <v>42611</v>
      </c>
      <c r="M21" s="210">
        <v>16856</v>
      </c>
      <c r="N21" s="210">
        <v>5181</v>
      </c>
      <c r="O21" s="210">
        <v>8877</v>
      </c>
      <c r="P21" s="211">
        <f t="shared" si="0"/>
        <v>499204</v>
      </c>
    </row>
    <row r="22" spans="1:16" s="27" customFormat="1" ht="15" customHeight="1">
      <c r="A22" s="212" t="s">
        <v>243</v>
      </c>
      <c r="B22" s="213" t="s">
        <v>1012</v>
      </c>
      <c r="C22" s="214">
        <v>2092</v>
      </c>
      <c r="D22" s="214">
        <v>5021</v>
      </c>
      <c r="E22" s="214">
        <v>5790</v>
      </c>
      <c r="F22" s="214">
        <v>4370</v>
      </c>
      <c r="G22" s="214">
        <v>8051</v>
      </c>
      <c r="H22" s="214">
        <v>5447</v>
      </c>
      <c r="I22" s="214">
        <v>6254</v>
      </c>
      <c r="J22" s="214">
        <v>6937</v>
      </c>
      <c r="K22" s="214">
        <v>6583</v>
      </c>
      <c r="L22" s="214">
        <v>4349</v>
      </c>
      <c r="M22" s="214">
        <v>1070</v>
      </c>
      <c r="N22" s="214">
        <v>0</v>
      </c>
      <c r="O22" s="214">
        <v>0</v>
      </c>
      <c r="P22" s="215">
        <f t="shared" si="0"/>
        <v>55964</v>
      </c>
    </row>
    <row r="23" spans="1:16" s="27" customFormat="1" ht="15" customHeight="1">
      <c r="A23" s="208" t="s">
        <v>244</v>
      </c>
      <c r="B23" s="209" t="s">
        <v>889</v>
      </c>
      <c r="C23" s="210">
        <v>4506</v>
      </c>
      <c r="D23" s="210">
        <v>8246</v>
      </c>
      <c r="E23" s="210">
        <v>7812</v>
      </c>
      <c r="F23" s="210">
        <v>5190</v>
      </c>
      <c r="G23" s="210">
        <v>9408</v>
      </c>
      <c r="H23" s="210">
        <v>5066</v>
      </c>
      <c r="I23" s="210">
        <v>5716</v>
      </c>
      <c r="J23" s="210">
        <v>6581</v>
      </c>
      <c r="K23" s="210">
        <v>4018</v>
      </c>
      <c r="L23" s="210">
        <v>4556</v>
      </c>
      <c r="M23" s="210">
        <v>3888</v>
      </c>
      <c r="N23" s="210">
        <v>0</v>
      </c>
      <c r="O23" s="210">
        <v>2106</v>
      </c>
      <c r="P23" s="211">
        <f t="shared" si="0"/>
        <v>67093</v>
      </c>
    </row>
    <row r="24" spans="1:16" s="27" customFormat="1" ht="15" customHeight="1">
      <c r="A24" s="212" t="s">
        <v>245</v>
      </c>
      <c r="B24" s="213" t="s">
        <v>890</v>
      </c>
      <c r="C24" s="214">
        <v>846</v>
      </c>
      <c r="D24" s="214">
        <v>2200</v>
      </c>
      <c r="E24" s="214">
        <v>3220</v>
      </c>
      <c r="F24" s="214">
        <v>2267</v>
      </c>
      <c r="G24" s="214">
        <v>6554</v>
      </c>
      <c r="H24" s="214">
        <v>4409</v>
      </c>
      <c r="I24" s="214">
        <v>6136</v>
      </c>
      <c r="J24" s="214">
        <v>10770</v>
      </c>
      <c r="K24" s="214">
        <v>17688</v>
      </c>
      <c r="L24" s="214">
        <v>8178</v>
      </c>
      <c r="M24" s="214">
        <v>3132</v>
      </c>
      <c r="N24" s="214">
        <v>883</v>
      </c>
      <c r="O24" s="214">
        <v>1460</v>
      </c>
      <c r="P24" s="215">
        <f t="shared" si="0"/>
        <v>67743</v>
      </c>
    </row>
    <row r="25" spans="1:16" s="27" customFormat="1" ht="15" customHeight="1">
      <c r="A25" s="208" t="s">
        <v>246</v>
      </c>
      <c r="B25" s="209" t="s">
        <v>891</v>
      </c>
      <c r="C25" s="210">
        <v>3488</v>
      </c>
      <c r="D25" s="210">
        <v>6506</v>
      </c>
      <c r="E25" s="210">
        <v>6022</v>
      </c>
      <c r="F25" s="210">
        <v>3823</v>
      </c>
      <c r="G25" s="210">
        <v>6224</v>
      </c>
      <c r="H25" s="210">
        <v>3472</v>
      </c>
      <c r="I25" s="210">
        <v>4115</v>
      </c>
      <c r="J25" s="210">
        <v>4344</v>
      </c>
      <c r="K25" s="210">
        <v>6213</v>
      </c>
      <c r="L25" s="210">
        <v>2518</v>
      </c>
      <c r="M25" s="210">
        <v>1104</v>
      </c>
      <c r="N25" s="210">
        <v>1646</v>
      </c>
      <c r="O25" s="210">
        <v>0</v>
      </c>
      <c r="P25" s="211">
        <f t="shared" si="0"/>
        <v>49475</v>
      </c>
    </row>
    <row r="26" spans="1:16" s="27" customFormat="1" ht="15" customHeight="1">
      <c r="A26" s="212" t="s">
        <v>247</v>
      </c>
      <c r="B26" s="213" t="s">
        <v>892</v>
      </c>
      <c r="C26" s="214">
        <v>59</v>
      </c>
      <c r="D26" s="214">
        <v>133</v>
      </c>
      <c r="E26" s="214">
        <v>219</v>
      </c>
      <c r="F26" s="214">
        <v>202</v>
      </c>
      <c r="G26" s="214">
        <v>509</v>
      </c>
      <c r="H26" s="214">
        <v>412</v>
      </c>
      <c r="I26" s="214">
        <v>712</v>
      </c>
      <c r="J26" s="214">
        <v>871</v>
      </c>
      <c r="K26" s="214">
        <v>271</v>
      </c>
      <c r="L26" s="214">
        <v>407</v>
      </c>
      <c r="M26" s="214">
        <v>0</v>
      </c>
      <c r="N26" s="214">
        <v>943</v>
      </c>
      <c r="O26" s="214">
        <v>4324</v>
      </c>
      <c r="P26" s="215">
        <f t="shared" si="0"/>
        <v>9062</v>
      </c>
    </row>
    <row r="27" spans="1:16" s="27" customFormat="1" ht="15" customHeight="1">
      <c r="A27" s="208" t="s">
        <v>248</v>
      </c>
      <c r="B27" s="209" t="s">
        <v>893</v>
      </c>
      <c r="C27" s="210">
        <v>1865</v>
      </c>
      <c r="D27" s="210">
        <v>4462</v>
      </c>
      <c r="E27" s="210">
        <v>5736</v>
      </c>
      <c r="F27" s="210">
        <v>4656</v>
      </c>
      <c r="G27" s="210">
        <v>10490</v>
      </c>
      <c r="H27" s="210">
        <v>7327</v>
      </c>
      <c r="I27" s="210">
        <v>10951</v>
      </c>
      <c r="J27" s="210">
        <v>14492</v>
      </c>
      <c r="K27" s="210">
        <v>22535</v>
      </c>
      <c r="L27" s="210">
        <v>13610</v>
      </c>
      <c r="M27" s="210">
        <v>4729</v>
      </c>
      <c r="N27" s="210">
        <v>2562</v>
      </c>
      <c r="O27" s="210">
        <v>6813</v>
      </c>
      <c r="P27" s="211">
        <f t="shared" si="0"/>
        <v>110228</v>
      </c>
    </row>
    <row r="28" spans="1:16" s="27" customFormat="1" ht="15" customHeight="1">
      <c r="A28" s="212" t="s">
        <v>249</v>
      </c>
      <c r="B28" s="213" t="s">
        <v>1013</v>
      </c>
      <c r="C28" s="214">
        <v>181</v>
      </c>
      <c r="D28" s="214">
        <v>398</v>
      </c>
      <c r="E28" s="214">
        <v>497</v>
      </c>
      <c r="F28" s="214">
        <v>377</v>
      </c>
      <c r="G28" s="214">
        <v>1416</v>
      </c>
      <c r="H28" s="214">
        <v>1298</v>
      </c>
      <c r="I28" s="214">
        <v>2457</v>
      </c>
      <c r="J28" s="214">
        <v>3264</v>
      </c>
      <c r="K28" s="214">
        <v>5998</v>
      </c>
      <c r="L28" s="214">
        <v>7590</v>
      </c>
      <c r="M28" s="214">
        <v>8047</v>
      </c>
      <c r="N28" s="214">
        <v>2511</v>
      </c>
      <c r="O28" s="214">
        <v>7595</v>
      </c>
      <c r="P28" s="215">
        <f t="shared" si="0"/>
        <v>41629</v>
      </c>
    </row>
    <row r="29" spans="1:16" s="27" customFormat="1" ht="15" customHeight="1">
      <c r="A29" s="208" t="s">
        <v>250</v>
      </c>
      <c r="B29" s="209" t="s">
        <v>894</v>
      </c>
      <c r="C29" s="210">
        <v>3843</v>
      </c>
      <c r="D29" s="210">
        <v>9811</v>
      </c>
      <c r="E29" s="210">
        <v>11720</v>
      </c>
      <c r="F29" s="210">
        <v>8820</v>
      </c>
      <c r="G29" s="210">
        <v>20115</v>
      </c>
      <c r="H29" s="210">
        <v>14963</v>
      </c>
      <c r="I29" s="210">
        <v>21470</v>
      </c>
      <c r="J29" s="210">
        <v>31710</v>
      </c>
      <c r="K29" s="210">
        <v>44719</v>
      </c>
      <c r="L29" s="210">
        <v>20141</v>
      </c>
      <c r="M29" s="210">
        <v>5385</v>
      </c>
      <c r="N29" s="210">
        <v>4174</v>
      </c>
      <c r="O29" s="210">
        <v>20260</v>
      </c>
      <c r="P29" s="211">
        <f t="shared" si="0"/>
        <v>217131</v>
      </c>
    </row>
    <row r="30" spans="1:16" s="27" customFormat="1" ht="15" customHeight="1">
      <c r="A30" s="212" t="s">
        <v>251</v>
      </c>
      <c r="B30" s="213" t="s">
        <v>895</v>
      </c>
      <c r="C30" s="214">
        <v>4075</v>
      </c>
      <c r="D30" s="214">
        <v>9478</v>
      </c>
      <c r="E30" s="214">
        <v>11126</v>
      </c>
      <c r="F30" s="214">
        <v>9086</v>
      </c>
      <c r="G30" s="214">
        <v>26792</v>
      </c>
      <c r="H30" s="214">
        <v>21665</v>
      </c>
      <c r="I30" s="214">
        <v>28537</v>
      </c>
      <c r="J30" s="214">
        <v>29398</v>
      </c>
      <c r="K30" s="214">
        <v>35370</v>
      </c>
      <c r="L30" s="214">
        <v>23214</v>
      </c>
      <c r="M30" s="214">
        <v>9899</v>
      </c>
      <c r="N30" s="214">
        <v>8064</v>
      </c>
      <c r="O30" s="214">
        <v>5719</v>
      </c>
      <c r="P30" s="215">
        <f t="shared" si="0"/>
        <v>222423</v>
      </c>
    </row>
    <row r="31" spans="1:16" s="27" customFormat="1" ht="15" customHeight="1">
      <c r="A31" s="208" t="s">
        <v>252</v>
      </c>
      <c r="B31" s="209" t="s">
        <v>896</v>
      </c>
      <c r="C31" s="210">
        <v>1892</v>
      </c>
      <c r="D31" s="210">
        <v>4279</v>
      </c>
      <c r="E31" s="210">
        <v>5446</v>
      </c>
      <c r="F31" s="210">
        <v>4124</v>
      </c>
      <c r="G31" s="210">
        <v>10409</v>
      </c>
      <c r="H31" s="210">
        <v>7098</v>
      </c>
      <c r="I31" s="210">
        <v>11722</v>
      </c>
      <c r="J31" s="210">
        <v>17523</v>
      </c>
      <c r="K31" s="210">
        <v>27951</v>
      </c>
      <c r="L31" s="210">
        <v>19002</v>
      </c>
      <c r="M31" s="210">
        <v>15127</v>
      </c>
      <c r="N31" s="210">
        <v>9633</v>
      </c>
      <c r="O31" s="210">
        <v>38973</v>
      </c>
      <c r="P31" s="211">
        <f t="shared" si="0"/>
        <v>173179</v>
      </c>
    </row>
    <row r="32" spans="1:16" s="27" customFormat="1" ht="15" customHeight="1">
      <c r="A32" s="212" t="s">
        <v>253</v>
      </c>
      <c r="B32" s="213" t="s">
        <v>897</v>
      </c>
      <c r="C32" s="214">
        <v>12512</v>
      </c>
      <c r="D32" s="214">
        <v>28407</v>
      </c>
      <c r="E32" s="214">
        <v>31449</v>
      </c>
      <c r="F32" s="214">
        <v>22344</v>
      </c>
      <c r="G32" s="214">
        <v>47488</v>
      </c>
      <c r="H32" s="214">
        <v>30604</v>
      </c>
      <c r="I32" s="214">
        <v>37044</v>
      </c>
      <c r="J32" s="214">
        <v>45518</v>
      </c>
      <c r="K32" s="214">
        <v>58190</v>
      </c>
      <c r="L32" s="214">
        <v>31512</v>
      </c>
      <c r="M32" s="214">
        <v>14111</v>
      </c>
      <c r="N32" s="214">
        <v>5294</v>
      </c>
      <c r="O32" s="214">
        <v>10836</v>
      </c>
      <c r="P32" s="215">
        <f t="shared" si="0"/>
        <v>375309</v>
      </c>
    </row>
    <row r="33" spans="1:16" s="27" customFormat="1" ht="15" customHeight="1">
      <c r="A33" s="208" t="s">
        <v>254</v>
      </c>
      <c r="B33" s="209" t="s">
        <v>898</v>
      </c>
      <c r="C33" s="210">
        <v>710</v>
      </c>
      <c r="D33" s="210">
        <v>1651</v>
      </c>
      <c r="E33" s="210">
        <v>2086</v>
      </c>
      <c r="F33" s="210">
        <v>1711</v>
      </c>
      <c r="G33" s="210">
        <v>4089</v>
      </c>
      <c r="H33" s="210">
        <v>3030</v>
      </c>
      <c r="I33" s="210">
        <v>3530</v>
      </c>
      <c r="J33" s="210">
        <v>7642</v>
      </c>
      <c r="K33" s="210">
        <v>9139</v>
      </c>
      <c r="L33" s="210">
        <v>5584</v>
      </c>
      <c r="M33" s="210">
        <v>2391</v>
      </c>
      <c r="N33" s="210">
        <v>4330</v>
      </c>
      <c r="O33" s="210">
        <v>9346</v>
      </c>
      <c r="P33" s="211">
        <f t="shared" si="0"/>
        <v>55239</v>
      </c>
    </row>
    <row r="34" spans="1:16" s="27" customFormat="1" ht="15" customHeight="1">
      <c r="A34" s="212" t="s">
        <v>255</v>
      </c>
      <c r="B34" s="213" t="s">
        <v>899</v>
      </c>
      <c r="C34" s="214">
        <v>2374</v>
      </c>
      <c r="D34" s="214">
        <v>5524</v>
      </c>
      <c r="E34" s="214">
        <v>6813</v>
      </c>
      <c r="F34" s="214">
        <v>5061</v>
      </c>
      <c r="G34" s="214">
        <v>12745</v>
      </c>
      <c r="H34" s="214">
        <v>9376</v>
      </c>
      <c r="I34" s="214">
        <v>12544</v>
      </c>
      <c r="J34" s="214">
        <v>18048</v>
      </c>
      <c r="K34" s="214">
        <v>31598</v>
      </c>
      <c r="L34" s="214">
        <v>23191</v>
      </c>
      <c r="M34" s="214">
        <v>13529</v>
      </c>
      <c r="N34" s="214">
        <v>2547</v>
      </c>
      <c r="O34" s="214">
        <v>39556</v>
      </c>
      <c r="P34" s="215">
        <f t="shared" si="0"/>
        <v>182906</v>
      </c>
    </row>
    <row r="35" spans="1:16" s="27" customFormat="1" ht="15" customHeight="1">
      <c r="A35" s="208" t="s">
        <v>256</v>
      </c>
      <c r="B35" s="209" t="s">
        <v>900</v>
      </c>
      <c r="C35" s="210">
        <v>4211</v>
      </c>
      <c r="D35" s="210">
        <v>11260</v>
      </c>
      <c r="E35" s="210">
        <v>15234</v>
      </c>
      <c r="F35" s="210">
        <v>12555</v>
      </c>
      <c r="G35" s="210">
        <v>29381</v>
      </c>
      <c r="H35" s="210">
        <v>20218</v>
      </c>
      <c r="I35" s="210">
        <v>25431</v>
      </c>
      <c r="J35" s="210">
        <v>30441</v>
      </c>
      <c r="K35" s="210">
        <v>33167</v>
      </c>
      <c r="L35" s="210">
        <v>11577</v>
      </c>
      <c r="M35" s="210">
        <v>6833</v>
      </c>
      <c r="N35" s="210">
        <v>0</v>
      </c>
      <c r="O35" s="210">
        <v>7582</v>
      </c>
      <c r="P35" s="211">
        <f t="shared" si="0"/>
        <v>207890</v>
      </c>
    </row>
    <row r="36" spans="1:16" s="27" customFormat="1" ht="15" customHeight="1">
      <c r="A36" s="212" t="s">
        <v>257</v>
      </c>
      <c r="B36" s="213" t="s">
        <v>901</v>
      </c>
      <c r="C36" s="214">
        <v>1321</v>
      </c>
      <c r="D36" s="214">
        <v>3124</v>
      </c>
      <c r="E36" s="214">
        <v>3910</v>
      </c>
      <c r="F36" s="214">
        <v>3110</v>
      </c>
      <c r="G36" s="214">
        <v>8699</v>
      </c>
      <c r="H36" s="214">
        <v>5799</v>
      </c>
      <c r="I36" s="214">
        <v>11020</v>
      </c>
      <c r="J36" s="214">
        <v>19341</v>
      </c>
      <c r="K36" s="214">
        <v>39759</v>
      </c>
      <c r="L36" s="214">
        <v>38138</v>
      </c>
      <c r="M36" s="214">
        <v>20428</v>
      </c>
      <c r="N36" s="214">
        <v>12956</v>
      </c>
      <c r="O36" s="214">
        <v>76310</v>
      </c>
      <c r="P36" s="215">
        <f t="shared" si="0"/>
        <v>243915</v>
      </c>
    </row>
    <row r="37" spans="1:16" s="27" customFormat="1" ht="15" customHeight="1">
      <c r="A37" s="208" t="s">
        <v>258</v>
      </c>
      <c r="B37" s="209" t="s">
        <v>902</v>
      </c>
      <c r="C37" s="210">
        <v>512</v>
      </c>
      <c r="D37" s="210">
        <v>1223</v>
      </c>
      <c r="E37" s="210">
        <v>1576</v>
      </c>
      <c r="F37" s="210">
        <v>1297</v>
      </c>
      <c r="G37" s="210">
        <v>3429</v>
      </c>
      <c r="H37" s="210">
        <v>2911</v>
      </c>
      <c r="I37" s="210">
        <v>3591</v>
      </c>
      <c r="J37" s="210">
        <v>7413</v>
      </c>
      <c r="K37" s="210">
        <v>12526</v>
      </c>
      <c r="L37" s="210">
        <v>7678</v>
      </c>
      <c r="M37" s="210">
        <v>10602</v>
      </c>
      <c r="N37" s="210">
        <v>2648</v>
      </c>
      <c r="O37" s="210">
        <v>42704</v>
      </c>
      <c r="P37" s="211">
        <f t="shared" si="0"/>
        <v>98110</v>
      </c>
    </row>
    <row r="38" spans="1:16" s="27" customFormat="1" ht="15" customHeight="1">
      <c r="A38" s="212" t="s">
        <v>259</v>
      </c>
      <c r="B38" s="213" t="s">
        <v>903</v>
      </c>
      <c r="C38" s="214">
        <v>10247</v>
      </c>
      <c r="D38" s="214">
        <v>20257</v>
      </c>
      <c r="E38" s="214">
        <v>18188</v>
      </c>
      <c r="F38" s="214">
        <v>12353</v>
      </c>
      <c r="G38" s="214">
        <v>26383</v>
      </c>
      <c r="H38" s="214">
        <v>16308</v>
      </c>
      <c r="I38" s="214">
        <v>20642</v>
      </c>
      <c r="J38" s="214">
        <v>21186</v>
      </c>
      <c r="K38" s="214">
        <v>16139</v>
      </c>
      <c r="L38" s="214">
        <v>6368</v>
      </c>
      <c r="M38" s="214">
        <v>4735</v>
      </c>
      <c r="N38" s="214">
        <v>765</v>
      </c>
      <c r="O38" s="214">
        <v>4628</v>
      </c>
      <c r="P38" s="215">
        <f t="shared" si="0"/>
        <v>178199</v>
      </c>
    </row>
    <row r="39" spans="1:16" s="27" customFormat="1" ht="15" customHeight="1">
      <c r="A39" s="208" t="s">
        <v>260</v>
      </c>
      <c r="B39" s="209" t="s">
        <v>904</v>
      </c>
      <c r="C39" s="210">
        <v>2660</v>
      </c>
      <c r="D39" s="210">
        <v>7164</v>
      </c>
      <c r="E39" s="210">
        <v>8985</v>
      </c>
      <c r="F39" s="210">
        <v>6997</v>
      </c>
      <c r="G39" s="210">
        <v>13087</v>
      </c>
      <c r="H39" s="210">
        <v>7037</v>
      </c>
      <c r="I39" s="210">
        <v>9468</v>
      </c>
      <c r="J39" s="210">
        <v>8321</v>
      </c>
      <c r="K39" s="210">
        <v>9637</v>
      </c>
      <c r="L39" s="210">
        <v>3315</v>
      </c>
      <c r="M39" s="210">
        <v>2463</v>
      </c>
      <c r="N39" s="210">
        <v>0</v>
      </c>
      <c r="O39" s="210">
        <v>1331</v>
      </c>
      <c r="P39" s="211">
        <f t="shared" si="0"/>
        <v>80465</v>
      </c>
    </row>
    <row r="40" spans="1:16" s="27" customFormat="1" ht="15" customHeight="1">
      <c r="A40" s="212" t="s">
        <v>261</v>
      </c>
      <c r="B40" s="213" t="s">
        <v>1014</v>
      </c>
      <c r="C40" s="214">
        <v>7767</v>
      </c>
      <c r="D40" s="214">
        <v>17129</v>
      </c>
      <c r="E40" s="214">
        <v>17535</v>
      </c>
      <c r="F40" s="214">
        <v>11369</v>
      </c>
      <c r="G40" s="214">
        <v>21021</v>
      </c>
      <c r="H40" s="214">
        <v>11734</v>
      </c>
      <c r="I40" s="214">
        <v>12587</v>
      </c>
      <c r="J40" s="214">
        <v>12651</v>
      </c>
      <c r="K40" s="214">
        <v>11658</v>
      </c>
      <c r="L40" s="214">
        <v>4982</v>
      </c>
      <c r="M40" s="214">
        <v>4219</v>
      </c>
      <c r="N40" s="214">
        <v>2460</v>
      </c>
      <c r="O40" s="214">
        <v>28777</v>
      </c>
      <c r="P40" s="215">
        <f t="shared" si="0"/>
        <v>163889</v>
      </c>
    </row>
    <row r="41" spans="1:16" s="29" customFormat="1" ht="15" customHeight="1">
      <c r="A41" s="208" t="s">
        <v>263</v>
      </c>
      <c r="B41" s="209" t="s">
        <v>1015</v>
      </c>
      <c r="C41" s="210">
        <v>3769</v>
      </c>
      <c r="D41" s="210">
        <v>4807</v>
      </c>
      <c r="E41" s="210">
        <v>5704</v>
      </c>
      <c r="F41" s="210">
        <v>4799</v>
      </c>
      <c r="G41" s="210">
        <v>11702</v>
      </c>
      <c r="H41" s="210">
        <v>6329</v>
      </c>
      <c r="I41" s="210">
        <v>9326</v>
      </c>
      <c r="J41" s="210">
        <v>15038</v>
      </c>
      <c r="K41" s="210">
        <v>21137</v>
      </c>
      <c r="L41" s="210">
        <v>10282</v>
      </c>
      <c r="M41" s="210">
        <v>15376</v>
      </c>
      <c r="N41" s="210">
        <v>4333</v>
      </c>
      <c r="O41" s="210">
        <v>11884</v>
      </c>
      <c r="P41" s="211">
        <f t="shared" si="0"/>
        <v>124486</v>
      </c>
    </row>
    <row r="42" spans="1:16" s="27" customFormat="1" ht="15" customHeight="1">
      <c r="A42" s="212" t="s">
        <v>264</v>
      </c>
      <c r="B42" s="213" t="s">
        <v>905</v>
      </c>
      <c r="C42" s="214">
        <v>140</v>
      </c>
      <c r="D42" s="214">
        <v>356</v>
      </c>
      <c r="E42" s="214">
        <v>376</v>
      </c>
      <c r="F42" s="214">
        <v>331</v>
      </c>
      <c r="G42" s="214">
        <v>888</v>
      </c>
      <c r="H42" s="214">
        <v>487</v>
      </c>
      <c r="I42" s="214">
        <v>591</v>
      </c>
      <c r="J42" s="214">
        <v>887</v>
      </c>
      <c r="K42" s="214">
        <v>1141</v>
      </c>
      <c r="L42" s="214">
        <v>1221</v>
      </c>
      <c r="M42" s="214">
        <v>1092</v>
      </c>
      <c r="N42" s="214">
        <v>861</v>
      </c>
      <c r="O42" s="214">
        <v>1079</v>
      </c>
      <c r="P42" s="215">
        <f t="shared" si="0"/>
        <v>9450</v>
      </c>
    </row>
    <row r="43" spans="1:16" s="29" customFormat="1" ht="15" customHeight="1">
      <c r="A43" s="208" t="s">
        <v>265</v>
      </c>
      <c r="B43" s="209" t="s">
        <v>906</v>
      </c>
      <c r="C43" s="210">
        <v>166</v>
      </c>
      <c r="D43" s="210">
        <v>311</v>
      </c>
      <c r="E43" s="210">
        <v>543</v>
      </c>
      <c r="F43" s="210">
        <v>328</v>
      </c>
      <c r="G43" s="210">
        <v>964</v>
      </c>
      <c r="H43" s="210">
        <v>452</v>
      </c>
      <c r="I43" s="210">
        <v>1065</v>
      </c>
      <c r="J43" s="210">
        <v>2167</v>
      </c>
      <c r="K43" s="210">
        <v>4136</v>
      </c>
      <c r="L43" s="210">
        <v>4069</v>
      </c>
      <c r="M43" s="210">
        <v>1978</v>
      </c>
      <c r="N43" s="210">
        <v>1723</v>
      </c>
      <c r="O43" s="210">
        <v>6806</v>
      </c>
      <c r="P43" s="211">
        <f t="shared" si="0"/>
        <v>24708</v>
      </c>
    </row>
    <row r="44" spans="1:16" s="27" customFormat="1" ht="15" customHeight="1">
      <c r="A44" s="212" t="s">
        <v>266</v>
      </c>
      <c r="B44" s="213" t="s">
        <v>1016</v>
      </c>
      <c r="C44" s="214">
        <v>1146</v>
      </c>
      <c r="D44" s="214">
        <v>3030</v>
      </c>
      <c r="E44" s="214">
        <v>4097</v>
      </c>
      <c r="F44" s="214">
        <v>3074</v>
      </c>
      <c r="G44" s="214">
        <v>7060</v>
      </c>
      <c r="H44" s="214">
        <v>4196</v>
      </c>
      <c r="I44" s="214">
        <v>5731</v>
      </c>
      <c r="J44" s="214">
        <v>7273</v>
      </c>
      <c r="K44" s="214">
        <v>11616</v>
      </c>
      <c r="L44" s="214">
        <v>17211</v>
      </c>
      <c r="M44" s="214">
        <v>14046</v>
      </c>
      <c r="N44" s="214">
        <v>3239</v>
      </c>
      <c r="O44" s="214">
        <v>3470</v>
      </c>
      <c r="P44" s="215">
        <f t="shared" si="0"/>
        <v>85189</v>
      </c>
    </row>
    <row r="45" spans="1:16" s="27" customFormat="1" ht="15" customHeight="1">
      <c r="A45" s="208" t="s">
        <v>267</v>
      </c>
      <c r="B45" s="209" t="s">
        <v>1017</v>
      </c>
      <c r="C45" s="210">
        <v>17</v>
      </c>
      <c r="D45" s="210">
        <v>68</v>
      </c>
      <c r="E45" s="210">
        <v>157</v>
      </c>
      <c r="F45" s="210">
        <v>85</v>
      </c>
      <c r="G45" s="210">
        <v>118</v>
      </c>
      <c r="H45" s="210">
        <v>68</v>
      </c>
      <c r="I45" s="210">
        <v>112</v>
      </c>
      <c r="J45" s="210">
        <v>620</v>
      </c>
      <c r="K45" s="210">
        <v>1891</v>
      </c>
      <c r="L45" s="210">
        <v>1001</v>
      </c>
      <c r="M45" s="210">
        <v>670</v>
      </c>
      <c r="N45" s="210">
        <v>908</v>
      </c>
      <c r="O45" s="210">
        <v>3969</v>
      </c>
      <c r="P45" s="211">
        <f t="shared" si="0"/>
        <v>9684</v>
      </c>
    </row>
    <row r="46" spans="1:16" s="29" customFormat="1" ht="15" customHeight="1">
      <c r="A46" s="212" t="s">
        <v>269</v>
      </c>
      <c r="B46" s="213" t="s">
        <v>1018</v>
      </c>
      <c r="C46" s="214">
        <v>46250</v>
      </c>
      <c r="D46" s="214">
        <v>95249</v>
      </c>
      <c r="E46" s="214">
        <v>133646</v>
      </c>
      <c r="F46" s="214">
        <v>115515</v>
      </c>
      <c r="G46" s="214">
        <v>256822</v>
      </c>
      <c r="H46" s="214">
        <v>136781</v>
      </c>
      <c r="I46" s="214">
        <v>145504</v>
      </c>
      <c r="J46" s="214">
        <v>146949</v>
      </c>
      <c r="K46" s="214">
        <v>147937</v>
      </c>
      <c r="L46" s="214">
        <v>116290</v>
      </c>
      <c r="M46" s="214">
        <v>69333</v>
      </c>
      <c r="N46" s="214">
        <v>31835</v>
      </c>
      <c r="O46" s="214">
        <v>63635</v>
      </c>
      <c r="P46" s="215">
        <f t="shared" si="0"/>
        <v>1505746</v>
      </c>
    </row>
    <row r="47" spans="1:16" s="27" customFormat="1" ht="15" customHeight="1">
      <c r="A47" s="208" t="s">
        <v>270</v>
      </c>
      <c r="B47" s="209" t="s">
        <v>907</v>
      </c>
      <c r="C47" s="210">
        <v>2844</v>
      </c>
      <c r="D47" s="210">
        <v>6967</v>
      </c>
      <c r="E47" s="210">
        <v>9731</v>
      </c>
      <c r="F47" s="210">
        <v>8567</v>
      </c>
      <c r="G47" s="210">
        <v>24403</v>
      </c>
      <c r="H47" s="210">
        <v>20833</v>
      </c>
      <c r="I47" s="210">
        <v>32999</v>
      </c>
      <c r="J47" s="210">
        <v>49624</v>
      </c>
      <c r="K47" s="210">
        <v>55496</v>
      </c>
      <c r="L47" s="210">
        <v>29965</v>
      </c>
      <c r="M47" s="210">
        <v>14071</v>
      </c>
      <c r="N47" s="210">
        <v>4229</v>
      </c>
      <c r="O47" s="210">
        <v>55721</v>
      </c>
      <c r="P47" s="211">
        <f t="shared" si="0"/>
        <v>315450</v>
      </c>
    </row>
    <row r="48" spans="1:16" s="29" customFormat="1" ht="15" customHeight="1">
      <c r="A48" s="212" t="s">
        <v>271</v>
      </c>
      <c r="B48" s="213" t="s">
        <v>908</v>
      </c>
      <c r="C48" s="214">
        <v>25136</v>
      </c>
      <c r="D48" s="214">
        <v>51383</v>
      </c>
      <c r="E48" s="214">
        <v>53774</v>
      </c>
      <c r="F48" s="214">
        <v>33171</v>
      </c>
      <c r="G48" s="214">
        <v>52351</v>
      </c>
      <c r="H48" s="214">
        <v>23063</v>
      </c>
      <c r="I48" s="214">
        <v>22176</v>
      </c>
      <c r="J48" s="214">
        <v>18064</v>
      </c>
      <c r="K48" s="214">
        <v>13455</v>
      </c>
      <c r="L48" s="214">
        <v>7909</v>
      </c>
      <c r="M48" s="214">
        <v>1925</v>
      </c>
      <c r="N48" s="214">
        <v>1608</v>
      </c>
      <c r="O48" s="214">
        <v>1549</v>
      </c>
      <c r="P48" s="215">
        <f t="shared" si="0"/>
        <v>305564</v>
      </c>
    </row>
    <row r="49" spans="1:16" s="27" customFormat="1" ht="15" customHeight="1">
      <c r="A49" s="208" t="s">
        <v>274</v>
      </c>
      <c r="B49" s="209" t="s">
        <v>1019</v>
      </c>
      <c r="C49" s="210">
        <v>61147</v>
      </c>
      <c r="D49" s="210">
        <v>133966</v>
      </c>
      <c r="E49" s="210">
        <v>137012</v>
      </c>
      <c r="F49" s="210">
        <v>84710</v>
      </c>
      <c r="G49" s="210">
        <v>137281</v>
      </c>
      <c r="H49" s="210">
        <v>65349</v>
      </c>
      <c r="I49" s="210">
        <v>60855</v>
      </c>
      <c r="J49" s="210">
        <v>54151</v>
      </c>
      <c r="K49" s="210">
        <v>35641</v>
      </c>
      <c r="L49" s="210">
        <v>16827</v>
      </c>
      <c r="M49" s="210">
        <v>4347</v>
      </c>
      <c r="N49" s="210">
        <v>2745</v>
      </c>
      <c r="O49" s="210">
        <v>4102</v>
      </c>
      <c r="P49" s="211">
        <f t="shared" si="0"/>
        <v>798133</v>
      </c>
    </row>
    <row r="50" spans="1:16" s="27" customFormat="1" ht="15" customHeight="1">
      <c r="A50" s="212" t="s">
        <v>275</v>
      </c>
      <c r="B50" s="213" t="s">
        <v>1020</v>
      </c>
      <c r="C50" s="214">
        <v>157691</v>
      </c>
      <c r="D50" s="214">
        <v>305975</v>
      </c>
      <c r="E50" s="214">
        <v>417334</v>
      </c>
      <c r="F50" s="214">
        <v>180249</v>
      </c>
      <c r="G50" s="214">
        <v>240490</v>
      </c>
      <c r="H50" s="214">
        <v>112184</v>
      </c>
      <c r="I50" s="214">
        <v>91922</v>
      </c>
      <c r="J50" s="214">
        <v>61871</v>
      </c>
      <c r="K50" s="214">
        <v>38639</v>
      </c>
      <c r="L50" s="214">
        <v>20228</v>
      </c>
      <c r="M50" s="214">
        <v>8205</v>
      </c>
      <c r="N50" s="214">
        <v>5274</v>
      </c>
      <c r="O50" s="214">
        <v>14432</v>
      </c>
      <c r="P50" s="215">
        <f t="shared" si="0"/>
        <v>1654494</v>
      </c>
    </row>
    <row r="51" spans="1:16" s="27" customFormat="1" ht="15" customHeight="1">
      <c r="A51" s="208" t="s">
        <v>277</v>
      </c>
      <c r="B51" s="209" t="s">
        <v>909</v>
      </c>
      <c r="C51" s="210">
        <v>103550</v>
      </c>
      <c r="D51" s="210">
        <v>124554</v>
      </c>
      <c r="E51" s="210">
        <v>72692</v>
      </c>
      <c r="F51" s="210">
        <v>41683</v>
      </c>
      <c r="G51" s="210">
        <v>85716</v>
      </c>
      <c r="H51" s="210">
        <v>46890</v>
      </c>
      <c r="I51" s="210">
        <v>47769</v>
      </c>
      <c r="J51" s="210">
        <v>44175</v>
      </c>
      <c r="K51" s="210">
        <v>36403</v>
      </c>
      <c r="L51" s="210">
        <v>14726</v>
      </c>
      <c r="M51" s="210">
        <v>8805</v>
      </c>
      <c r="N51" s="210">
        <v>4087</v>
      </c>
      <c r="O51" s="210">
        <v>19405</v>
      </c>
      <c r="P51" s="211">
        <f t="shared" si="0"/>
        <v>650455</v>
      </c>
    </row>
    <row r="52" spans="1:16" s="29" customFormat="1" ht="15" customHeight="1">
      <c r="A52" s="212" t="s">
        <v>278</v>
      </c>
      <c r="B52" s="213" t="s">
        <v>910</v>
      </c>
      <c r="C52" s="214">
        <v>1539</v>
      </c>
      <c r="D52" s="214">
        <v>2732</v>
      </c>
      <c r="E52" s="214">
        <v>1996</v>
      </c>
      <c r="F52" s="214">
        <v>1479</v>
      </c>
      <c r="G52" s="214">
        <v>2908</v>
      </c>
      <c r="H52" s="214">
        <v>2421</v>
      </c>
      <c r="I52" s="214">
        <v>1426</v>
      </c>
      <c r="J52" s="214">
        <v>1320</v>
      </c>
      <c r="K52" s="214">
        <v>1129</v>
      </c>
      <c r="L52" s="214">
        <v>718</v>
      </c>
      <c r="M52" s="214">
        <v>541</v>
      </c>
      <c r="N52" s="214">
        <v>0</v>
      </c>
      <c r="O52" s="214">
        <v>0</v>
      </c>
      <c r="P52" s="215">
        <f t="shared" si="0"/>
        <v>18209</v>
      </c>
    </row>
    <row r="53" spans="1:16" s="27" customFormat="1" ht="15" customHeight="1">
      <c r="A53" s="208" t="s">
        <v>279</v>
      </c>
      <c r="B53" s="209" t="s">
        <v>911</v>
      </c>
      <c r="C53" s="210">
        <v>96</v>
      </c>
      <c r="D53" s="210">
        <v>217</v>
      </c>
      <c r="E53" s="210">
        <v>397</v>
      </c>
      <c r="F53" s="210">
        <v>317</v>
      </c>
      <c r="G53" s="210">
        <v>714</v>
      </c>
      <c r="H53" s="210">
        <v>526</v>
      </c>
      <c r="I53" s="210">
        <v>1144</v>
      </c>
      <c r="J53" s="210">
        <v>1196</v>
      </c>
      <c r="K53" s="210">
        <v>2263</v>
      </c>
      <c r="L53" s="210">
        <v>2421</v>
      </c>
      <c r="M53" s="210">
        <v>636</v>
      </c>
      <c r="N53" s="210">
        <v>2486</v>
      </c>
      <c r="O53" s="210">
        <v>31422</v>
      </c>
      <c r="P53" s="211">
        <f t="shared" si="0"/>
        <v>43835</v>
      </c>
    </row>
    <row r="54" spans="1:16" s="27" customFormat="1" ht="15" customHeight="1">
      <c r="A54" s="212" t="s">
        <v>280</v>
      </c>
      <c r="B54" s="213" t="s">
        <v>1021</v>
      </c>
      <c r="C54" s="214">
        <v>6626</v>
      </c>
      <c r="D54" s="214">
        <v>13212</v>
      </c>
      <c r="E54" s="214">
        <v>17383</v>
      </c>
      <c r="F54" s="214">
        <v>14346</v>
      </c>
      <c r="G54" s="214">
        <v>30551</v>
      </c>
      <c r="H54" s="214">
        <v>17314</v>
      </c>
      <c r="I54" s="214">
        <v>21928</v>
      </c>
      <c r="J54" s="214">
        <v>33005</v>
      </c>
      <c r="K54" s="214">
        <v>49398</v>
      </c>
      <c r="L54" s="214">
        <v>25402</v>
      </c>
      <c r="M54" s="214">
        <v>11505</v>
      </c>
      <c r="N54" s="214">
        <v>9361</v>
      </c>
      <c r="O54" s="214">
        <v>48786</v>
      </c>
      <c r="P54" s="215">
        <f t="shared" si="0"/>
        <v>298817</v>
      </c>
    </row>
    <row r="55" spans="1:16" s="27" customFormat="1" ht="15" customHeight="1">
      <c r="A55" s="208" t="s">
        <v>281</v>
      </c>
      <c r="B55" s="209" t="s">
        <v>912</v>
      </c>
      <c r="C55" s="210">
        <v>4264</v>
      </c>
      <c r="D55" s="210">
        <v>4178</v>
      </c>
      <c r="E55" s="210">
        <v>6308</v>
      </c>
      <c r="F55" s="210">
        <v>7087</v>
      </c>
      <c r="G55" s="210">
        <v>12853</v>
      </c>
      <c r="H55" s="210">
        <v>4343</v>
      </c>
      <c r="I55" s="210">
        <v>5050</v>
      </c>
      <c r="J55" s="210">
        <v>8162</v>
      </c>
      <c r="K55" s="210">
        <v>12068</v>
      </c>
      <c r="L55" s="210">
        <v>6632</v>
      </c>
      <c r="M55" s="210">
        <v>5929</v>
      </c>
      <c r="N55" s="210">
        <v>0</v>
      </c>
      <c r="O55" s="210">
        <v>8986</v>
      </c>
      <c r="P55" s="211">
        <f t="shared" si="0"/>
        <v>85860</v>
      </c>
    </row>
    <row r="56" spans="1:16" s="29" customFormat="1" ht="15" customHeight="1">
      <c r="A56" s="212" t="s">
        <v>283</v>
      </c>
      <c r="B56" s="213" t="s">
        <v>913</v>
      </c>
      <c r="C56" s="214">
        <v>6691</v>
      </c>
      <c r="D56" s="214">
        <v>15280</v>
      </c>
      <c r="E56" s="214">
        <v>23646</v>
      </c>
      <c r="F56" s="214">
        <v>16543</v>
      </c>
      <c r="G56" s="214">
        <v>30563</v>
      </c>
      <c r="H56" s="214">
        <v>18624</v>
      </c>
      <c r="I56" s="214">
        <v>28584</v>
      </c>
      <c r="J56" s="214">
        <v>43408</v>
      </c>
      <c r="K56" s="214">
        <v>58798</v>
      </c>
      <c r="L56" s="214">
        <v>46144</v>
      </c>
      <c r="M56" s="214">
        <v>16586</v>
      </c>
      <c r="N56" s="214">
        <v>4430</v>
      </c>
      <c r="O56" s="214">
        <v>5646</v>
      </c>
      <c r="P56" s="215">
        <f t="shared" si="0"/>
        <v>314943</v>
      </c>
    </row>
    <row r="57" spans="1:16" s="27" customFormat="1" ht="15" customHeight="1">
      <c r="A57" s="208" t="s">
        <v>284</v>
      </c>
      <c r="B57" s="209" t="s">
        <v>914</v>
      </c>
      <c r="C57" s="210">
        <v>50873</v>
      </c>
      <c r="D57" s="210">
        <v>106650</v>
      </c>
      <c r="E57" s="210">
        <v>127915</v>
      </c>
      <c r="F57" s="210">
        <v>99192</v>
      </c>
      <c r="G57" s="210">
        <v>208385</v>
      </c>
      <c r="H57" s="210">
        <v>99102</v>
      </c>
      <c r="I57" s="210">
        <v>93205</v>
      </c>
      <c r="J57" s="210">
        <v>67715</v>
      </c>
      <c r="K57" s="210">
        <v>36572</v>
      </c>
      <c r="L57" s="210">
        <v>12388</v>
      </c>
      <c r="M57" s="210">
        <v>5618</v>
      </c>
      <c r="N57" s="210">
        <v>788</v>
      </c>
      <c r="O57" s="210">
        <v>5379</v>
      </c>
      <c r="P57" s="211">
        <f t="shared" si="0"/>
        <v>913782</v>
      </c>
    </row>
    <row r="58" spans="1:16" s="27" customFormat="1" ht="15" customHeight="1">
      <c r="A58" s="212" t="s">
        <v>286</v>
      </c>
      <c r="B58" s="213" t="s">
        <v>915</v>
      </c>
      <c r="C58" s="214">
        <v>821</v>
      </c>
      <c r="D58" s="214">
        <v>1874</v>
      </c>
      <c r="E58" s="214">
        <v>2836</v>
      </c>
      <c r="F58" s="214">
        <v>2156</v>
      </c>
      <c r="G58" s="214">
        <v>4370</v>
      </c>
      <c r="H58" s="214">
        <v>3203</v>
      </c>
      <c r="I58" s="214">
        <v>3050</v>
      </c>
      <c r="J58" s="214">
        <v>3396</v>
      </c>
      <c r="K58" s="214">
        <v>2072</v>
      </c>
      <c r="L58" s="214">
        <v>255</v>
      </c>
      <c r="M58" s="214">
        <v>1316</v>
      </c>
      <c r="N58" s="214">
        <v>958</v>
      </c>
      <c r="O58" s="214">
        <v>0</v>
      </c>
      <c r="P58" s="215">
        <f t="shared" si="0"/>
        <v>26307</v>
      </c>
    </row>
    <row r="59" spans="1:16" s="27" customFormat="1" ht="15" customHeight="1">
      <c r="A59" s="208" t="s">
        <v>287</v>
      </c>
      <c r="B59" s="209" t="s">
        <v>916</v>
      </c>
      <c r="C59" s="210">
        <v>1024</v>
      </c>
      <c r="D59" s="210">
        <v>1831</v>
      </c>
      <c r="E59" s="210">
        <v>2089</v>
      </c>
      <c r="F59" s="210">
        <v>1645</v>
      </c>
      <c r="G59" s="210">
        <v>3533</v>
      </c>
      <c r="H59" s="210">
        <v>1524</v>
      </c>
      <c r="I59" s="210">
        <v>1502</v>
      </c>
      <c r="J59" s="210">
        <v>1801</v>
      </c>
      <c r="K59" s="210">
        <v>2330</v>
      </c>
      <c r="L59" s="210">
        <v>617</v>
      </c>
      <c r="M59" s="210">
        <v>0</v>
      </c>
      <c r="N59" s="210">
        <v>0</v>
      </c>
      <c r="O59" s="210">
        <v>2746</v>
      </c>
      <c r="P59" s="211">
        <f t="shared" si="0"/>
        <v>20642</v>
      </c>
    </row>
    <row r="60" spans="1:16" s="27" customFormat="1" ht="15" customHeight="1">
      <c r="A60" s="212" t="s">
        <v>288</v>
      </c>
      <c r="B60" s="213" t="s">
        <v>1022</v>
      </c>
      <c r="C60" s="214">
        <v>344</v>
      </c>
      <c r="D60" s="214">
        <v>770</v>
      </c>
      <c r="E60" s="214">
        <v>813</v>
      </c>
      <c r="F60" s="214">
        <v>555</v>
      </c>
      <c r="G60" s="214">
        <v>1617</v>
      </c>
      <c r="H60" s="214">
        <v>1142</v>
      </c>
      <c r="I60" s="214">
        <v>1188</v>
      </c>
      <c r="J60" s="214">
        <v>2232</v>
      </c>
      <c r="K60" s="214">
        <v>3683</v>
      </c>
      <c r="L60" s="214">
        <v>1345</v>
      </c>
      <c r="M60" s="214">
        <v>0</v>
      </c>
      <c r="N60" s="214">
        <v>861</v>
      </c>
      <c r="O60" s="214">
        <v>2297</v>
      </c>
      <c r="P60" s="215">
        <f t="shared" si="0"/>
        <v>16847</v>
      </c>
    </row>
    <row r="61" spans="1:16" s="27" customFormat="1" ht="15" customHeight="1">
      <c r="A61" s="208" t="s">
        <v>289</v>
      </c>
      <c r="B61" s="209" t="s">
        <v>917</v>
      </c>
      <c r="C61" s="210">
        <v>873</v>
      </c>
      <c r="D61" s="210">
        <v>1874</v>
      </c>
      <c r="E61" s="210">
        <v>1948</v>
      </c>
      <c r="F61" s="210">
        <v>1363</v>
      </c>
      <c r="G61" s="210">
        <v>2717</v>
      </c>
      <c r="H61" s="210">
        <v>1146</v>
      </c>
      <c r="I61" s="210">
        <v>1895</v>
      </c>
      <c r="J61" s="210">
        <v>2498</v>
      </c>
      <c r="K61" s="210">
        <v>5209</v>
      </c>
      <c r="L61" s="210">
        <v>1380</v>
      </c>
      <c r="M61" s="210">
        <v>2460</v>
      </c>
      <c r="N61" s="210">
        <v>909</v>
      </c>
      <c r="O61" s="210">
        <v>3370</v>
      </c>
      <c r="P61" s="211">
        <f t="shared" si="0"/>
        <v>27642</v>
      </c>
    </row>
    <row r="62" spans="1:16" s="27" customFormat="1" ht="15" customHeight="1">
      <c r="A62" s="212" t="s">
        <v>290</v>
      </c>
      <c r="B62" s="213" t="s">
        <v>918</v>
      </c>
      <c r="C62" s="214">
        <v>6254</v>
      </c>
      <c r="D62" s="214">
        <v>12323</v>
      </c>
      <c r="E62" s="214">
        <v>14594</v>
      </c>
      <c r="F62" s="214">
        <v>11561</v>
      </c>
      <c r="G62" s="214">
        <v>23925</v>
      </c>
      <c r="H62" s="214">
        <v>15854</v>
      </c>
      <c r="I62" s="214">
        <v>17878</v>
      </c>
      <c r="J62" s="214">
        <v>20945</v>
      </c>
      <c r="K62" s="214">
        <v>25338</v>
      </c>
      <c r="L62" s="214">
        <v>13503</v>
      </c>
      <c r="M62" s="214">
        <v>8456</v>
      </c>
      <c r="N62" s="214">
        <v>4573</v>
      </c>
      <c r="O62" s="214">
        <v>8198</v>
      </c>
      <c r="P62" s="215">
        <f t="shared" si="0"/>
        <v>183402</v>
      </c>
    </row>
    <row r="63" spans="1:16" s="27" customFormat="1" ht="15" customHeight="1">
      <c r="A63" s="208" t="s">
        <v>291</v>
      </c>
      <c r="B63" s="209" t="s">
        <v>1023</v>
      </c>
      <c r="C63" s="210">
        <v>424</v>
      </c>
      <c r="D63" s="210">
        <v>777</v>
      </c>
      <c r="E63" s="210">
        <v>869</v>
      </c>
      <c r="F63" s="210">
        <v>675</v>
      </c>
      <c r="G63" s="210">
        <v>1471</v>
      </c>
      <c r="H63" s="210">
        <v>783</v>
      </c>
      <c r="I63" s="210">
        <v>1079</v>
      </c>
      <c r="J63" s="210">
        <v>1478</v>
      </c>
      <c r="K63" s="210">
        <v>3101</v>
      </c>
      <c r="L63" s="210">
        <v>2276</v>
      </c>
      <c r="M63" s="210">
        <v>668</v>
      </c>
      <c r="N63" s="210">
        <v>850</v>
      </c>
      <c r="O63" s="210">
        <v>0</v>
      </c>
      <c r="P63" s="211">
        <f t="shared" si="0"/>
        <v>14451</v>
      </c>
    </row>
    <row r="64" spans="1:16" s="27" customFormat="1" ht="15" customHeight="1">
      <c r="A64" s="212" t="s">
        <v>292</v>
      </c>
      <c r="B64" s="213" t="s">
        <v>919</v>
      </c>
      <c r="C64" s="214">
        <v>739</v>
      </c>
      <c r="D64" s="214">
        <v>4245</v>
      </c>
      <c r="E64" s="214">
        <v>7375</v>
      </c>
      <c r="F64" s="214">
        <v>11240</v>
      </c>
      <c r="G64" s="214">
        <v>14455</v>
      </c>
      <c r="H64" s="214">
        <v>3067</v>
      </c>
      <c r="I64" s="214">
        <v>3269</v>
      </c>
      <c r="J64" s="214">
        <v>6539</v>
      </c>
      <c r="K64" s="214">
        <v>6340</v>
      </c>
      <c r="L64" s="214">
        <v>8311</v>
      </c>
      <c r="M64" s="214">
        <v>3738</v>
      </c>
      <c r="N64" s="214">
        <v>2518</v>
      </c>
      <c r="O64" s="214">
        <v>18703</v>
      </c>
      <c r="P64" s="215">
        <f t="shared" si="0"/>
        <v>90539</v>
      </c>
    </row>
    <row r="65" spans="1:16" s="27" customFormat="1" ht="15" customHeight="1">
      <c r="A65" s="208" t="s">
        <v>293</v>
      </c>
      <c r="B65" s="209" t="s">
        <v>920</v>
      </c>
      <c r="C65" s="210">
        <v>942</v>
      </c>
      <c r="D65" s="210">
        <v>2847</v>
      </c>
      <c r="E65" s="210">
        <v>2798</v>
      </c>
      <c r="F65" s="210">
        <v>1425</v>
      </c>
      <c r="G65" s="210">
        <v>1705</v>
      </c>
      <c r="H65" s="210">
        <v>958</v>
      </c>
      <c r="I65" s="210">
        <v>2259</v>
      </c>
      <c r="J65" s="210">
        <v>3095</v>
      </c>
      <c r="K65" s="210">
        <v>3099</v>
      </c>
      <c r="L65" s="210">
        <v>5029</v>
      </c>
      <c r="M65" s="210">
        <v>2225</v>
      </c>
      <c r="N65" s="210">
        <v>0</v>
      </c>
      <c r="O65" s="210">
        <v>3325</v>
      </c>
      <c r="P65" s="211">
        <f t="shared" si="0"/>
        <v>29707</v>
      </c>
    </row>
    <row r="66" spans="1:16" s="27" customFormat="1" ht="15" customHeight="1">
      <c r="A66" s="212" t="s">
        <v>294</v>
      </c>
      <c r="B66" s="213" t="s">
        <v>921</v>
      </c>
      <c r="C66" s="214">
        <v>6048</v>
      </c>
      <c r="D66" s="214">
        <v>14201</v>
      </c>
      <c r="E66" s="214">
        <v>12814</v>
      </c>
      <c r="F66" s="214">
        <v>6672</v>
      </c>
      <c r="G66" s="214">
        <v>9771</v>
      </c>
      <c r="H66" s="214">
        <v>3892</v>
      </c>
      <c r="I66" s="214">
        <v>3774</v>
      </c>
      <c r="J66" s="214">
        <v>6356</v>
      </c>
      <c r="K66" s="214">
        <v>5747</v>
      </c>
      <c r="L66" s="214">
        <v>2764</v>
      </c>
      <c r="M66" s="214">
        <v>1311</v>
      </c>
      <c r="N66" s="214">
        <v>751</v>
      </c>
      <c r="O66" s="214">
        <v>0</v>
      </c>
      <c r="P66" s="215">
        <f t="shared" si="0"/>
        <v>74101</v>
      </c>
    </row>
    <row r="67" spans="1:16" s="27" customFormat="1" ht="15" customHeight="1">
      <c r="A67" s="208" t="s">
        <v>296</v>
      </c>
      <c r="B67" s="209" t="s">
        <v>922</v>
      </c>
      <c r="C67" s="210">
        <v>47962</v>
      </c>
      <c r="D67" s="210">
        <v>34728</v>
      </c>
      <c r="E67" s="210">
        <v>26234</v>
      </c>
      <c r="F67" s="210">
        <v>13742</v>
      </c>
      <c r="G67" s="210">
        <v>24635</v>
      </c>
      <c r="H67" s="210">
        <v>9883</v>
      </c>
      <c r="I67" s="210">
        <v>8473</v>
      </c>
      <c r="J67" s="210">
        <v>5734</v>
      </c>
      <c r="K67" s="210">
        <v>4613</v>
      </c>
      <c r="L67" s="210">
        <v>1016</v>
      </c>
      <c r="M67" s="210">
        <v>0</v>
      </c>
      <c r="N67" s="210">
        <v>0</v>
      </c>
      <c r="O67" s="210">
        <v>0</v>
      </c>
      <c r="P67" s="211">
        <f t="shared" si="0"/>
        <v>177020</v>
      </c>
    </row>
    <row r="68" spans="1:16" s="27" customFormat="1" ht="15" customHeight="1">
      <c r="A68" s="212" t="s">
        <v>297</v>
      </c>
      <c r="B68" s="213" t="s">
        <v>923</v>
      </c>
      <c r="C68" s="214">
        <v>24245</v>
      </c>
      <c r="D68" s="214">
        <v>50999</v>
      </c>
      <c r="E68" s="214">
        <v>38688</v>
      </c>
      <c r="F68" s="214">
        <v>14392</v>
      </c>
      <c r="G68" s="214">
        <v>13581</v>
      </c>
      <c r="H68" s="214">
        <v>4229</v>
      </c>
      <c r="I68" s="214">
        <v>4607</v>
      </c>
      <c r="J68" s="214">
        <v>3483</v>
      </c>
      <c r="K68" s="214">
        <v>3468</v>
      </c>
      <c r="L68" s="214">
        <v>1368</v>
      </c>
      <c r="M68" s="214">
        <v>1211</v>
      </c>
      <c r="N68" s="214">
        <v>778</v>
      </c>
      <c r="O68" s="214">
        <v>0</v>
      </c>
      <c r="P68" s="215">
        <f t="shared" si="0"/>
        <v>161049</v>
      </c>
    </row>
    <row r="69" spans="1:16" s="27" customFormat="1" ht="15" customHeight="1">
      <c r="A69" s="208" t="s">
        <v>298</v>
      </c>
      <c r="B69" s="209" t="s">
        <v>1024</v>
      </c>
      <c r="C69" s="210">
        <v>5639</v>
      </c>
      <c r="D69" s="210">
        <v>11196</v>
      </c>
      <c r="E69" s="210">
        <v>12420</v>
      </c>
      <c r="F69" s="210">
        <v>8368</v>
      </c>
      <c r="G69" s="210">
        <v>17655</v>
      </c>
      <c r="H69" s="210">
        <v>11843</v>
      </c>
      <c r="I69" s="210">
        <v>14557</v>
      </c>
      <c r="J69" s="210">
        <v>21175</v>
      </c>
      <c r="K69" s="210">
        <v>32240</v>
      </c>
      <c r="L69" s="210">
        <v>24806</v>
      </c>
      <c r="M69" s="210">
        <v>11703</v>
      </c>
      <c r="N69" s="210">
        <v>6071</v>
      </c>
      <c r="O69" s="210">
        <v>17904</v>
      </c>
      <c r="P69" s="211">
        <f t="shared" si="0"/>
        <v>195577</v>
      </c>
    </row>
    <row r="70" spans="1:16" s="27" customFormat="1" ht="15" customHeight="1">
      <c r="A70" s="212" t="s">
        <v>299</v>
      </c>
      <c r="B70" s="213" t="s">
        <v>924</v>
      </c>
      <c r="C70" s="214">
        <v>9787</v>
      </c>
      <c r="D70" s="214">
        <v>20130</v>
      </c>
      <c r="E70" s="214">
        <v>23770</v>
      </c>
      <c r="F70" s="214">
        <v>20484</v>
      </c>
      <c r="G70" s="214">
        <v>40023</v>
      </c>
      <c r="H70" s="214">
        <v>14018</v>
      </c>
      <c r="I70" s="214">
        <v>15224</v>
      </c>
      <c r="J70" s="214">
        <v>14938</v>
      </c>
      <c r="K70" s="214">
        <v>19628</v>
      </c>
      <c r="L70" s="214">
        <v>8928</v>
      </c>
      <c r="M70" s="214">
        <v>1593</v>
      </c>
      <c r="N70" s="214">
        <v>870</v>
      </c>
      <c r="O70" s="214">
        <v>3377</v>
      </c>
      <c r="P70" s="215">
        <f t="shared" si="0"/>
        <v>192770</v>
      </c>
    </row>
    <row r="71" spans="1:16" s="27" customFormat="1" ht="15" customHeight="1">
      <c r="A71" s="208" t="s">
        <v>300</v>
      </c>
      <c r="B71" s="209" t="s">
        <v>925</v>
      </c>
      <c r="C71" s="210">
        <v>469</v>
      </c>
      <c r="D71" s="210">
        <v>917</v>
      </c>
      <c r="E71" s="210">
        <v>996</v>
      </c>
      <c r="F71" s="210">
        <v>769</v>
      </c>
      <c r="G71" s="210">
        <v>1603</v>
      </c>
      <c r="H71" s="210">
        <v>756</v>
      </c>
      <c r="I71" s="210">
        <v>954</v>
      </c>
      <c r="J71" s="210">
        <v>1976</v>
      </c>
      <c r="K71" s="210">
        <v>2474</v>
      </c>
      <c r="L71" s="210">
        <v>3440</v>
      </c>
      <c r="M71" s="210">
        <v>693</v>
      </c>
      <c r="N71" s="210">
        <v>809</v>
      </c>
      <c r="O71" s="210">
        <v>2479</v>
      </c>
      <c r="P71" s="211">
        <f t="shared" si="0"/>
        <v>18335</v>
      </c>
    </row>
    <row r="72" spans="1:16" s="27" customFormat="1" ht="15" customHeight="1">
      <c r="A72" s="212" t="s">
        <v>301</v>
      </c>
      <c r="B72" s="213" t="s">
        <v>1025</v>
      </c>
      <c r="C72" s="214">
        <v>2948</v>
      </c>
      <c r="D72" s="214">
        <v>5745</v>
      </c>
      <c r="E72" s="214">
        <v>5950</v>
      </c>
      <c r="F72" s="214">
        <v>3837</v>
      </c>
      <c r="G72" s="214">
        <v>6984</v>
      </c>
      <c r="H72" s="214">
        <v>4001</v>
      </c>
      <c r="I72" s="214">
        <v>5334</v>
      </c>
      <c r="J72" s="214">
        <v>6723</v>
      </c>
      <c r="K72" s="214">
        <v>7839</v>
      </c>
      <c r="L72" s="214">
        <v>4235</v>
      </c>
      <c r="M72" s="214">
        <v>1193</v>
      </c>
      <c r="N72" s="214">
        <v>0</v>
      </c>
      <c r="O72" s="214">
        <v>8783</v>
      </c>
      <c r="P72" s="215">
        <f t="shared" si="0"/>
        <v>63572</v>
      </c>
    </row>
    <row r="73" spans="1:16" s="27" customFormat="1" ht="15" customHeight="1">
      <c r="A73" s="208" t="s">
        <v>302</v>
      </c>
      <c r="B73" s="209" t="s">
        <v>926</v>
      </c>
      <c r="C73" s="210">
        <v>4238</v>
      </c>
      <c r="D73" s="210">
        <v>6302</v>
      </c>
      <c r="E73" s="210">
        <v>5667</v>
      </c>
      <c r="F73" s="210">
        <v>3684</v>
      </c>
      <c r="G73" s="210">
        <v>5913</v>
      </c>
      <c r="H73" s="210">
        <v>2107</v>
      </c>
      <c r="I73" s="210">
        <v>2373</v>
      </c>
      <c r="J73" s="210">
        <v>2256</v>
      </c>
      <c r="K73" s="210">
        <v>2179</v>
      </c>
      <c r="L73" s="210">
        <v>1144</v>
      </c>
      <c r="M73" s="210">
        <v>0</v>
      </c>
      <c r="N73" s="210">
        <v>0</v>
      </c>
      <c r="O73" s="210">
        <v>4365</v>
      </c>
      <c r="P73" s="211">
        <f t="shared" si="0"/>
        <v>40228</v>
      </c>
    </row>
    <row r="74" spans="1:16" s="27" customFormat="1" ht="15" customHeight="1">
      <c r="A74" s="212" t="s">
        <v>303</v>
      </c>
      <c r="B74" s="213" t="s">
        <v>927</v>
      </c>
      <c r="C74" s="214">
        <v>2230</v>
      </c>
      <c r="D74" s="214">
        <v>4060</v>
      </c>
      <c r="E74" s="214">
        <v>2676</v>
      </c>
      <c r="F74" s="214">
        <v>1166</v>
      </c>
      <c r="G74" s="214">
        <v>1575</v>
      </c>
      <c r="H74" s="214">
        <v>481</v>
      </c>
      <c r="I74" s="214">
        <v>564</v>
      </c>
      <c r="J74" s="214">
        <v>215</v>
      </c>
      <c r="K74" s="214">
        <v>425</v>
      </c>
      <c r="L74" s="214">
        <v>902</v>
      </c>
      <c r="M74" s="214">
        <v>0</v>
      </c>
      <c r="N74" s="214">
        <v>0</v>
      </c>
      <c r="O74" s="214">
        <v>0</v>
      </c>
      <c r="P74" s="215">
        <f t="shared" ref="P74:P96" si="1">SUM(C74:O74)</f>
        <v>14294</v>
      </c>
    </row>
    <row r="75" spans="1:16" s="27" customFormat="1" ht="15" customHeight="1">
      <c r="A75" s="208" t="s">
        <v>305</v>
      </c>
      <c r="B75" s="209" t="s">
        <v>928</v>
      </c>
      <c r="C75" s="210">
        <v>3036</v>
      </c>
      <c r="D75" s="210">
        <v>5190</v>
      </c>
      <c r="E75" s="210">
        <v>4383</v>
      </c>
      <c r="F75" s="210">
        <v>2869</v>
      </c>
      <c r="G75" s="210">
        <v>4505</v>
      </c>
      <c r="H75" s="210">
        <v>1825</v>
      </c>
      <c r="I75" s="210">
        <v>2218</v>
      </c>
      <c r="J75" s="210">
        <v>1850</v>
      </c>
      <c r="K75" s="210">
        <v>2376</v>
      </c>
      <c r="L75" s="210">
        <v>0</v>
      </c>
      <c r="M75" s="210">
        <v>0</v>
      </c>
      <c r="N75" s="210">
        <v>0</v>
      </c>
      <c r="O75" s="210">
        <v>0</v>
      </c>
      <c r="P75" s="211">
        <f t="shared" si="1"/>
        <v>28252</v>
      </c>
    </row>
    <row r="76" spans="1:16" s="27" customFormat="1" ht="15" customHeight="1">
      <c r="A76" s="212" t="s">
        <v>306</v>
      </c>
      <c r="B76" s="213" t="s">
        <v>929</v>
      </c>
      <c r="C76" s="214">
        <v>571</v>
      </c>
      <c r="D76" s="214">
        <v>1324</v>
      </c>
      <c r="E76" s="214">
        <v>2011</v>
      </c>
      <c r="F76" s="214">
        <v>1523</v>
      </c>
      <c r="G76" s="214">
        <v>4368</v>
      </c>
      <c r="H76" s="214">
        <v>3580</v>
      </c>
      <c r="I76" s="214">
        <v>6193</v>
      </c>
      <c r="J76" s="214">
        <v>11620</v>
      </c>
      <c r="K76" s="214">
        <v>19714</v>
      </c>
      <c r="L76" s="214">
        <v>13441</v>
      </c>
      <c r="M76" s="214">
        <v>9608</v>
      </c>
      <c r="N76" s="214">
        <v>3432</v>
      </c>
      <c r="O76" s="214">
        <v>32221</v>
      </c>
      <c r="P76" s="215">
        <f t="shared" si="1"/>
        <v>109606</v>
      </c>
    </row>
    <row r="77" spans="1:16" s="27" customFormat="1" ht="15" customHeight="1">
      <c r="A77" s="208" t="s">
        <v>307</v>
      </c>
      <c r="B77" s="209" t="s">
        <v>930</v>
      </c>
      <c r="C77" s="210">
        <v>3661</v>
      </c>
      <c r="D77" s="210">
        <v>8090</v>
      </c>
      <c r="E77" s="210">
        <v>8896</v>
      </c>
      <c r="F77" s="210">
        <v>6384</v>
      </c>
      <c r="G77" s="210">
        <v>11738</v>
      </c>
      <c r="H77" s="210">
        <v>5871</v>
      </c>
      <c r="I77" s="210">
        <v>6006</v>
      </c>
      <c r="J77" s="210">
        <v>4626</v>
      </c>
      <c r="K77" s="210">
        <v>4604</v>
      </c>
      <c r="L77" s="210">
        <v>2550</v>
      </c>
      <c r="M77" s="210">
        <v>0</v>
      </c>
      <c r="N77" s="210">
        <v>0</v>
      </c>
      <c r="O77" s="210">
        <v>0</v>
      </c>
      <c r="P77" s="211">
        <f t="shared" si="1"/>
        <v>62426</v>
      </c>
    </row>
    <row r="78" spans="1:16" s="27" customFormat="1" ht="15" customHeight="1">
      <c r="A78" s="212" t="s">
        <v>308</v>
      </c>
      <c r="B78" s="213" t="s">
        <v>1026</v>
      </c>
      <c r="C78" s="214">
        <v>4236</v>
      </c>
      <c r="D78" s="214">
        <v>14979</v>
      </c>
      <c r="E78" s="214">
        <v>20361</v>
      </c>
      <c r="F78" s="214">
        <v>14218</v>
      </c>
      <c r="G78" s="214">
        <v>25460</v>
      </c>
      <c r="H78" s="214">
        <v>15853</v>
      </c>
      <c r="I78" s="214">
        <v>22041</v>
      </c>
      <c r="J78" s="214">
        <v>29353</v>
      </c>
      <c r="K78" s="214">
        <v>44484</v>
      </c>
      <c r="L78" s="214">
        <v>21965</v>
      </c>
      <c r="M78" s="214">
        <v>7218</v>
      </c>
      <c r="N78" s="214">
        <v>8241</v>
      </c>
      <c r="O78" s="214">
        <v>27478</v>
      </c>
      <c r="P78" s="215">
        <f t="shared" si="1"/>
        <v>255887</v>
      </c>
    </row>
    <row r="79" spans="1:16" s="27" customFormat="1" ht="15" customHeight="1">
      <c r="A79" s="208" t="s">
        <v>309</v>
      </c>
      <c r="B79" s="209" t="s">
        <v>931</v>
      </c>
      <c r="C79" s="210">
        <v>11862</v>
      </c>
      <c r="D79" s="210">
        <v>16674</v>
      </c>
      <c r="E79" s="210">
        <v>18535</v>
      </c>
      <c r="F79" s="210">
        <v>13431</v>
      </c>
      <c r="G79" s="210">
        <v>31710</v>
      </c>
      <c r="H79" s="210">
        <v>26544</v>
      </c>
      <c r="I79" s="210">
        <v>42444</v>
      </c>
      <c r="J79" s="210">
        <v>66229</v>
      </c>
      <c r="K79" s="210">
        <v>93974</v>
      </c>
      <c r="L79" s="210">
        <v>78287</v>
      </c>
      <c r="M79" s="210">
        <v>42916</v>
      </c>
      <c r="N79" s="210">
        <v>14199</v>
      </c>
      <c r="O79" s="210">
        <v>74002</v>
      </c>
      <c r="P79" s="211">
        <f t="shared" si="1"/>
        <v>530807</v>
      </c>
    </row>
    <row r="80" spans="1:16" s="27" customFormat="1" ht="15" customHeight="1">
      <c r="A80" s="212" t="s">
        <v>310</v>
      </c>
      <c r="B80" s="213" t="s">
        <v>1027</v>
      </c>
      <c r="C80" s="214">
        <v>10474</v>
      </c>
      <c r="D80" s="214">
        <v>21947</v>
      </c>
      <c r="E80" s="214">
        <v>25073</v>
      </c>
      <c r="F80" s="214">
        <v>17139</v>
      </c>
      <c r="G80" s="214">
        <v>37578</v>
      </c>
      <c r="H80" s="214">
        <v>24442</v>
      </c>
      <c r="I80" s="214">
        <v>33833</v>
      </c>
      <c r="J80" s="214">
        <v>41848</v>
      </c>
      <c r="K80" s="214">
        <v>69867</v>
      </c>
      <c r="L80" s="214">
        <v>57515</v>
      </c>
      <c r="M80" s="214">
        <v>27630</v>
      </c>
      <c r="N80" s="214">
        <v>22807</v>
      </c>
      <c r="O80" s="214">
        <v>76978</v>
      </c>
      <c r="P80" s="215">
        <f t="shared" si="1"/>
        <v>467131</v>
      </c>
    </row>
    <row r="81" spans="1:16" s="27" customFormat="1" ht="15" customHeight="1">
      <c r="A81" s="208" t="s">
        <v>311</v>
      </c>
      <c r="B81" s="209" t="s">
        <v>932</v>
      </c>
      <c r="C81" s="210">
        <v>996</v>
      </c>
      <c r="D81" s="210">
        <v>2624</v>
      </c>
      <c r="E81" s="210">
        <v>4250</v>
      </c>
      <c r="F81" s="210">
        <v>3782</v>
      </c>
      <c r="G81" s="210">
        <v>12518</v>
      </c>
      <c r="H81" s="210">
        <v>10387</v>
      </c>
      <c r="I81" s="210">
        <v>16190</v>
      </c>
      <c r="J81" s="210">
        <v>29652</v>
      </c>
      <c r="K81" s="210">
        <v>55949</v>
      </c>
      <c r="L81" s="210">
        <v>55051</v>
      </c>
      <c r="M81" s="210">
        <v>26127</v>
      </c>
      <c r="N81" s="210">
        <v>25563</v>
      </c>
      <c r="O81" s="210">
        <v>65252</v>
      </c>
      <c r="P81" s="211">
        <f t="shared" si="1"/>
        <v>308341</v>
      </c>
    </row>
    <row r="82" spans="1:16" s="27" customFormat="1" ht="15" customHeight="1">
      <c r="A82" s="212" t="s">
        <v>312</v>
      </c>
      <c r="B82" s="213" t="s">
        <v>933</v>
      </c>
      <c r="C82" s="214">
        <v>6355</v>
      </c>
      <c r="D82" s="214">
        <v>18819</v>
      </c>
      <c r="E82" s="214">
        <v>42318</v>
      </c>
      <c r="F82" s="214">
        <v>45476</v>
      </c>
      <c r="G82" s="214">
        <v>97947</v>
      </c>
      <c r="H82" s="214">
        <v>58534</v>
      </c>
      <c r="I82" s="214">
        <v>70710</v>
      </c>
      <c r="J82" s="214">
        <v>107711</v>
      </c>
      <c r="K82" s="214">
        <v>121427</v>
      </c>
      <c r="L82" s="214">
        <v>63952</v>
      </c>
      <c r="M82" s="214">
        <v>23589</v>
      </c>
      <c r="N82" s="214">
        <v>13030</v>
      </c>
      <c r="O82" s="214">
        <v>32246</v>
      </c>
      <c r="P82" s="215">
        <f t="shared" si="1"/>
        <v>702114</v>
      </c>
    </row>
    <row r="83" spans="1:16" s="27" customFormat="1" ht="15" customHeight="1">
      <c r="A83" s="208" t="s">
        <v>313</v>
      </c>
      <c r="B83" s="209" t="s">
        <v>934</v>
      </c>
      <c r="C83" s="210">
        <v>15358</v>
      </c>
      <c r="D83" s="210">
        <v>32746</v>
      </c>
      <c r="E83" s="210">
        <v>29622</v>
      </c>
      <c r="F83" s="210">
        <v>20653</v>
      </c>
      <c r="G83" s="210">
        <v>46112</v>
      </c>
      <c r="H83" s="210">
        <v>33225</v>
      </c>
      <c r="I83" s="210">
        <v>47560</v>
      </c>
      <c r="J83" s="210">
        <v>70083</v>
      </c>
      <c r="K83" s="210">
        <v>136372</v>
      </c>
      <c r="L83" s="210">
        <v>165447</v>
      </c>
      <c r="M83" s="210">
        <v>108736</v>
      </c>
      <c r="N83" s="210">
        <v>62477</v>
      </c>
      <c r="O83" s="210">
        <v>141078</v>
      </c>
      <c r="P83" s="211">
        <f t="shared" si="1"/>
        <v>909469</v>
      </c>
    </row>
    <row r="84" spans="1:16" s="27" customFormat="1" ht="15" customHeight="1">
      <c r="A84" s="212" t="s">
        <v>314</v>
      </c>
      <c r="B84" s="213" t="s">
        <v>935</v>
      </c>
      <c r="C84" s="214">
        <v>168</v>
      </c>
      <c r="D84" s="214">
        <v>402</v>
      </c>
      <c r="E84" s="214">
        <v>1208</v>
      </c>
      <c r="F84" s="214">
        <v>1641</v>
      </c>
      <c r="G84" s="214">
        <v>6393</v>
      </c>
      <c r="H84" s="214">
        <v>7411</v>
      </c>
      <c r="I84" s="214">
        <v>14894</v>
      </c>
      <c r="J84" s="214">
        <v>13969</v>
      </c>
      <c r="K84" s="214">
        <v>5589</v>
      </c>
      <c r="L84" s="214">
        <v>263</v>
      </c>
      <c r="M84" s="214">
        <v>618</v>
      </c>
      <c r="N84" s="214">
        <v>941</v>
      </c>
      <c r="O84" s="214">
        <v>0</v>
      </c>
      <c r="P84" s="215">
        <f t="shared" si="1"/>
        <v>53497</v>
      </c>
    </row>
    <row r="85" spans="1:16" s="27" customFormat="1" ht="15" customHeight="1">
      <c r="A85" s="208" t="s">
        <v>315</v>
      </c>
      <c r="B85" s="209" t="s">
        <v>936</v>
      </c>
      <c r="C85" s="210">
        <v>442</v>
      </c>
      <c r="D85" s="210">
        <v>1299</v>
      </c>
      <c r="E85" s="210">
        <v>5761</v>
      </c>
      <c r="F85" s="210">
        <v>9238</v>
      </c>
      <c r="G85" s="210">
        <v>29641</v>
      </c>
      <c r="H85" s="210">
        <v>15622</v>
      </c>
      <c r="I85" s="210">
        <v>9129</v>
      </c>
      <c r="J85" s="210">
        <v>3738</v>
      </c>
      <c r="K85" s="210">
        <v>1884</v>
      </c>
      <c r="L85" s="210">
        <v>1694</v>
      </c>
      <c r="M85" s="210">
        <v>700</v>
      </c>
      <c r="N85" s="210">
        <v>0</v>
      </c>
      <c r="O85" s="210">
        <v>0</v>
      </c>
      <c r="P85" s="211">
        <f t="shared" si="1"/>
        <v>79148</v>
      </c>
    </row>
    <row r="86" spans="1:16" s="27" customFormat="1" ht="15" customHeight="1">
      <c r="A86" s="212" t="s">
        <v>317</v>
      </c>
      <c r="B86" s="213" t="s">
        <v>1028</v>
      </c>
      <c r="C86" s="214">
        <v>790</v>
      </c>
      <c r="D86" s="214">
        <v>1088</v>
      </c>
      <c r="E86" s="214">
        <v>1241</v>
      </c>
      <c r="F86" s="214">
        <v>866</v>
      </c>
      <c r="G86" s="214">
        <v>1795</v>
      </c>
      <c r="H86" s="214">
        <v>1050</v>
      </c>
      <c r="I86" s="214">
        <v>665</v>
      </c>
      <c r="J86" s="214">
        <v>841</v>
      </c>
      <c r="K86" s="214">
        <v>1104</v>
      </c>
      <c r="L86" s="214">
        <v>341</v>
      </c>
      <c r="M86" s="214">
        <v>0</v>
      </c>
      <c r="N86" s="214">
        <v>0</v>
      </c>
      <c r="O86" s="214">
        <v>4516</v>
      </c>
      <c r="P86" s="215">
        <f t="shared" si="1"/>
        <v>14297</v>
      </c>
    </row>
    <row r="87" spans="1:16" s="27" customFormat="1" ht="15" customHeight="1">
      <c r="A87" s="208" t="s">
        <v>318</v>
      </c>
      <c r="B87" s="209" t="s">
        <v>937</v>
      </c>
      <c r="C87" s="210">
        <v>434</v>
      </c>
      <c r="D87" s="210">
        <v>554</v>
      </c>
      <c r="E87" s="210">
        <v>668</v>
      </c>
      <c r="F87" s="210">
        <v>507</v>
      </c>
      <c r="G87" s="210">
        <v>881</v>
      </c>
      <c r="H87" s="210">
        <v>593</v>
      </c>
      <c r="I87" s="210">
        <v>628</v>
      </c>
      <c r="J87" s="210">
        <v>1035</v>
      </c>
      <c r="K87" s="210">
        <v>637</v>
      </c>
      <c r="L87" s="210">
        <v>0</v>
      </c>
      <c r="M87" s="210">
        <v>0</v>
      </c>
      <c r="N87" s="210">
        <v>0</v>
      </c>
      <c r="O87" s="210">
        <v>0</v>
      </c>
      <c r="P87" s="211">
        <f t="shared" si="1"/>
        <v>5937</v>
      </c>
    </row>
    <row r="88" spans="1:16" s="27" customFormat="1" ht="15" customHeight="1">
      <c r="A88" s="212" t="s">
        <v>319</v>
      </c>
      <c r="B88" s="213" t="s">
        <v>938</v>
      </c>
      <c r="C88" s="214">
        <v>1135</v>
      </c>
      <c r="D88" s="214">
        <v>1720</v>
      </c>
      <c r="E88" s="214">
        <v>571</v>
      </c>
      <c r="F88" s="214">
        <v>175</v>
      </c>
      <c r="G88" s="214">
        <v>244</v>
      </c>
      <c r="H88" s="214">
        <v>93</v>
      </c>
      <c r="I88" s="214">
        <v>77</v>
      </c>
      <c r="J88" s="214">
        <v>51</v>
      </c>
      <c r="K88" s="214">
        <v>758</v>
      </c>
      <c r="L88" s="214">
        <v>0</v>
      </c>
      <c r="M88" s="214">
        <v>0</v>
      </c>
      <c r="N88" s="214">
        <v>0</v>
      </c>
      <c r="O88" s="214">
        <v>0</v>
      </c>
      <c r="P88" s="215">
        <f t="shared" si="1"/>
        <v>4824</v>
      </c>
    </row>
    <row r="89" spans="1:16" s="27" customFormat="1" ht="15" customHeight="1">
      <c r="A89" s="208" t="s">
        <v>320</v>
      </c>
      <c r="B89" s="209" t="s">
        <v>1029</v>
      </c>
      <c r="C89" s="210">
        <v>5564</v>
      </c>
      <c r="D89" s="210">
        <v>10501</v>
      </c>
      <c r="E89" s="210">
        <v>9495</v>
      </c>
      <c r="F89" s="210">
        <v>6178</v>
      </c>
      <c r="G89" s="210">
        <v>9845</v>
      </c>
      <c r="H89" s="210">
        <v>5276</v>
      </c>
      <c r="I89" s="210">
        <v>6950</v>
      </c>
      <c r="J89" s="210">
        <v>6665</v>
      </c>
      <c r="K89" s="210">
        <v>5960</v>
      </c>
      <c r="L89" s="210">
        <v>3034</v>
      </c>
      <c r="M89" s="210">
        <v>1928</v>
      </c>
      <c r="N89" s="210">
        <v>0</v>
      </c>
      <c r="O89" s="210">
        <v>2333</v>
      </c>
      <c r="P89" s="211">
        <f t="shared" si="1"/>
        <v>73729</v>
      </c>
    </row>
    <row r="90" spans="1:16" s="27" customFormat="1" ht="15" customHeight="1">
      <c r="A90" s="212" t="s">
        <v>322</v>
      </c>
      <c r="B90" s="213" t="s">
        <v>939</v>
      </c>
      <c r="C90" s="214">
        <v>5480</v>
      </c>
      <c r="D90" s="214">
        <v>8714</v>
      </c>
      <c r="E90" s="214">
        <v>10782</v>
      </c>
      <c r="F90" s="214">
        <v>6566</v>
      </c>
      <c r="G90" s="214">
        <v>9753</v>
      </c>
      <c r="H90" s="214">
        <v>4959</v>
      </c>
      <c r="I90" s="214">
        <v>5224</v>
      </c>
      <c r="J90" s="214">
        <v>3952</v>
      </c>
      <c r="K90" s="214">
        <v>2126</v>
      </c>
      <c r="L90" s="214">
        <v>1152</v>
      </c>
      <c r="M90" s="214">
        <v>0</v>
      </c>
      <c r="N90" s="214">
        <v>938</v>
      </c>
      <c r="O90" s="214">
        <v>0</v>
      </c>
      <c r="P90" s="215">
        <f t="shared" si="1"/>
        <v>59646</v>
      </c>
    </row>
    <row r="91" spans="1:16" s="27" customFormat="1" ht="15" customHeight="1">
      <c r="A91" s="208" t="s">
        <v>321</v>
      </c>
      <c r="B91" s="209" t="s">
        <v>1030</v>
      </c>
      <c r="C91" s="210">
        <v>31806</v>
      </c>
      <c r="D91" s="210">
        <v>46755</v>
      </c>
      <c r="E91" s="210">
        <v>32004</v>
      </c>
      <c r="F91" s="210">
        <v>15981</v>
      </c>
      <c r="G91" s="210">
        <v>27703</v>
      </c>
      <c r="H91" s="210">
        <v>13351</v>
      </c>
      <c r="I91" s="210">
        <v>17174</v>
      </c>
      <c r="J91" s="210">
        <v>16035</v>
      </c>
      <c r="K91" s="210">
        <v>11817</v>
      </c>
      <c r="L91" s="210">
        <v>4725</v>
      </c>
      <c r="M91" s="210">
        <v>516</v>
      </c>
      <c r="N91" s="210">
        <v>0</v>
      </c>
      <c r="O91" s="210">
        <v>0</v>
      </c>
      <c r="P91" s="211">
        <f t="shared" si="1"/>
        <v>217867</v>
      </c>
    </row>
    <row r="92" spans="1:16" s="27" customFormat="1" ht="15" customHeight="1">
      <c r="A92" s="212" t="s">
        <v>323</v>
      </c>
      <c r="B92" s="213" t="s">
        <v>1031</v>
      </c>
      <c r="C92" s="214">
        <v>21258</v>
      </c>
      <c r="D92" s="214">
        <v>28917</v>
      </c>
      <c r="E92" s="214">
        <v>23396</v>
      </c>
      <c r="F92" s="214">
        <v>13778</v>
      </c>
      <c r="G92" s="214">
        <v>18303</v>
      </c>
      <c r="H92" s="214">
        <v>5208</v>
      </c>
      <c r="I92" s="214">
        <v>4269</v>
      </c>
      <c r="J92" s="214">
        <v>3618</v>
      </c>
      <c r="K92" s="214">
        <v>2529</v>
      </c>
      <c r="L92" s="214">
        <v>2476</v>
      </c>
      <c r="M92" s="214">
        <v>1141</v>
      </c>
      <c r="N92" s="214">
        <v>0</v>
      </c>
      <c r="O92" s="214">
        <v>1272</v>
      </c>
      <c r="P92" s="215">
        <f t="shared" si="1"/>
        <v>126165</v>
      </c>
    </row>
    <row r="93" spans="1:16" s="27" customFormat="1" ht="15" customHeight="1">
      <c r="A93" s="208" t="s">
        <v>324</v>
      </c>
      <c r="B93" s="209" t="s">
        <v>940</v>
      </c>
      <c r="C93" s="210">
        <v>48308</v>
      </c>
      <c r="D93" s="210">
        <v>3392</v>
      </c>
      <c r="E93" s="210">
        <v>515</v>
      </c>
      <c r="F93" s="210">
        <v>121</v>
      </c>
      <c r="G93" s="210">
        <v>58</v>
      </c>
      <c r="H93" s="210">
        <v>43</v>
      </c>
      <c r="I93" s="210">
        <v>0</v>
      </c>
      <c r="J93" s="210">
        <v>0</v>
      </c>
      <c r="K93" s="210">
        <v>0</v>
      </c>
      <c r="L93" s="210">
        <v>0</v>
      </c>
      <c r="M93" s="210">
        <v>0</v>
      </c>
      <c r="N93" s="210">
        <v>0</v>
      </c>
      <c r="O93" s="210">
        <v>0</v>
      </c>
      <c r="P93" s="211">
        <f t="shared" si="1"/>
        <v>52437</v>
      </c>
    </row>
    <row r="94" spans="1:16" s="27" customFormat="1" ht="15" customHeight="1">
      <c r="A94" s="212" t="s">
        <v>325</v>
      </c>
      <c r="B94" s="213" t="s">
        <v>941</v>
      </c>
      <c r="C94" s="214">
        <v>122</v>
      </c>
      <c r="D94" s="214">
        <v>80</v>
      </c>
      <c r="E94" s="214">
        <v>44</v>
      </c>
      <c r="F94" s="214">
        <v>14</v>
      </c>
      <c r="G94" s="214">
        <v>0</v>
      </c>
      <c r="H94" s="214">
        <v>0</v>
      </c>
      <c r="I94" s="214">
        <v>0</v>
      </c>
      <c r="J94" s="214">
        <v>0</v>
      </c>
      <c r="K94" s="214">
        <v>0</v>
      </c>
      <c r="L94" s="214">
        <v>0</v>
      </c>
      <c r="M94" s="214">
        <v>0</v>
      </c>
      <c r="N94" s="214">
        <v>0</v>
      </c>
      <c r="O94" s="214">
        <v>0</v>
      </c>
      <c r="P94" s="215">
        <f t="shared" si="1"/>
        <v>260</v>
      </c>
    </row>
    <row r="95" spans="1:16" s="27" customFormat="1" ht="15" customHeight="1">
      <c r="A95" s="208" t="s">
        <v>316</v>
      </c>
      <c r="B95" s="209" t="s">
        <v>942</v>
      </c>
      <c r="C95" s="210">
        <v>103</v>
      </c>
      <c r="D95" s="210">
        <v>191</v>
      </c>
      <c r="E95" s="210">
        <v>468</v>
      </c>
      <c r="F95" s="210">
        <v>303</v>
      </c>
      <c r="G95" s="210">
        <v>716</v>
      </c>
      <c r="H95" s="210">
        <v>350</v>
      </c>
      <c r="I95" s="210">
        <v>360</v>
      </c>
      <c r="J95" s="210">
        <v>1080</v>
      </c>
      <c r="K95" s="210">
        <v>616</v>
      </c>
      <c r="L95" s="210">
        <v>0</v>
      </c>
      <c r="M95" s="210">
        <v>0</v>
      </c>
      <c r="N95" s="210">
        <v>0</v>
      </c>
      <c r="O95" s="210">
        <v>0</v>
      </c>
      <c r="P95" s="211">
        <f t="shared" si="1"/>
        <v>4187</v>
      </c>
    </row>
    <row r="96" spans="1:16" s="27" customFormat="1" ht="15" customHeight="1">
      <c r="A96" s="212"/>
      <c r="B96" s="213" t="s">
        <v>1032</v>
      </c>
      <c r="C96" s="214">
        <v>20858</v>
      </c>
      <c r="D96" s="214">
        <v>3556</v>
      </c>
      <c r="E96" s="214">
        <v>591</v>
      </c>
      <c r="F96" s="214">
        <v>86</v>
      </c>
      <c r="G96" s="214">
        <v>72</v>
      </c>
      <c r="H96" s="214">
        <v>29</v>
      </c>
      <c r="I96" s="214">
        <v>0</v>
      </c>
      <c r="J96" s="214">
        <v>0</v>
      </c>
      <c r="K96" s="214">
        <v>0</v>
      </c>
      <c r="L96" s="214">
        <v>0</v>
      </c>
      <c r="M96" s="214">
        <v>0</v>
      </c>
      <c r="N96" s="214">
        <v>0</v>
      </c>
      <c r="O96" s="214">
        <v>0</v>
      </c>
      <c r="P96" s="215">
        <f t="shared" si="1"/>
        <v>25192</v>
      </c>
    </row>
    <row r="97" spans="1:16" s="27" customFormat="1" ht="15" customHeight="1">
      <c r="A97" s="824" t="s">
        <v>200</v>
      </c>
      <c r="B97" s="825"/>
      <c r="C97" s="216">
        <f t="shared" ref="C97:P97" si="2">SUM(C9:C96)</f>
        <v>884764</v>
      </c>
      <c r="D97" s="216">
        <f t="shared" si="2"/>
        <v>1511015</v>
      </c>
      <c r="E97" s="216">
        <f t="shared" si="2"/>
        <v>1692492</v>
      </c>
      <c r="F97" s="216">
        <f t="shared" si="2"/>
        <v>1099572</v>
      </c>
      <c r="G97" s="216">
        <f t="shared" si="2"/>
        <v>2095593</v>
      </c>
      <c r="H97" s="216">
        <f t="shared" si="2"/>
        <v>1162493</v>
      </c>
      <c r="I97" s="216">
        <f t="shared" si="2"/>
        <v>1351526</v>
      </c>
      <c r="J97" s="216">
        <f t="shared" si="2"/>
        <v>1615349</v>
      </c>
      <c r="K97" s="216">
        <f t="shared" si="2"/>
        <v>1967356</v>
      </c>
      <c r="L97" s="216">
        <f t="shared" si="2"/>
        <v>1312095</v>
      </c>
      <c r="M97" s="216">
        <f t="shared" si="2"/>
        <v>668287</v>
      </c>
      <c r="N97" s="216">
        <f t="shared" si="2"/>
        <v>364407</v>
      </c>
      <c r="O97" s="216">
        <f t="shared" si="2"/>
        <v>1218902</v>
      </c>
      <c r="P97" s="216">
        <f t="shared" si="2"/>
        <v>16943851</v>
      </c>
    </row>
    <row r="98" spans="1:16" s="27" customFormat="1" ht="15" customHeight="1">
      <c r="A98" s="814" t="s">
        <v>330</v>
      </c>
      <c r="B98" s="814"/>
      <c r="C98" s="814"/>
      <c r="D98" s="814"/>
      <c r="E98" s="814"/>
      <c r="F98" s="814"/>
      <c r="G98" s="814"/>
      <c r="H98" s="814"/>
      <c r="I98" s="814"/>
      <c r="J98" s="814"/>
      <c r="K98" s="814"/>
      <c r="L98" s="814"/>
      <c r="M98" s="814"/>
      <c r="N98" s="814"/>
      <c r="O98" s="814"/>
      <c r="P98" s="814"/>
    </row>
    <row r="99" spans="1:16" s="27" customFormat="1" ht="12">
      <c r="A99" s="446"/>
      <c r="B99" s="815" t="s">
        <v>186</v>
      </c>
      <c r="C99" s="815"/>
      <c r="D99" s="815"/>
      <c r="E99" s="446"/>
      <c r="F99" s="446"/>
      <c r="G99" s="446"/>
      <c r="H99" s="446"/>
      <c r="I99" s="446"/>
      <c r="J99" s="815"/>
      <c r="K99" s="815"/>
      <c r="L99" s="815"/>
      <c r="M99" s="446"/>
      <c r="N99" s="446"/>
      <c r="O99" s="446"/>
      <c r="P99" s="446"/>
    </row>
    <row r="100" spans="1:16" s="27" customFormat="1" ht="12">
      <c r="A100" s="29"/>
      <c r="B100" s="29"/>
      <c r="C100" s="28"/>
      <c r="D100" s="28"/>
      <c r="E100" s="28"/>
      <c r="F100" s="28"/>
      <c r="G100" s="28"/>
      <c r="H100" s="28"/>
      <c r="I100" s="29"/>
      <c r="J100" s="29"/>
      <c r="K100" s="28"/>
      <c r="L100" s="28"/>
      <c r="M100" s="28"/>
      <c r="N100" s="28"/>
      <c r="O100" s="28"/>
      <c r="P100" s="28"/>
    </row>
    <row r="101" spans="1:16" s="27" customFormat="1" ht="12">
      <c r="B101" s="116"/>
      <c r="C101" s="28"/>
      <c r="D101" s="28"/>
      <c r="E101" s="28"/>
      <c r="F101" s="28"/>
      <c r="G101" s="28"/>
      <c r="H101" s="28"/>
      <c r="J101" s="116"/>
      <c r="K101" s="28"/>
      <c r="L101" s="28"/>
      <c r="M101" s="28"/>
      <c r="N101" s="28"/>
      <c r="O101" s="28"/>
      <c r="P101" s="28"/>
    </row>
    <row r="102" spans="1:16" s="27" customFormat="1" ht="12">
      <c r="C102" s="438"/>
      <c r="D102" s="28"/>
      <c r="E102" s="28"/>
      <c r="F102" s="28"/>
      <c r="G102" s="28"/>
      <c r="H102" s="28"/>
      <c r="I102" s="28"/>
      <c r="J102" s="28"/>
      <c r="K102" s="28"/>
      <c r="L102" s="28"/>
      <c r="M102" s="28"/>
      <c r="N102" s="28"/>
      <c r="O102" s="28"/>
      <c r="P102" s="28"/>
    </row>
    <row r="103" spans="1:16" s="27" customFormat="1" ht="12">
      <c r="C103" s="438"/>
      <c r="D103" s="28"/>
      <c r="E103" s="28"/>
      <c r="F103" s="28"/>
      <c r="G103" s="28"/>
      <c r="H103" s="28"/>
      <c r="I103" s="28"/>
      <c r="J103" s="28"/>
      <c r="K103" s="28"/>
      <c r="L103" s="28"/>
      <c r="M103" s="28"/>
      <c r="N103" s="28"/>
      <c r="O103" s="28"/>
      <c r="P103" s="28"/>
    </row>
    <row r="104" spans="1:16" s="27" customFormat="1" ht="12">
      <c r="C104" s="471"/>
    </row>
    <row r="105" spans="1:16" s="27" customFormat="1" ht="12">
      <c r="C105" s="471"/>
    </row>
    <row r="106" spans="1:16" s="27" customFormat="1" ht="12">
      <c r="C106" s="471"/>
    </row>
    <row r="107" spans="1:16" s="27" customFormat="1" ht="12">
      <c r="C107" s="471"/>
    </row>
    <row r="108" spans="1:16" s="27" customFormat="1" ht="12">
      <c r="C108" s="471"/>
    </row>
    <row r="109" spans="1:16" s="27" customFormat="1" ht="12">
      <c r="C109" s="471"/>
    </row>
    <row r="110" spans="1:16" s="27" customFormat="1" ht="12">
      <c r="C110" s="471"/>
    </row>
    <row r="111" spans="1:16" s="27" customFormat="1" ht="12">
      <c r="C111" s="471"/>
    </row>
    <row r="112" spans="1:16" s="27" customFormat="1" ht="12">
      <c r="C112" s="471"/>
    </row>
    <row r="113" spans="3:3" s="27" customFormat="1" ht="12">
      <c r="C113" s="471"/>
    </row>
    <row r="114" spans="3:3" s="27" customFormat="1" ht="12">
      <c r="C114" s="471"/>
    </row>
    <row r="115" spans="3:3" s="27" customFormat="1" ht="12">
      <c r="C115" s="471"/>
    </row>
    <row r="116" spans="3:3" s="27" customFormat="1" ht="12">
      <c r="C116" s="471"/>
    </row>
    <row r="117" spans="3:3" s="27" customFormat="1" ht="12">
      <c r="C117" s="471"/>
    </row>
    <row r="118" spans="3:3" s="27" customFormat="1" ht="12">
      <c r="C118" s="471"/>
    </row>
    <row r="119" spans="3:3" s="27" customFormat="1" ht="12">
      <c r="C119" s="471"/>
    </row>
    <row r="120" spans="3:3" s="27" customFormat="1" ht="12">
      <c r="C120" s="471"/>
    </row>
    <row r="121" spans="3:3" s="27" customFormat="1" ht="12">
      <c r="C121" s="471"/>
    </row>
    <row r="122" spans="3:3" s="27" customFormat="1" ht="12">
      <c r="C122" s="471"/>
    </row>
    <row r="123" spans="3:3" s="27" customFormat="1" ht="12">
      <c r="C123" s="471"/>
    </row>
    <row r="124" spans="3:3" s="27" customFormat="1" ht="12">
      <c r="C124" s="471"/>
    </row>
    <row r="125" spans="3:3" s="27" customFormat="1" ht="12">
      <c r="C125" s="471"/>
    </row>
    <row r="126" spans="3:3" s="27" customFormat="1" ht="12">
      <c r="C126" s="471"/>
    </row>
    <row r="127" spans="3:3" s="27" customFormat="1" ht="12">
      <c r="C127" s="471"/>
    </row>
    <row r="128" spans="3:3" s="27" customFormat="1" ht="12">
      <c r="C128" s="471"/>
    </row>
    <row r="129" spans="3:3" s="27" customFormat="1" ht="12">
      <c r="C129" s="471"/>
    </row>
    <row r="130" spans="3:3" s="27" customFormat="1" ht="12">
      <c r="C130" s="471"/>
    </row>
    <row r="131" spans="3:3" s="27" customFormat="1" ht="12">
      <c r="C131" s="471"/>
    </row>
    <row r="132" spans="3:3" s="27" customFormat="1" ht="12">
      <c r="C132" s="471"/>
    </row>
    <row r="133" spans="3:3" s="27" customFormat="1" ht="12">
      <c r="C133" s="471"/>
    </row>
    <row r="134" spans="3:3" s="27" customFormat="1" ht="12">
      <c r="C134" s="471"/>
    </row>
    <row r="135" spans="3:3" s="27" customFormat="1" ht="12">
      <c r="C135" s="471"/>
    </row>
    <row r="136" spans="3:3" s="27" customFormat="1" ht="12">
      <c r="C136" s="471"/>
    </row>
    <row r="137" spans="3:3" s="27" customFormat="1" ht="12">
      <c r="C137" s="471"/>
    </row>
    <row r="138" spans="3:3" s="27" customFormat="1" ht="12">
      <c r="C138" s="471"/>
    </row>
    <row r="139" spans="3:3" s="27" customFormat="1" ht="12">
      <c r="C139" s="471"/>
    </row>
    <row r="140" spans="3:3" s="27" customFormat="1" ht="12">
      <c r="C140" s="471"/>
    </row>
    <row r="141" spans="3:3" s="27" customFormat="1" ht="12">
      <c r="C141" s="471"/>
    </row>
    <row r="142" spans="3:3" s="27" customFormat="1" ht="12">
      <c r="C142" s="471"/>
    </row>
    <row r="143" spans="3:3" s="27" customFormat="1" ht="12">
      <c r="C143" s="471"/>
    </row>
    <row r="144" spans="3:3" s="27" customFormat="1" ht="12">
      <c r="C144" s="471"/>
    </row>
    <row r="145" spans="3:3" s="27" customFormat="1" ht="12">
      <c r="C145" s="471"/>
    </row>
    <row r="146" spans="3:3" s="27" customFormat="1" ht="12">
      <c r="C146" s="471"/>
    </row>
    <row r="147" spans="3:3" s="27" customFormat="1" ht="12">
      <c r="C147" s="471"/>
    </row>
    <row r="148" spans="3:3" s="27" customFormat="1" ht="12">
      <c r="C148" s="471"/>
    </row>
    <row r="149" spans="3:3" s="27" customFormat="1" ht="12">
      <c r="C149" s="471"/>
    </row>
    <row r="150" spans="3:3" s="27" customFormat="1" ht="12">
      <c r="C150" s="471"/>
    </row>
    <row r="151" spans="3:3" s="27" customFormat="1" ht="12">
      <c r="C151" s="471"/>
    </row>
    <row r="152" spans="3:3" s="27" customFormat="1" ht="12">
      <c r="C152" s="471"/>
    </row>
    <row r="153" spans="3:3" s="27" customFormat="1" ht="12">
      <c r="C153" s="471"/>
    </row>
    <row r="154" spans="3:3" s="27" customFormat="1" ht="12">
      <c r="C154" s="471"/>
    </row>
    <row r="155" spans="3:3" s="27" customFormat="1" ht="12">
      <c r="C155" s="471"/>
    </row>
    <row r="156" spans="3:3" s="27" customFormat="1" ht="12">
      <c r="C156" s="471"/>
    </row>
    <row r="157" spans="3:3" s="27" customFormat="1" ht="12">
      <c r="C157" s="471"/>
    </row>
    <row r="158" spans="3:3" s="27" customFormat="1" ht="12">
      <c r="C158" s="471"/>
    </row>
    <row r="159" spans="3:3" s="27" customFormat="1" ht="12">
      <c r="C159" s="471"/>
    </row>
    <row r="160" spans="3:3" s="27" customFormat="1" ht="12">
      <c r="C160" s="471"/>
    </row>
    <row r="161" spans="3:3" s="27" customFormat="1" ht="12">
      <c r="C161" s="471"/>
    </row>
    <row r="162" spans="3:3" s="27" customFormat="1" ht="12">
      <c r="C162" s="471"/>
    </row>
    <row r="163" spans="3:3" s="27" customFormat="1" ht="12">
      <c r="C163" s="471"/>
    </row>
    <row r="164" spans="3:3" s="27" customFormat="1" ht="12">
      <c r="C164" s="471"/>
    </row>
    <row r="165" spans="3:3" s="27" customFormat="1" ht="12">
      <c r="C165" s="471"/>
    </row>
    <row r="166" spans="3:3" s="27" customFormat="1" ht="12">
      <c r="C166" s="471"/>
    </row>
    <row r="167" spans="3:3" s="27" customFormat="1" ht="12">
      <c r="C167" s="471"/>
    </row>
    <row r="168" spans="3:3" s="27" customFormat="1" ht="12">
      <c r="C168" s="471"/>
    </row>
    <row r="169" spans="3:3" s="27" customFormat="1" ht="12">
      <c r="C169" s="471"/>
    </row>
    <row r="170" spans="3:3" s="27" customFormat="1" ht="12">
      <c r="C170" s="471"/>
    </row>
    <row r="171" spans="3:3" s="27" customFormat="1" ht="12">
      <c r="C171" s="471"/>
    </row>
    <row r="172" spans="3:3" s="27" customFormat="1" ht="12">
      <c r="C172" s="471"/>
    </row>
    <row r="173" spans="3:3" s="27" customFormat="1" ht="12">
      <c r="C173" s="471"/>
    </row>
    <row r="174" spans="3:3" s="27" customFormat="1" ht="12">
      <c r="C174" s="471"/>
    </row>
    <row r="175" spans="3:3" s="27" customFormat="1" ht="12">
      <c r="C175" s="471"/>
    </row>
    <row r="176" spans="3:3" s="27" customFormat="1" ht="12">
      <c r="C176" s="471"/>
    </row>
    <row r="177" spans="3:3" s="27" customFormat="1" ht="12">
      <c r="C177" s="471"/>
    </row>
    <row r="178" spans="3:3" s="27" customFormat="1" ht="12">
      <c r="C178" s="471"/>
    </row>
    <row r="179" spans="3:3" s="27" customFormat="1" ht="12">
      <c r="C179" s="471"/>
    </row>
    <row r="180" spans="3:3" s="27" customFormat="1" ht="12">
      <c r="C180" s="471"/>
    </row>
    <row r="181" spans="3:3" s="27" customFormat="1" ht="12">
      <c r="C181" s="471"/>
    </row>
    <row r="182" spans="3:3" s="27" customFormat="1" ht="12">
      <c r="C182" s="471"/>
    </row>
    <row r="183" spans="3:3" s="27" customFormat="1" ht="12">
      <c r="C183" s="471"/>
    </row>
    <row r="184" spans="3:3" s="27" customFormat="1" ht="12">
      <c r="C184" s="471"/>
    </row>
    <row r="185" spans="3:3" s="27" customFormat="1" ht="12">
      <c r="C185" s="471"/>
    </row>
    <row r="186" spans="3:3" s="27" customFormat="1" ht="12">
      <c r="C186" s="471"/>
    </row>
    <row r="187" spans="3:3" s="27" customFormat="1" ht="12">
      <c r="C187" s="471"/>
    </row>
    <row r="188" spans="3:3" s="27" customFormat="1" ht="12">
      <c r="C188" s="471"/>
    </row>
    <row r="189" spans="3:3" s="27" customFormat="1" ht="12">
      <c r="C189" s="471"/>
    </row>
    <row r="190" spans="3:3" s="27" customFormat="1" ht="12">
      <c r="C190" s="471"/>
    </row>
    <row r="191" spans="3:3" s="27" customFormat="1" ht="12">
      <c r="C191" s="471"/>
    </row>
    <row r="192" spans="3:3" s="27" customFormat="1" ht="12">
      <c r="C192" s="471"/>
    </row>
    <row r="193" spans="3:3" s="27" customFormat="1" ht="12">
      <c r="C193" s="471"/>
    </row>
    <row r="194" spans="3:3" s="27" customFormat="1" ht="12">
      <c r="C194" s="471"/>
    </row>
    <row r="195" spans="3:3" s="27" customFormat="1" ht="12">
      <c r="C195" s="471"/>
    </row>
    <row r="196" spans="3:3" s="27" customFormat="1" ht="12">
      <c r="C196" s="471"/>
    </row>
    <row r="197" spans="3:3" s="27" customFormat="1" ht="12">
      <c r="C197" s="471"/>
    </row>
    <row r="198" spans="3:3" s="27" customFormat="1" ht="12">
      <c r="C198" s="471"/>
    </row>
    <row r="199" spans="3:3" s="27" customFormat="1" ht="12">
      <c r="C199" s="471"/>
    </row>
    <row r="200" spans="3:3" s="27" customFormat="1" ht="12">
      <c r="C200" s="471"/>
    </row>
    <row r="201" spans="3:3" s="27" customFormat="1" ht="12">
      <c r="C201" s="471"/>
    </row>
    <row r="202" spans="3:3" s="27" customFormat="1" ht="12">
      <c r="C202" s="471"/>
    </row>
    <row r="203" spans="3:3" s="27" customFormat="1" ht="12">
      <c r="C203" s="471"/>
    </row>
    <row r="204" spans="3:3" s="27" customFormat="1" ht="12">
      <c r="C204" s="471"/>
    </row>
    <row r="205" spans="3:3" s="27" customFormat="1" ht="12">
      <c r="C205" s="471"/>
    </row>
    <row r="206" spans="3:3" s="27" customFormat="1" ht="12">
      <c r="C206" s="471"/>
    </row>
    <row r="207" spans="3:3" s="27" customFormat="1" ht="12">
      <c r="C207" s="471"/>
    </row>
    <row r="208" spans="3:3" s="27" customFormat="1" ht="12">
      <c r="C208" s="471"/>
    </row>
    <row r="209" spans="3:3" s="27" customFormat="1" ht="12">
      <c r="C209" s="471"/>
    </row>
    <row r="210" spans="3:3" s="27" customFormat="1" ht="12">
      <c r="C210" s="471"/>
    </row>
    <row r="211" spans="3:3" s="27" customFormat="1" ht="12">
      <c r="C211" s="471"/>
    </row>
    <row r="212" spans="3:3" s="27" customFormat="1" ht="12">
      <c r="C212" s="471"/>
    </row>
    <row r="213" spans="3:3" s="27" customFormat="1" ht="12">
      <c r="C213" s="471"/>
    </row>
    <row r="214" spans="3:3" s="27" customFormat="1" ht="12">
      <c r="C214" s="471"/>
    </row>
    <row r="215" spans="3:3" s="27" customFormat="1" ht="12">
      <c r="C215" s="471"/>
    </row>
    <row r="216" spans="3:3" s="27" customFormat="1" ht="12">
      <c r="C216" s="471"/>
    </row>
    <row r="217" spans="3:3" s="27" customFormat="1" ht="12">
      <c r="C217" s="471"/>
    </row>
    <row r="218" spans="3:3" s="27" customFormat="1" ht="12">
      <c r="C218" s="471"/>
    </row>
    <row r="219" spans="3:3" s="27" customFormat="1" ht="12">
      <c r="C219" s="471"/>
    </row>
    <row r="220" spans="3:3" s="27" customFormat="1" ht="12">
      <c r="C220" s="471"/>
    </row>
    <row r="221" spans="3:3" s="27" customFormat="1" ht="12">
      <c r="C221" s="471"/>
    </row>
    <row r="222" spans="3:3" s="27" customFormat="1" ht="12">
      <c r="C222" s="471"/>
    </row>
    <row r="223" spans="3:3" s="27" customFormat="1" ht="12">
      <c r="C223" s="471"/>
    </row>
    <row r="224" spans="3:3" s="27" customFormat="1" ht="12">
      <c r="C224" s="471"/>
    </row>
    <row r="225" spans="3:3" s="27" customFormat="1" ht="12">
      <c r="C225" s="471"/>
    </row>
    <row r="226" spans="3:3" s="27" customFormat="1" ht="12">
      <c r="C226" s="471"/>
    </row>
    <row r="227" spans="3:3" s="27" customFormat="1" ht="12">
      <c r="C227" s="471"/>
    </row>
    <row r="228" spans="3:3" s="27" customFormat="1" ht="12">
      <c r="C228" s="471"/>
    </row>
    <row r="229" spans="3:3" s="27" customFormat="1" ht="12">
      <c r="C229" s="471"/>
    </row>
    <row r="230" spans="3:3" s="27" customFormat="1" ht="12">
      <c r="C230" s="471"/>
    </row>
    <row r="231" spans="3:3" s="27" customFormat="1" ht="12">
      <c r="C231" s="471"/>
    </row>
    <row r="232" spans="3:3" s="27" customFormat="1" ht="12">
      <c r="C232" s="471"/>
    </row>
    <row r="233" spans="3:3" s="27" customFormat="1" ht="12">
      <c r="C233" s="471"/>
    </row>
    <row r="234" spans="3:3" s="27" customFormat="1" ht="12">
      <c r="C234" s="471"/>
    </row>
    <row r="235" spans="3:3" s="27" customFormat="1" ht="12">
      <c r="C235" s="471"/>
    </row>
    <row r="236" spans="3:3" s="27" customFormat="1" ht="12">
      <c r="C236" s="471"/>
    </row>
    <row r="237" spans="3:3" s="27" customFormat="1" ht="12">
      <c r="C237" s="471"/>
    </row>
    <row r="238" spans="3:3" s="27" customFormat="1" ht="12">
      <c r="C238" s="471"/>
    </row>
    <row r="239" spans="3:3" s="27" customFormat="1" ht="12">
      <c r="C239" s="471"/>
    </row>
    <row r="240" spans="3:3" s="27" customFormat="1" ht="12">
      <c r="C240" s="471"/>
    </row>
    <row r="241" spans="3:3" s="27" customFormat="1" ht="12">
      <c r="C241" s="471"/>
    </row>
    <row r="242" spans="3:3" s="27" customFormat="1" ht="12">
      <c r="C242" s="471"/>
    </row>
    <row r="243" spans="3:3" s="27" customFormat="1" ht="12">
      <c r="C243" s="471"/>
    </row>
    <row r="244" spans="3:3" s="27" customFormat="1" ht="12">
      <c r="C244" s="471"/>
    </row>
    <row r="245" spans="3:3" s="27" customFormat="1" ht="12">
      <c r="C245" s="471"/>
    </row>
    <row r="246" spans="3:3" s="27" customFormat="1" ht="12">
      <c r="C246" s="471"/>
    </row>
    <row r="247" spans="3:3" s="27" customFormat="1" ht="12">
      <c r="C247" s="471"/>
    </row>
    <row r="248" spans="3:3" s="27" customFormat="1" ht="12">
      <c r="C248" s="471"/>
    </row>
    <row r="249" spans="3:3" s="27" customFormat="1" ht="12">
      <c r="C249" s="471"/>
    </row>
  </sheetData>
  <mergeCells count="12">
    <mergeCell ref="B99:D99"/>
    <mergeCell ref="J99:L99"/>
    <mergeCell ref="A97:B97"/>
    <mergeCell ref="A4:P4"/>
    <mergeCell ref="A5:P5"/>
    <mergeCell ref="A6:A8"/>
    <mergeCell ref="B6:B8"/>
    <mergeCell ref="C6:O6"/>
    <mergeCell ref="P6:P8"/>
    <mergeCell ref="C7:O7"/>
    <mergeCell ref="A98:H98"/>
    <mergeCell ref="I98:P98"/>
  </mergeCells>
  <printOptions horizontalCentered="1" verticalCentered="1"/>
  <pageMargins left="0" right="0" top="0" bottom="0" header="0" footer="0"/>
  <pageSetup paperSize="9" scale="52" orientation="portrait" r:id="rId1"/>
  <headerFooter alignWithMargins="0"/>
  <ignoredErrors>
    <ignoredError sqref="C8" numberStoredAsText="1"/>
    <ignoredError sqref="G8" twoDigitTextYear="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22">
    <tabColor theme="6" tint="0.39997558519241921"/>
    <pageSetUpPr fitToPage="1"/>
  </sheetPr>
  <dimension ref="A1:T209"/>
  <sheetViews>
    <sheetView showGridLines="0" zoomScaleNormal="100" zoomScaleSheetLayoutView="80" workbookViewId="0"/>
  </sheetViews>
  <sheetFormatPr defaultColWidth="9.140625" defaultRowHeight="12.75"/>
  <cols>
    <col min="1" max="1" width="4.7109375" style="26" customWidth="1"/>
    <col min="2" max="2" width="14.7109375" style="26" customWidth="1"/>
    <col min="3" max="16" width="10.7109375" style="26" customWidth="1"/>
    <col min="17" max="16384" width="9.140625" style="26"/>
  </cols>
  <sheetData>
    <row r="1" spans="1:20" ht="15" customHeight="1"/>
    <row r="2" spans="1:20" ht="15" customHeight="1"/>
    <row r="3" spans="1:20" ht="15" customHeight="1"/>
    <row r="4" spans="1:20" ht="20.100000000000001" customHeight="1">
      <c r="A4" s="744" t="s">
        <v>1037</v>
      </c>
      <c r="B4" s="744"/>
      <c r="C4" s="744"/>
      <c r="D4" s="744"/>
      <c r="E4" s="744"/>
      <c r="F4" s="744"/>
      <c r="G4" s="744"/>
      <c r="H4" s="744"/>
      <c r="I4" s="744"/>
      <c r="J4" s="744"/>
      <c r="K4" s="744"/>
      <c r="L4" s="744"/>
      <c r="M4" s="744"/>
      <c r="N4" s="744"/>
      <c r="O4" s="744"/>
      <c r="P4" s="744"/>
    </row>
    <row r="5" spans="1:20" ht="20.100000000000001" customHeight="1">
      <c r="A5" s="609" t="s">
        <v>1038</v>
      </c>
      <c r="B5" s="609"/>
      <c r="C5" s="609"/>
      <c r="D5" s="609"/>
      <c r="E5" s="609"/>
      <c r="F5" s="609"/>
      <c r="G5" s="609"/>
      <c r="H5" s="609"/>
      <c r="I5" s="609"/>
      <c r="J5" s="609"/>
      <c r="K5" s="609"/>
      <c r="L5" s="609"/>
      <c r="M5" s="609"/>
      <c r="N5" s="609"/>
      <c r="O5" s="609"/>
      <c r="P5" s="609"/>
    </row>
    <row r="6" spans="1:20" s="27" customFormat="1" ht="24.95" customHeight="1">
      <c r="A6" s="749" t="s">
        <v>391</v>
      </c>
      <c r="B6" s="828" t="s">
        <v>424</v>
      </c>
      <c r="C6" s="830" t="s">
        <v>874</v>
      </c>
      <c r="D6" s="830"/>
      <c r="E6" s="830"/>
      <c r="F6" s="830"/>
      <c r="G6" s="830"/>
      <c r="H6" s="830"/>
      <c r="I6" s="830"/>
      <c r="J6" s="830"/>
      <c r="K6" s="830"/>
      <c r="L6" s="830"/>
      <c r="M6" s="830"/>
      <c r="N6" s="830"/>
      <c r="O6" s="830"/>
      <c r="P6" s="747" t="s">
        <v>172</v>
      </c>
    </row>
    <row r="7" spans="1:20" s="27" customFormat="1" ht="24.95" customHeight="1">
      <c r="A7" s="749"/>
      <c r="B7" s="829"/>
      <c r="C7" s="830" t="s">
        <v>425</v>
      </c>
      <c r="D7" s="830"/>
      <c r="E7" s="830"/>
      <c r="F7" s="830"/>
      <c r="G7" s="830"/>
      <c r="H7" s="830"/>
      <c r="I7" s="830"/>
      <c r="J7" s="830"/>
      <c r="K7" s="830"/>
      <c r="L7" s="830"/>
      <c r="M7" s="830"/>
      <c r="N7" s="830"/>
      <c r="O7" s="830"/>
      <c r="P7" s="831"/>
    </row>
    <row r="8" spans="1:20" s="27" customFormat="1" ht="24.95" customHeight="1">
      <c r="A8" s="749"/>
      <c r="B8" s="829"/>
      <c r="C8" s="205" t="s">
        <v>187</v>
      </c>
      <c r="D8" s="206" t="s">
        <v>188</v>
      </c>
      <c r="E8" s="207" t="s">
        <v>189</v>
      </c>
      <c r="F8" s="207" t="s">
        <v>190</v>
      </c>
      <c r="G8" s="207" t="s">
        <v>191</v>
      </c>
      <c r="H8" s="207" t="s">
        <v>192</v>
      </c>
      <c r="I8" s="207" t="s">
        <v>193</v>
      </c>
      <c r="J8" s="207" t="s">
        <v>194</v>
      </c>
      <c r="K8" s="207" t="s">
        <v>195</v>
      </c>
      <c r="L8" s="207" t="s">
        <v>196</v>
      </c>
      <c r="M8" s="207" t="s">
        <v>197</v>
      </c>
      <c r="N8" s="207" t="s">
        <v>198</v>
      </c>
      <c r="O8" s="207" t="s">
        <v>174</v>
      </c>
      <c r="P8" s="831"/>
    </row>
    <row r="9" spans="1:20" s="27" customFormat="1" ht="15" customHeight="1">
      <c r="A9" s="208" t="s">
        <v>81</v>
      </c>
      <c r="B9" s="209" t="s">
        <v>0</v>
      </c>
      <c r="C9" s="210">
        <v>19346</v>
      </c>
      <c r="D9" s="210">
        <v>14143</v>
      </c>
      <c r="E9" s="210">
        <v>7464</v>
      </c>
      <c r="F9" s="210">
        <v>2922</v>
      </c>
      <c r="G9" s="210">
        <v>3104</v>
      </c>
      <c r="H9" s="210">
        <v>965</v>
      </c>
      <c r="I9" s="210">
        <v>779</v>
      </c>
      <c r="J9" s="210">
        <v>470</v>
      </c>
      <c r="K9" s="210">
        <v>288</v>
      </c>
      <c r="L9" s="210">
        <v>89</v>
      </c>
      <c r="M9" s="210">
        <v>23</v>
      </c>
      <c r="N9" s="210">
        <v>10</v>
      </c>
      <c r="O9" s="210">
        <v>9</v>
      </c>
      <c r="P9" s="211">
        <f>SUM(C9:O9)</f>
        <v>49612</v>
      </c>
      <c r="R9" s="28"/>
      <c r="S9" s="28"/>
      <c r="T9" s="28"/>
    </row>
    <row r="10" spans="1:20" s="27" customFormat="1" ht="15" customHeight="1">
      <c r="A10" s="212" t="s">
        <v>82</v>
      </c>
      <c r="B10" s="213" t="s">
        <v>1</v>
      </c>
      <c r="C10" s="214">
        <v>4204</v>
      </c>
      <c r="D10" s="214">
        <v>2659</v>
      </c>
      <c r="E10" s="214">
        <v>1344</v>
      </c>
      <c r="F10" s="214">
        <v>591</v>
      </c>
      <c r="G10" s="214">
        <v>764</v>
      </c>
      <c r="H10" s="214">
        <v>280</v>
      </c>
      <c r="I10" s="214">
        <v>214</v>
      </c>
      <c r="J10" s="214">
        <v>160</v>
      </c>
      <c r="K10" s="214">
        <v>104</v>
      </c>
      <c r="L10" s="214">
        <v>28</v>
      </c>
      <c r="M10" s="214">
        <v>13</v>
      </c>
      <c r="N10" s="214">
        <v>1</v>
      </c>
      <c r="O10" s="214">
        <v>2</v>
      </c>
      <c r="P10" s="215">
        <f t="shared" ref="P10:P73" si="0">SUM(C10:O10)</f>
        <v>10364</v>
      </c>
      <c r="R10" s="28"/>
      <c r="S10" s="28"/>
      <c r="T10" s="28"/>
    </row>
    <row r="11" spans="1:20" s="27" customFormat="1" ht="15" customHeight="1">
      <c r="A11" s="208" t="s">
        <v>83</v>
      </c>
      <c r="B11" s="209" t="s">
        <v>2</v>
      </c>
      <c r="C11" s="210">
        <v>6148</v>
      </c>
      <c r="D11" s="210">
        <v>4575</v>
      </c>
      <c r="E11" s="210">
        <v>2643</v>
      </c>
      <c r="F11" s="210">
        <v>955</v>
      </c>
      <c r="G11" s="210">
        <v>1130</v>
      </c>
      <c r="H11" s="210">
        <v>382</v>
      </c>
      <c r="I11" s="210">
        <v>295</v>
      </c>
      <c r="J11" s="210">
        <v>178</v>
      </c>
      <c r="K11" s="210">
        <v>88</v>
      </c>
      <c r="L11" s="210">
        <v>22</v>
      </c>
      <c r="M11" s="210">
        <v>3</v>
      </c>
      <c r="N11" s="210">
        <v>0</v>
      </c>
      <c r="O11" s="210">
        <v>2</v>
      </c>
      <c r="P11" s="211">
        <f t="shared" si="0"/>
        <v>16421</v>
      </c>
      <c r="R11" s="28"/>
      <c r="S11" s="28"/>
      <c r="T11" s="28"/>
    </row>
    <row r="12" spans="1:20" s="27" customFormat="1" ht="15" customHeight="1">
      <c r="A12" s="212" t="s">
        <v>84</v>
      </c>
      <c r="B12" s="213" t="s">
        <v>3</v>
      </c>
      <c r="C12" s="214">
        <v>1112</v>
      </c>
      <c r="D12" s="214">
        <v>1026</v>
      </c>
      <c r="E12" s="214">
        <v>692</v>
      </c>
      <c r="F12" s="214">
        <v>246</v>
      </c>
      <c r="G12" s="214">
        <v>364</v>
      </c>
      <c r="H12" s="214">
        <v>115</v>
      </c>
      <c r="I12" s="214">
        <v>71</v>
      </c>
      <c r="J12" s="214">
        <v>60</v>
      </c>
      <c r="K12" s="214">
        <v>42</v>
      </c>
      <c r="L12" s="214">
        <v>15</v>
      </c>
      <c r="M12" s="214">
        <v>4</v>
      </c>
      <c r="N12" s="214">
        <v>0</v>
      </c>
      <c r="O12" s="214">
        <v>0</v>
      </c>
      <c r="P12" s="215">
        <f t="shared" si="0"/>
        <v>3747</v>
      </c>
      <c r="R12" s="28"/>
      <c r="S12" s="28"/>
      <c r="T12" s="28"/>
    </row>
    <row r="13" spans="1:20" s="27" customFormat="1" ht="15" customHeight="1">
      <c r="A13" s="208" t="s">
        <v>85</v>
      </c>
      <c r="B13" s="209" t="s">
        <v>4</v>
      </c>
      <c r="C13" s="210">
        <v>2999</v>
      </c>
      <c r="D13" s="210">
        <v>2154</v>
      </c>
      <c r="E13" s="210">
        <v>1250</v>
      </c>
      <c r="F13" s="210">
        <v>429</v>
      </c>
      <c r="G13" s="210">
        <v>498</v>
      </c>
      <c r="H13" s="210">
        <v>137</v>
      </c>
      <c r="I13" s="210">
        <v>92</v>
      </c>
      <c r="J13" s="210">
        <v>55</v>
      </c>
      <c r="K13" s="210">
        <v>43</v>
      </c>
      <c r="L13" s="210">
        <v>11</v>
      </c>
      <c r="M13" s="210">
        <v>3</v>
      </c>
      <c r="N13" s="210">
        <v>1</v>
      </c>
      <c r="O13" s="210">
        <v>0</v>
      </c>
      <c r="P13" s="211">
        <f t="shared" si="0"/>
        <v>7672</v>
      </c>
      <c r="R13" s="28"/>
      <c r="S13" s="28"/>
      <c r="T13" s="28"/>
    </row>
    <row r="14" spans="1:20" s="27" customFormat="1" ht="15" customHeight="1">
      <c r="A14" s="212" t="s">
        <v>86</v>
      </c>
      <c r="B14" s="213" t="s">
        <v>5</v>
      </c>
      <c r="C14" s="214">
        <v>66167</v>
      </c>
      <c r="D14" s="214">
        <v>45474</v>
      </c>
      <c r="E14" s="214">
        <v>26627</v>
      </c>
      <c r="F14" s="214">
        <v>10890</v>
      </c>
      <c r="G14" s="214">
        <v>12421</v>
      </c>
      <c r="H14" s="214">
        <v>4041</v>
      </c>
      <c r="I14" s="214">
        <v>2920</v>
      </c>
      <c r="J14" s="214">
        <v>1962</v>
      </c>
      <c r="K14" s="214">
        <v>1004</v>
      </c>
      <c r="L14" s="214">
        <v>264</v>
      </c>
      <c r="M14" s="214">
        <v>78</v>
      </c>
      <c r="N14" s="214">
        <v>35</v>
      </c>
      <c r="O14" s="214">
        <v>68</v>
      </c>
      <c r="P14" s="215">
        <f t="shared" si="0"/>
        <v>171951</v>
      </c>
      <c r="R14" s="28"/>
      <c r="S14" s="28"/>
      <c r="T14" s="28"/>
    </row>
    <row r="15" spans="1:20" s="27" customFormat="1" ht="15" customHeight="1">
      <c r="A15" s="208" t="s">
        <v>87</v>
      </c>
      <c r="B15" s="209" t="s">
        <v>6</v>
      </c>
      <c r="C15" s="210">
        <v>39769</v>
      </c>
      <c r="D15" s="210">
        <v>27422</v>
      </c>
      <c r="E15" s="210">
        <v>14967</v>
      </c>
      <c r="F15" s="210">
        <v>5887</v>
      </c>
      <c r="G15" s="210">
        <v>6460</v>
      </c>
      <c r="H15" s="210">
        <v>1797</v>
      </c>
      <c r="I15" s="210">
        <v>1416</v>
      </c>
      <c r="J15" s="210">
        <v>854</v>
      </c>
      <c r="K15" s="210">
        <v>451</v>
      </c>
      <c r="L15" s="210">
        <v>153</v>
      </c>
      <c r="M15" s="210">
        <v>40</v>
      </c>
      <c r="N15" s="210">
        <v>10</v>
      </c>
      <c r="O15" s="210">
        <v>19</v>
      </c>
      <c r="P15" s="211">
        <f t="shared" si="0"/>
        <v>99245</v>
      </c>
      <c r="R15" s="28"/>
      <c r="S15" s="28"/>
      <c r="T15" s="28"/>
    </row>
    <row r="16" spans="1:20" s="27" customFormat="1" ht="15" customHeight="1">
      <c r="A16" s="212" t="s">
        <v>88</v>
      </c>
      <c r="B16" s="213" t="s">
        <v>7</v>
      </c>
      <c r="C16" s="214">
        <v>1839</v>
      </c>
      <c r="D16" s="214">
        <v>1156</v>
      </c>
      <c r="E16" s="214">
        <v>676</v>
      </c>
      <c r="F16" s="214">
        <v>256</v>
      </c>
      <c r="G16" s="214">
        <v>277</v>
      </c>
      <c r="H16" s="214">
        <v>87</v>
      </c>
      <c r="I16" s="214">
        <v>52</v>
      </c>
      <c r="J16" s="214">
        <v>40</v>
      </c>
      <c r="K16" s="214">
        <v>17</v>
      </c>
      <c r="L16" s="214">
        <v>4</v>
      </c>
      <c r="M16" s="214">
        <v>1</v>
      </c>
      <c r="N16" s="214">
        <v>0</v>
      </c>
      <c r="O16" s="214">
        <v>0</v>
      </c>
      <c r="P16" s="215">
        <f t="shared" si="0"/>
        <v>4405</v>
      </c>
      <c r="R16" s="28"/>
      <c r="S16" s="28"/>
      <c r="T16" s="28"/>
    </row>
    <row r="17" spans="1:20" s="27" customFormat="1" ht="15" customHeight="1">
      <c r="A17" s="208" t="s">
        <v>89</v>
      </c>
      <c r="B17" s="209" t="s">
        <v>8</v>
      </c>
      <c r="C17" s="210">
        <v>14031</v>
      </c>
      <c r="D17" s="210">
        <v>9231</v>
      </c>
      <c r="E17" s="210">
        <v>4907</v>
      </c>
      <c r="F17" s="210">
        <v>1824</v>
      </c>
      <c r="G17" s="210">
        <v>1871</v>
      </c>
      <c r="H17" s="210">
        <v>525</v>
      </c>
      <c r="I17" s="210">
        <v>391</v>
      </c>
      <c r="J17" s="210">
        <v>217</v>
      </c>
      <c r="K17" s="210">
        <v>142</v>
      </c>
      <c r="L17" s="210">
        <v>33</v>
      </c>
      <c r="M17" s="210">
        <v>9</v>
      </c>
      <c r="N17" s="210">
        <v>5</v>
      </c>
      <c r="O17" s="210">
        <v>3</v>
      </c>
      <c r="P17" s="211">
        <f t="shared" si="0"/>
        <v>33189</v>
      </c>
      <c r="R17" s="28"/>
      <c r="S17" s="28"/>
      <c r="T17" s="28"/>
    </row>
    <row r="18" spans="1:20" s="27" customFormat="1" ht="15" customHeight="1">
      <c r="A18" s="212" t="s">
        <v>238</v>
      </c>
      <c r="B18" s="213" t="s">
        <v>9</v>
      </c>
      <c r="C18" s="214">
        <v>14764</v>
      </c>
      <c r="D18" s="214">
        <v>10642</v>
      </c>
      <c r="E18" s="214">
        <v>5803</v>
      </c>
      <c r="F18" s="214">
        <v>2149</v>
      </c>
      <c r="G18" s="214">
        <v>2152</v>
      </c>
      <c r="H18" s="214">
        <v>653</v>
      </c>
      <c r="I18" s="214">
        <v>446</v>
      </c>
      <c r="J18" s="214">
        <v>268</v>
      </c>
      <c r="K18" s="214">
        <v>144</v>
      </c>
      <c r="L18" s="214">
        <v>41</v>
      </c>
      <c r="M18" s="214">
        <v>10</v>
      </c>
      <c r="N18" s="214">
        <v>6</v>
      </c>
      <c r="O18" s="214">
        <v>9</v>
      </c>
      <c r="P18" s="215">
        <f t="shared" si="0"/>
        <v>37087</v>
      </c>
      <c r="R18" s="28"/>
      <c r="S18" s="28"/>
      <c r="T18" s="28"/>
    </row>
    <row r="19" spans="1:20" s="27" customFormat="1" ht="15" customHeight="1">
      <c r="A19" s="208" t="s">
        <v>239</v>
      </c>
      <c r="B19" s="209" t="s">
        <v>10</v>
      </c>
      <c r="C19" s="210">
        <v>2203</v>
      </c>
      <c r="D19" s="210">
        <v>1542</v>
      </c>
      <c r="E19" s="210">
        <v>872</v>
      </c>
      <c r="F19" s="210">
        <v>348</v>
      </c>
      <c r="G19" s="210">
        <v>352</v>
      </c>
      <c r="H19" s="210">
        <v>107</v>
      </c>
      <c r="I19" s="210">
        <v>85</v>
      </c>
      <c r="J19" s="210">
        <v>59</v>
      </c>
      <c r="K19" s="210">
        <v>61</v>
      </c>
      <c r="L19" s="210">
        <v>11</v>
      </c>
      <c r="M19" s="210">
        <v>9</v>
      </c>
      <c r="N19" s="210">
        <v>2</v>
      </c>
      <c r="O19" s="210">
        <v>2</v>
      </c>
      <c r="P19" s="211">
        <f t="shared" si="0"/>
        <v>5653</v>
      </c>
      <c r="R19" s="28"/>
      <c r="S19" s="28"/>
      <c r="T19" s="28"/>
    </row>
    <row r="20" spans="1:20" s="27" customFormat="1" ht="15" customHeight="1">
      <c r="A20" s="212" t="s">
        <v>240</v>
      </c>
      <c r="B20" s="213" t="s">
        <v>11</v>
      </c>
      <c r="C20" s="214">
        <v>1211</v>
      </c>
      <c r="D20" s="214">
        <v>867</v>
      </c>
      <c r="E20" s="214">
        <v>561</v>
      </c>
      <c r="F20" s="214">
        <v>191</v>
      </c>
      <c r="G20" s="214">
        <v>271</v>
      </c>
      <c r="H20" s="214">
        <v>110</v>
      </c>
      <c r="I20" s="214">
        <v>86</v>
      </c>
      <c r="J20" s="214">
        <v>36</v>
      </c>
      <c r="K20" s="214">
        <v>38</v>
      </c>
      <c r="L20" s="214">
        <v>8</v>
      </c>
      <c r="M20" s="214">
        <v>5</v>
      </c>
      <c r="N20" s="214">
        <v>3</v>
      </c>
      <c r="O20" s="214">
        <v>0</v>
      </c>
      <c r="P20" s="215">
        <f t="shared" si="0"/>
        <v>3387</v>
      </c>
      <c r="R20" s="28"/>
      <c r="S20" s="28"/>
      <c r="T20" s="28"/>
    </row>
    <row r="21" spans="1:20" s="27" customFormat="1" ht="15" customHeight="1">
      <c r="A21" s="208" t="s">
        <v>241</v>
      </c>
      <c r="B21" s="209" t="s">
        <v>12</v>
      </c>
      <c r="C21" s="210">
        <v>1493</v>
      </c>
      <c r="D21" s="210">
        <v>1121</v>
      </c>
      <c r="E21" s="210">
        <v>594</v>
      </c>
      <c r="F21" s="210">
        <v>230</v>
      </c>
      <c r="G21" s="210">
        <v>342</v>
      </c>
      <c r="H21" s="210">
        <v>130</v>
      </c>
      <c r="I21" s="210">
        <v>90</v>
      </c>
      <c r="J21" s="210">
        <v>57</v>
      </c>
      <c r="K21" s="210">
        <v>64</v>
      </c>
      <c r="L21" s="210">
        <v>11</v>
      </c>
      <c r="M21" s="210">
        <v>1</v>
      </c>
      <c r="N21" s="210">
        <v>1</v>
      </c>
      <c r="O21" s="210">
        <v>0</v>
      </c>
      <c r="P21" s="211">
        <f t="shared" si="0"/>
        <v>4134</v>
      </c>
      <c r="R21" s="28"/>
      <c r="S21" s="28"/>
      <c r="T21" s="28"/>
    </row>
    <row r="22" spans="1:20" s="27" customFormat="1" ht="15" customHeight="1">
      <c r="A22" s="212" t="s">
        <v>242</v>
      </c>
      <c r="B22" s="213" t="s">
        <v>13</v>
      </c>
      <c r="C22" s="214">
        <v>3200</v>
      </c>
      <c r="D22" s="214">
        <v>2368</v>
      </c>
      <c r="E22" s="214">
        <v>1368</v>
      </c>
      <c r="F22" s="214">
        <v>562</v>
      </c>
      <c r="G22" s="214">
        <v>643</v>
      </c>
      <c r="H22" s="214">
        <v>192</v>
      </c>
      <c r="I22" s="214">
        <v>127</v>
      </c>
      <c r="J22" s="214">
        <v>86</v>
      </c>
      <c r="K22" s="214">
        <v>56</v>
      </c>
      <c r="L22" s="214">
        <v>17</v>
      </c>
      <c r="M22" s="214">
        <v>2</v>
      </c>
      <c r="N22" s="214">
        <v>2</v>
      </c>
      <c r="O22" s="214">
        <v>3</v>
      </c>
      <c r="P22" s="215">
        <f t="shared" si="0"/>
        <v>8626</v>
      </c>
      <c r="R22" s="28"/>
      <c r="S22" s="28"/>
      <c r="T22" s="28"/>
    </row>
    <row r="23" spans="1:20" s="27" customFormat="1" ht="15" customHeight="1">
      <c r="A23" s="208" t="s">
        <v>243</v>
      </c>
      <c r="B23" s="209" t="s">
        <v>14</v>
      </c>
      <c r="C23" s="210">
        <v>2960</v>
      </c>
      <c r="D23" s="210">
        <v>2162</v>
      </c>
      <c r="E23" s="210">
        <v>1087</v>
      </c>
      <c r="F23" s="210">
        <v>385</v>
      </c>
      <c r="G23" s="210">
        <v>387</v>
      </c>
      <c r="H23" s="210">
        <v>131</v>
      </c>
      <c r="I23" s="210">
        <v>89</v>
      </c>
      <c r="J23" s="210">
        <v>57</v>
      </c>
      <c r="K23" s="210">
        <v>28</v>
      </c>
      <c r="L23" s="210">
        <v>9</v>
      </c>
      <c r="M23" s="210">
        <v>2</v>
      </c>
      <c r="N23" s="210">
        <v>0</v>
      </c>
      <c r="O23" s="210">
        <v>0</v>
      </c>
      <c r="P23" s="211">
        <f t="shared" si="0"/>
        <v>7297</v>
      </c>
      <c r="R23" s="28"/>
      <c r="S23" s="28"/>
      <c r="T23" s="28"/>
    </row>
    <row r="24" spans="1:20" s="27" customFormat="1" ht="15" customHeight="1">
      <c r="A24" s="212" t="s">
        <v>244</v>
      </c>
      <c r="B24" s="213" t="s">
        <v>15</v>
      </c>
      <c r="C24" s="214">
        <v>36473</v>
      </c>
      <c r="D24" s="214">
        <v>27064</v>
      </c>
      <c r="E24" s="214">
        <v>14552</v>
      </c>
      <c r="F24" s="214">
        <v>5864</v>
      </c>
      <c r="G24" s="214">
        <v>6614</v>
      </c>
      <c r="H24" s="214">
        <v>2106</v>
      </c>
      <c r="I24" s="214">
        <v>1598</v>
      </c>
      <c r="J24" s="214">
        <v>1103</v>
      </c>
      <c r="K24" s="214">
        <v>571</v>
      </c>
      <c r="L24" s="214">
        <v>155</v>
      </c>
      <c r="M24" s="214">
        <v>41</v>
      </c>
      <c r="N24" s="214">
        <v>24</v>
      </c>
      <c r="O24" s="214">
        <v>32</v>
      </c>
      <c r="P24" s="215">
        <f t="shared" si="0"/>
        <v>96197</v>
      </c>
      <c r="R24" s="28"/>
      <c r="S24" s="28"/>
      <c r="T24" s="28"/>
    </row>
    <row r="25" spans="1:20" s="27" customFormat="1" ht="15" customHeight="1">
      <c r="A25" s="208" t="s">
        <v>245</v>
      </c>
      <c r="B25" s="209" t="s">
        <v>16</v>
      </c>
      <c r="C25" s="210">
        <v>7697</v>
      </c>
      <c r="D25" s="210">
        <v>5583</v>
      </c>
      <c r="E25" s="210">
        <v>2731</v>
      </c>
      <c r="F25" s="210">
        <v>957</v>
      </c>
      <c r="G25" s="210">
        <v>977</v>
      </c>
      <c r="H25" s="210">
        <v>320</v>
      </c>
      <c r="I25" s="210">
        <v>210</v>
      </c>
      <c r="J25" s="210">
        <v>99</v>
      </c>
      <c r="K25" s="210">
        <v>63</v>
      </c>
      <c r="L25" s="210">
        <v>16</v>
      </c>
      <c r="M25" s="210">
        <v>7</v>
      </c>
      <c r="N25" s="210">
        <v>1</v>
      </c>
      <c r="O25" s="210">
        <v>3</v>
      </c>
      <c r="P25" s="211">
        <f t="shared" si="0"/>
        <v>18664</v>
      </c>
      <c r="R25" s="28"/>
      <c r="S25" s="28"/>
      <c r="T25" s="28"/>
    </row>
    <row r="26" spans="1:20" s="27" customFormat="1" ht="15" customHeight="1">
      <c r="A26" s="212" t="s">
        <v>246</v>
      </c>
      <c r="B26" s="213" t="s">
        <v>17</v>
      </c>
      <c r="C26" s="214">
        <v>1492</v>
      </c>
      <c r="D26" s="214">
        <v>982</v>
      </c>
      <c r="E26" s="214">
        <v>557</v>
      </c>
      <c r="F26" s="214">
        <v>211</v>
      </c>
      <c r="G26" s="214">
        <v>292</v>
      </c>
      <c r="H26" s="214">
        <v>74</v>
      </c>
      <c r="I26" s="214">
        <v>74</v>
      </c>
      <c r="J26" s="214">
        <v>43</v>
      </c>
      <c r="K26" s="214">
        <v>33</v>
      </c>
      <c r="L26" s="214">
        <v>7</v>
      </c>
      <c r="M26" s="214">
        <v>1</v>
      </c>
      <c r="N26" s="214">
        <v>0</v>
      </c>
      <c r="O26" s="214">
        <v>4</v>
      </c>
      <c r="P26" s="215">
        <f t="shared" si="0"/>
        <v>3770</v>
      </c>
      <c r="R26" s="28"/>
      <c r="S26" s="28"/>
      <c r="T26" s="28"/>
    </row>
    <row r="27" spans="1:20" s="27" customFormat="1" ht="15" customHeight="1">
      <c r="A27" s="208" t="s">
        <v>247</v>
      </c>
      <c r="B27" s="209" t="s">
        <v>18</v>
      </c>
      <c r="C27" s="210">
        <v>4163</v>
      </c>
      <c r="D27" s="210">
        <v>2954</v>
      </c>
      <c r="E27" s="210">
        <v>1665</v>
      </c>
      <c r="F27" s="210">
        <v>600</v>
      </c>
      <c r="G27" s="210">
        <v>676</v>
      </c>
      <c r="H27" s="210">
        <v>220</v>
      </c>
      <c r="I27" s="210">
        <v>145</v>
      </c>
      <c r="J27" s="210">
        <v>118</v>
      </c>
      <c r="K27" s="210">
        <v>55</v>
      </c>
      <c r="L27" s="210">
        <v>18</v>
      </c>
      <c r="M27" s="210">
        <v>1</v>
      </c>
      <c r="N27" s="210">
        <v>1</v>
      </c>
      <c r="O27" s="210">
        <v>2</v>
      </c>
      <c r="P27" s="211">
        <f t="shared" si="0"/>
        <v>10618</v>
      </c>
      <c r="R27" s="28"/>
      <c r="S27" s="28"/>
      <c r="T27" s="28"/>
    </row>
    <row r="28" spans="1:20" s="27" customFormat="1" ht="15" customHeight="1">
      <c r="A28" s="212" t="s">
        <v>248</v>
      </c>
      <c r="B28" s="213" t="s">
        <v>19</v>
      </c>
      <c r="C28" s="214">
        <v>12871</v>
      </c>
      <c r="D28" s="214">
        <v>8662</v>
      </c>
      <c r="E28" s="214">
        <v>4888</v>
      </c>
      <c r="F28" s="214">
        <v>1875</v>
      </c>
      <c r="G28" s="214">
        <v>2169</v>
      </c>
      <c r="H28" s="214">
        <v>618</v>
      </c>
      <c r="I28" s="214">
        <v>495</v>
      </c>
      <c r="J28" s="214">
        <v>305</v>
      </c>
      <c r="K28" s="214">
        <v>176</v>
      </c>
      <c r="L28" s="214">
        <v>46</v>
      </c>
      <c r="M28" s="214">
        <v>7</v>
      </c>
      <c r="N28" s="214">
        <v>3</v>
      </c>
      <c r="O28" s="214">
        <v>0</v>
      </c>
      <c r="P28" s="215">
        <f t="shared" si="0"/>
        <v>32115</v>
      </c>
      <c r="R28" s="28"/>
      <c r="S28" s="28"/>
      <c r="T28" s="28"/>
    </row>
    <row r="29" spans="1:20" s="27" customFormat="1" ht="15" customHeight="1">
      <c r="A29" s="208" t="s">
        <v>249</v>
      </c>
      <c r="B29" s="209" t="s">
        <v>20</v>
      </c>
      <c r="C29" s="210">
        <v>7753</v>
      </c>
      <c r="D29" s="210">
        <v>5723</v>
      </c>
      <c r="E29" s="210">
        <v>3254</v>
      </c>
      <c r="F29" s="210">
        <v>1315</v>
      </c>
      <c r="G29" s="210">
        <v>1784</v>
      </c>
      <c r="H29" s="210">
        <v>590</v>
      </c>
      <c r="I29" s="210">
        <v>603</v>
      </c>
      <c r="J29" s="210">
        <v>405</v>
      </c>
      <c r="K29" s="210">
        <v>239</v>
      </c>
      <c r="L29" s="210">
        <v>49</v>
      </c>
      <c r="M29" s="210">
        <v>7</v>
      </c>
      <c r="N29" s="210">
        <v>2</v>
      </c>
      <c r="O29" s="210">
        <v>10</v>
      </c>
      <c r="P29" s="211">
        <f t="shared" si="0"/>
        <v>21734</v>
      </c>
      <c r="R29" s="28"/>
      <c r="S29" s="28"/>
      <c r="T29" s="28"/>
    </row>
    <row r="30" spans="1:20" s="27" customFormat="1" ht="15" customHeight="1">
      <c r="A30" s="212" t="s">
        <v>250</v>
      </c>
      <c r="B30" s="213" t="s">
        <v>21</v>
      </c>
      <c r="C30" s="214">
        <v>4613</v>
      </c>
      <c r="D30" s="214">
        <v>3078</v>
      </c>
      <c r="E30" s="214">
        <v>1678</v>
      </c>
      <c r="F30" s="214">
        <v>672</v>
      </c>
      <c r="G30" s="214">
        <v>702</v>
      </c>
      <c r="H30" s="214">
        <v>209</v>
      </c>
      <c r="I30" s="214">
        <v>149</v>
      </c>
      <c r="J30" s="214">
        <v>85</v>
      </c>
      <c r="K30" s="214">
        <v>56</v>
      </c>
      <c r="L30" s="214">
        <v>14</v>
      </c>
      <c r="M30" s="214">
        <v>4</v>
      </c>
      <c r="N30" s="214">
        <v>1</v>
      </c>
      <c r="O30" s="214">
        <v>2</v>
      </c>
      <c r="P30" s="215">
        <f t="shared" si="0"/>
        <v>11263</v>
      </c>
      <c r="R30" s="28"/>
      <c r="S30" s="28"/>
      <c r="T30" s="28"/>
    </row>
    <row r="31" spans="1:20" s="27" customFormat="1" ht="15" customHeight="1">
      <c r="A31" s="208" t="s">
        <v>251</v>
      </c>
      <c r="B31" s="209" t="s">
        <v>22</v>
      </c>
      <c r="C31" s="210">
        <v>3871</v>
      </c>
      <c r="D31" s="210">
        <v>3019</v>
      </c>
      <c r="E31" s="210">
        <v>1818</v>
      </c>
      <c r="F31" s="210">
        <v>705</v>
      </c>
      <c r="G31" s="210">
        <v>847</v>
      </c>
      <c r="H31" s="210">
        <v>303</v>
      </c>
      <c r="I31" s="210">
        <v>235</v>
      </c>
      <c r="J31" s="210">
        <v>135</v>
      </c>
      <c r="K31" s="210">
        <v>74</v>
      </c>
      <c r="L31" s="210">
        <v>27</v>
      </c>
      <c r="M31" s="210">
        <v>6</v>
      </c>
      <c r="N31" s="210">
        <v>0</v>
      </c>
      <c r="O31" s="210">
        <v>1</v>
      </c>
      <c r="P31" s="211">
        <f t="shared" si="0"/>
        <v>11041</v>
      </c>
      <c r="R31" s="28"/>
      <c r="S31" s="28"/>
      <c r="T31" s="28"/>
    </row>
    <row r="32" spans="1:20" s="27" customFormat="1" ht="15" customHeight="1">
      <c r="A32" s="212" t="s">
        <v>252</v>
      </c>
      <c r="B32" s="213" t="s">
        <v>23</v>
      </c>
      <c r="C32" s="214">
        <v>1743</v>
      </c>
      <c r="D32" s="214">
        <v>1310</v>
      </c>
      <c r="E32" s="214">
        <v>816</v>
      </c>
      <c r="F32" s="214">
        <v>309</v>
      </c>
      <c r="G32" s="214">
        <v>326</v>
      </c>
      <c r="H32" s="214">
        <v>114</v>
      </c>
      <c r="I32" s="214">
        <v>79</v>
      </c>
      <c r="J32" s="214">
        <v>52</v>
      </c>
      <c r="K32" s="214">
        <v>28</v>
      </c>
      <c r="L32" s="214">
        <v>10</v>
      </c>
      <c r="M32" s="214">
        <v>1</v>
      </c>
      <c r="N32" s="214">
        <v>1</v>
      </c>
      <c r="O32" s="214">
        <v>1</v>
      </c>
      <c r="P32" s="215">
        <f t="shared" si="0"/>
        <v>4790</v>
      </c>
      <c r="R32" s="28"/>
      <c r="S32" s="28"/>
      <c r="T32" s="28"/>
    </row>
    <row r="33" spans="1:20" s="27" customFormat="1" ht="15" customHeight="1">
      <c r="A33" s="208" t="s">
        <v>253</v>
      </c>
      <c r="B33" s="209" t="s">
        <v>24</v>
      </c>
      <c r="C33" s="210">
        <v>4401</v>
      </c>
      <c r="D33" s="210">
        <v>3160</v>
      </c>
      <c r="E33" s="210">
        <v>1894</v>
      </c>
      <c r="F33" s="210">
        <v>753</v>
      </c>
      <c r="G33" s="210">
        <v>871</v>
      </c>
      <c r="H33" s="210">
        <v>290</v>
      </c>
      <c r="I33" s="210">
        <v>192</v>
      </c>
      <c r="J33" s="210">
        <v>141</v>
      </c>
      <c r="K33" s="210">
        <v>85</v>
      </c>
      <c r="L33" s="210">
        <v>19</v>
      </c>
      <c r="M33" s="210">
        <v>7</v>
      </c>
      <c r="N33" s="210">
        <v>4</v>
      </c>
      <c r="O33" s="210">
        <v>5</v>
      </c>
      <c r="P33" s="211">
        <f t="shared" si="0"/>
        <v>11822</v>
      </c>
      <c r="R33" s="28"/>
      <c r="S33" s="28"/>
      <c r="T33" s="28"/>
    </row>
    <row r="34" spans="1:20" s="27" customFormat="1" ht="15" customHeight="1">
      <c r="A34" s="212" t="s">
        <v>254</v>
      </c>
      <c r="B34" s="213" t="s">
        <v>25</v>
      </c>
      <c r="C34" s="214">
        <v>9817</v>
      </c>
      <c r="D34" s="214">
        <v>7145</v>
      </c>
      <c r="E34" s="214">
        <v>3795</v>
      </c>
      <c r="F34" s="214">
        <v>1466</v>
      </c>
      <c r="G34" s="214">
        <v>1591</v>
      </c>
      <c r="H34" s="214">
        <v>489</v>
      </c>
      <c r="I34" s="214">
        <v>338</v>
      </c>
      <c r="J34" s="214">
        <v>234</v>
      </c>
      <c r="K34" s="214">
        <v>156</v>
      </c>
      <c r="L34" s="214">
        <v>32</v>
      </c>
      <c r="M34" s="214">
        <v>20</v>
      </c>
      <c r="N34" s="214">
        <v>6</v>
      </c>
      <c r="O34" s="214">
        <v>14</v>
      </c>
      <c r="P34" s="215">
        <f t="shared" si="0"/>
        <v>25103</v>
      </c>
      <c r="R34" s="28"/>
      <c r="S34" s="28"/>
      <c r="T34" s="28"/>
    </row>
    <row r="35" spans="1:20" s="27" customFormat="1" ht="15" customHeight="1">
      <c r="A35" s="208" t="s">
        <v>255</v>
      </c>
      <c r="B35" s="209" t="s">
        <v>26</v>
      </c>
      <c r="C35" s="210">
        <v>16256</v>
      </c>
      <c r="D35" s="210">
        <v>12567</v>
      </c>
      <c r="E35" s="210">
        <v>6695</v>
      </c>
      <c r="F35" s="210">
        <v>2637</v>
      </c>
      <c r="G35" s="210">
        <v>3101</v>
      </c>
      <c r="H35" s="210">
        <v>1046</v>
      </c>
      <c r="I35" s="210">
        <v>762</v>
      </c>
      <c r="J35" s="210">
        <v>536</v>
      </c>
      <c r="K35" s="210">
        <v>343</v>
      </c>
      <c r="L35" s="210">
        <v>120</v>
      </c>
      <c r="M35" s="210">
        <v>35</v>
      </c>
      <c r="N35" s="210">
        <v>15</v>
      </c>
      <c r="O35" s="210">
        <v>17</v>
      </c>
      <c r="P35" s="211">
        <f t="shared" si="0"/>
        <v>44130</v>
      </c>
      <c r="R35" s="28"/>
      <c r="S35" s="28"/>
      <c r="T35" s="28"/>
    </row>
    <row r="36" spans="1:20" s="27" customFormat="1" ht="15" customHeight="1">
      <c r="A36" s="212" t="s">
        <v>256</v>
      </c>
      <c r="B36" s="213" t="s">
        <v>27</v>
      </c>
      <c r="C36" s="214">
        <v>4596</v>
      </c>
      <c r="D36" s="214">
        <v>3168</v>
      </c>
      <c r="E36" s="214">
        <v>1724</v>
      </c>
      <c r="F36" s="214">
        <v>629</v>
      </c>
      <c r="G36" s="214">
        <v>719</v>
      </c>
      <c r="H36" s="214">
        <v>190</v>
      </c>
      <c r="I36" s="214">
        <v>154</v>
      </c>
      <c r="J36" s="214">
        <v>82</v>
      </c>
      <c r="K36" s="214">
        <v>35</v>
      </c>
      <c r="L36" s="214">
        <v>14</v>
      </c>
      <c r="M36" s="214">
        <v>4</v>
      </c>
      <c r="N36" s="214">
        <v>0</v>
      </c>
      <c r="O36" s="214">
        <v>0</v>
      </c>
      <c r="P36" s="215">
        <f t="shared" si="0"/>
        <v>11315</v>
      </c>
      <c r="R36" s="28"/>
      <c r="S36" s="28"/>
      <c r="T36" s="28"/>
    </row>
    <row r="37" spans="1:20" s="27" customFormat="1" ht="15" customHeight="1">
      <c r="A37" s="208" t="s">
        <v>257</v>
      </c>
      <c r="B37" s="209" t="s">
        <v>28</v>
      </c>
      <c r="C37" s="210">
        <v>941</v>
      </c>
      <c r="D37" s="210">
        <v>685</v>
      </c>
      <c r="E37" s="210">
        <v>415</v>
      </c>
      <c r="F37" s="210">
        <v>149</v>
      </c>
      <c r="G37" s="210">
        <v>156</v>
      </c>
      <c r="H37" s="210">
        <v>44</v>
      </c>
      <c r="I37" s="210">
        <v>41</v>
      </c>
      <c r="J37" s="210">
        <v>19</v>
      </c>
      <c r="K37" s="210">
        <v>16</v>
      </c>
      <c r="L37" s="210">
        <v>4</v>
      </c>
      <c r="M37" s="210">
        <v>0</v>
      </c>
      <c r="N37" s="210">
        <v>0</v>
      </c>
      <c r="O37" s="210">
        <v>0</v>
      </c>
      <c r="P37" s="211">
        <f t="shared" si="0"/>
        <v>2470</v>
      </c>
      <c r="R37" s="28"/>
      <c r="S37" s="28"/>
      <c r="T37" s="28"/>
    </row>
    <row r="38" spans="1:20" s="27" customFormat="1" ht="15" customHeight="1">
      <c r="A38" s="212" t="s">
        <v>258</v>
      </c>
      <c r="B38" s="213" t="s">
        <v>29</v>
      </c>
      <c r="C38" s="214">
        <v>578</v>
      </c>
      <c r="D38" s="214">
        <v>473</v>
      </c>
      <c r="E38" s="214">
        <v>303</v>
      </c>
      <c r="F38" s="214">
        <v>116</v>
      </c>
      <c r="G38" s="214">
        <v>156</v>
      </c>
      <c r="H38" s="214">
        <v>63</v>
      </c>
      <c r="I38" s="214">
        <v>53</v>
      </c>
      <c r="J38" s="214">
        <v>40</v>
      </c>
      <c r="K38" s="214">
        <v>20</v>
      </c>
      <c r="L38" s="214">
        <v>9</v>
      </c>
      <c r="M38" s="214">
        <v>4</v>
      </c>
      <c r="N38" s="214">
        <v>1</v>
      </c>
      <c r="O38" s="214">
        <v>3</v>
      </c>
      <c r="P38" s="215">
        <f t="shared" si="0"/>
        <v>1819</v>
      </c>
      <c r="R38" s="28"/>
      <c r="S38" s="28"/>
      <c r="T38" s="28"/>
    </row>
    <row r="39" spans="1:20" s="27" customFormat="1" ht="15" customHeight="1">
      <c r="A39" s="208" t="s">
        <v>259</v>
      </c>
      <c r="B39" s="209" t="s">
        <v>30</v>
      </c>
      <c r="C39" s="210">
        <v>11200</v>
      </c>
      <c r="D39" s="210">
        <v>8380</v>
      </c>
      <c r="E39" s="210">
        <v>4611</v>
      </c>
      <c r="F39" s="210">
        <v>1739</v>
      </c>
      <c r="G39" s="210">
        <v>2001</v>
      </c>
      <c r="H39" s="210">
        <v>633</v>
      </c>
      <c r="I39" s="210">
        <v>435</v>
      </c>
      <c r="J39" s="210">
        <v>353</v>
      </c>
      <c r="K39" s="210">
        <v>226</v>
      </c>
      <c r="L39" s="210">
        <v>100</v>
      </c>
      <c r="M39" s="210">
        <v>48</v>
      </c>
      <c r="N39" s="210">
        <v>16</v>
      </c>
      <c r="O39" s="210">
        <v>15</v>
      </c>
      <c r="P39" s="211">
        <f t="shared" si="0"/>
        <v>29757</v>
      </c>
      <c r="R39" s="28"/>
      <c r="S39" s="28"/>
      <c r="T39" s="28"/>
    </row>
    <row r="40" spans="1:20" s="27" customFormat="1" ht="15" customHeight="1">
      <c r="A40" s="212" t="s">
        <v>260</v>
      </c>
      <c r="B40" s="213" t="s">
        <v>31</v>
      </c>
      <c r="C40" s="214">
        <v>4277</v>
      </c>
      <c r="D40" s="214">
        <v>3277</v>
      </c>
      <c r="E40" s="214">
        <v>1805</v>
      </c>
      <c r="F40" s="214">
        <v>634</v>
      </c>
      <c r="G40" s="214">
        <v>693</v>
      </c>
      <c r="H40" s="214">
        <v>217</v>
      </c>
      <c r="I40" s="214">
        <v>156</v>
      </c>
      <c r="J40" s="214">
        <v>101</v>
      </c>
      <c r="K40" s="214">
        <v>47</v>
      </c>
      <c r="L40" s="214">
        <v>18</v>
      </c>
      <c r="M40" s="214">
        <v>5</v>
      </c>
      <c r="N40" s="214">
        <v>0</v>
      </c>
      <c r="O40" s="214">
        <v>0</v>
      </c>
      <c r="P40" s="215">
        <f t="shared" si="0"/>
        <v>11230</v>
      </c>
      <c r="R40" s="28"/>
      <c r="S40" s="28"/>
      <c r="T40" s="28"/>
    </row>
    <row r="41" spans="1:20" s="27" customFormat="1" ht="15" customHeight="1">
      <c r="A41" s="208" t="s">
        <v>261</v>
      </c>
      <c r="B41" s="209" t="s">
        <v>32</v>
      </c>
      <c r="C41" s="210">
        <v>19096</v>
      </c>
      <c r="D41" s="210">
        <v>13622</v>
      </c>
      <c r="E41" s="210">
        <v>7643</v>
      </c>
      <c r="F41" s="210">
        <v>2932</v>
      </c>
      <c r="G41" s="210">
        <v>3367</v>
      </c>
      <c r="H41" s="210">
        <v>984</v>
      </c>
      <c r="I41" s="210">
        <v>727</v>
      </c>
      <c r="J41" s="210">
        <v>405</v>
      </c>
      <c r="K41" s="210">
        <v>244</v>
      </c>
      <c r="L41" s="210">
        <v>64</v>
      </c>
      <c r="M41" s="210">
        <v>14</v>
      </c>
      <c r="N41" s="210">
        <v>9</v>
      </c>
      <c r="O41" s="210">
        <v>9</v>
      </c>
      <c r="P41" s="211">
        <f t="shared" si="0"/>
        <v>49116</v>
      </c>
      <c r="R41" s="28"/>
      <c r="S41" s="28"/>
      <c r="T41" s="28"/>
    </row>
    <row r="42" spans="1:20" s="27" customFormat="1" ht="15" customHeight="1">
      <c r="A42" s="212" t="s">
        <v>262</v>
      </c>
      <c r="B42" s="213" t="s">
        <v>33</v>
      </c>
      <c r="C42" s="214">
        <v>229218</v>
      </c>
      <c r="D42" s="214">
        <v>175934</v>
      </c>
      <c r="E42" s="214">
        <v>97227</v>
      </c>
      <c r="F42" s="214">
        <v>39592</v>
      </c>
      <c r="G42" s="214">
        <v>43195</v>
      </c>
      <c r="H42" s="214">
        <v>13463</v>
      </c>
      <c r="I42" s="214">
        <v>9273</v>
      </c>
      <c r="J42" s="214">
        <v>5984</v>
      </c>
      <c r="K42" s="214">
        <v>2974</v>
      </c>
      <c r="L42" s="214">
        <v>871</v>
      </c>
      <c r="M42" s="214">
        <v>291</v>
      </c>
      <c r="N42" s="214">
        <v>108</v>
      </c>
      <c r="O42" s="214">
        <v>196</v>
      </c>
      <c r="P42" s="215">
        <f t="shared" si="0"/>
        <v>618326</v>
      </c>
      <c r="R42" s="28"/>
      <c r="S42" s="28"/>
      <c r="T42" s="28"/>
    </row>
    <row r="43" spans="1:20" s="27" customFormat="1" ht="15" customHeight="1">
      <c r="A43" s="208" t="s">
        <v>263</v>
      </c>
      <c r="B43" s="209" t="s">
        <v>34</v>
      </c>
      <c r="C43" s="210">
        <v>60615</v>
      </c>
      <c r="D43" s="210">
        <v>43149</v>
      </c>
      <c r="E43" s="210">
        <v>22756</v>
      </c>
      <c r="F43" s="210">
        <v>9016</v>
      </c>
      <c r="G43" s="210">
        <v>9573</v>
      </c>
      <c r="H43" s="210">
        <v>2750</v>
      </c>
      <c r="I43" s="210">
        <v>2124</v>
      </c>
      <c r="J43" s="210">
        <v>1365</v>
      </c>
      <c r="K43" s="210">
        <v>734</v>
      </c>
      <c r="L43" s="210">
        <v>208</v>
      </c>
      <c r="M43" s="210">
        <v>51</v>
      </c>
      <c r="N43" s="210">
        <v>17</v>
      </c>
      <c r="O43" s="210">
        <v>35</v>
      </c>
      <c r="P43" s="211">
        <f t="shared" si="0"/>
        <v>152393</v>
      </c>
      <c r="R43" s="28"/>
      <c r="S43" s="28"/>
      <c r="T43" s="28"/>
    </row>
    <row r="44" spans="1:20" s="27" customFormat="1" ht="15" customHeight="1">
      <c r="A44" s="212" t="s">
        <v>264</v>
      </c>
      <c r="B44" s="213" t="s">
        <v>35</v>
      </c>
      <c r="C44" s="214">
        <v>1372</v>
      </c>
      <c r="D44" s="214">
        <v>1030</v>
      </c>
      <c r="E44" s="214">
        <v>674</v>
      </c>
      <c r="F44" s="214">
        <v>231</v>
      </c>
      <c r="G44" s="214">
        <v>251</v>
      </c>
      <c r="H44" s="214">
        <v>78</v>
      </c>
      <c r="I44" s="214">
        <v>69</v>
      </c>
      <c r="J44" s="214">
        <v>51</v>
      </c>
      <c r="K44" s="214">
        <v>36</v>
      </c>
      <c r="L44" s="214">
        <v>4</v>
      </c>
      <c r="M44" s="214">
        <v>2</v>
      </c>
      <c r="N44" s="214">
        <v>0</v>
      </c>
      <c r="O44" s="214">
        <v>0</v>
      </c>
      <c r="P44" s="215">
        <f t="shared" si="0"/>
        <v>3798</v>
      </c>
      <c r="R44" s="28"/>
      <c r="S44" s="28"/>
      <c r="T44" s="28"/>
    </row>
    <row r="45" spans="1:20" s="27" customFormat="1" ht="15" customHeight="1">
      <c r="A45" s="208" t="s">
        <v>265</v>
      </c>
      <c r="B45" s="209" t="s">
        <v>36</v>
      </c>
      <c r="C45" s="210">
        <v>3726</v>
      </c>
      <c r="D45" s="210">
        <v>2378</v>
      </c>
      <c r="E45" s="210">
        <v>1372</v>
      </c>
      <c r="F45" s="210">
        <v>499</v>
      </c>
      <c r="G45" s="210">
        <v>534</v>
      </c>
      <c r="H45" s="210">
        <v>184</v>
      </c>
      <c r="I45" s="210">
        <v>140</v>
      </c>
      <c r="J45" s="210">
        <v>108</v>
      </c>
      <c r="K45" s="210">
        <v>47</v>
      </c>
      <c r="L45" s="210">
        <v>17</v>
      </c>
      <c r="M45" s="210">
        <v>3</v>
      </c>
      <c r="N45" s="210">
        <v>0</v>
      </c>
      <c r="O45" s="210">
        <v>0</v>
      </c>
      <c r="P45" s="211">
        <f t="shared" si="0"/>
        <v>9008</v>
      </c>
      <c r="R45" s="28"/>
      <c r="S45" s="28"/>
      <c r="T45" s="28"/>
    </row>
    <row r="46" spans="1:20" s="27" customFormat="1" ht="15" customHeight="1">
      <c r="A46" s="212" t="s">
        <v>266</v>
      </c>
      <c r="B46" s="213" t="s">
        <v>37</v>
      </c>
      <c r="C46" s="214">
        <v>17329</v>
      </c>
      <c r="D46" s="214">
        <v>10055</v>
      </c>
      <c r="E46" s="214">
        <v>5643</v>
      </c>
      <c r="F46" s="214">
        <v>2220</v>
      </c>
      <c r="G46" s="214">
        <v>2556</v>
      </c>
      <c r="H46" s="214">
        <v>777</v>
      </c>
      <c r="I46" s="214">
        <v>556</v>
      </c>
      <c r="J46" s="214">
        <v>351</v>
      </c>
      <c r="K46" s="214">
        <v>167</v>
      </c>
      <c r="L46" s="214">
        <v>48</v>
      </c>
      <c r="M46" s="214">
        <v>15</v>
      </c>
      <c r="N46" s="214">
        <v>8</v>
      </c>
      <c r="O46" s="214">
        <v>10</v>
      </c>
      <c r="P46" s="215">
        <f t="shared" si="0"/>
        <v>39735</v>
      </c>
      <c r="R46" s="28"/>
      <c r="S46" s="28"/>
      <c r="T46" s="28"/>
    </row>
    <row r="47" spans="1:20" s="27" customFormat="1" ht="15" customHeight="1">
      <c r="A47" s="208" t="s">
        <v>267</v>
      </c>
      <c r="B47" s="209" t="s">
        <v>38</v>
      </c>
      <c r="C47" s="210">
        <v>4022</v>
      </c>
      <c r="D47" s="210">
        <v>2825</v>
      </c>
      <c r="E47" s="210">
        <v>1486</v>
      </c>
      <c r="F47" s="210">
        <v>539</v>
      </c>
      <c r="G47" s="210">
        <v>639</v>
      </c>
      <c r="H47" s="210">
        <v>198</v>
      </c>
      <c r="I47" s="210">
        <v>141</v>
      </c>
      <c r="J47" s="210">
        <v>96</v>
      </c>
      <c r="K47" s="210">
        <v>73</v>
      </c>
      <c r="L47" s="210">
        <v>19</v>
      </c>
      <c r="M47" s="210">
        <v>3</v>
      </c>
      <c r="N47" s="210">
        <v>3</v>
      </c>
      <c r="O47" s="210">
        <v>1</v>
      </c>
      <c r="P47" s="211">
        <f t="shared" si="0"/>
        <v>10045</v>
      </c>
      <c r="R47" s="28"/>
      <c r="S47" s="28"/>
      <c r="T47" s="28"/>
    </row>
    <row r="48" spans="1:20" s="27" customFormat="1" ht="15" customHeight="1">
      <c r="A48" s="212" t="s">
        <v>268</v>
      </c>
      <c r="B48" s="213" t="s">
        <v>39</v>
      </c>
      <c r="C48" s="214">
        <v>2078</v>
      </c>
      <c r="D48" s="214">
        <v>1250</v>
      </c>
      <c r="E48" s="214">
        <v>736</v>
      </c>
      <c r="F48" s="214">
        <v>252</v>
      </c>
      <c r="G48" s="214">
        <v>289</v>
      </c>
      <c r="H48" s="214">
        <v>71</v>
      </c>
      <c r="I48" s="214">
        <v>54</v>
      </c>
      <c r="J48" s="214">
        <v>32</v>
      </c>
      <c r="K48" s="214">
        <v>21</v>
      </c>
      <c r="L48" s="214">
        <v>6</v>
      </c>
      <c r="M48" s="214">
        <v>1</v>
      </c>
      <c r="N48" s="214">
        <v>0</v>
      </c>
      <c r="O48" s="214">
        <v>1</v>
      </c>
      <c r="P48" s="215">
        <f t="shared" si="0"/>
        <v>4791</v>
      </c>
      <c r="R48" s="28"/>
      <c r="S48" s="28"/>
      <c r="T48" s="28"/>
    </row>
    <row r="49" spans="1:20" s="27" customFormat="1" ht="15" customHeight="1">
      <c r="A49" s="208" t="s">
        <v>269</v>
      </c>
      <c r="B49" s="209" t="s">
        <v>40</v>
      </c>
      <c r="C49" s="210">
        <v>20628</v>
      </c>
      <c r="D49" s="210">
        <v>16369</v>
      </c>
      <c r="E49" s="210">
        <v>10082</v>
      </c>
      <c r="F49" s="210">
        <v>4394</v>
      </c>
      <c r="G49" s="210">
        <v>4995</v>
      </c>
      <c r="H49" s="210">
        <v>1643</v>
      </c>
      <c r="I49" s="210">
        <v>1290</v>
      </c>
      <c r="J49" s="210">
        <v>887</v>
      </c>
      <c r="K49" s="210">
        <v>522</v>
      </c>
      <c r="L49" s="210">
        <v>190</v>
      </c>
      <c r="M49" s="210">
        <v>45</v>
      </c>
      <c r="N49" s="210">
        <v>20</v>
      </c>
      <c r="O49" s="210">
        <v>31</v>
      </c>
      <c r="P49" s="211">
        <f t="shared" si="0"/>
        <v>61096</v>
      </c>
      <c r="R49" s="28"/>
      <c r="S49" s="28"/>
      <c r="T49" s="28"/>
    </row>
    <row r="50" spans="1:20" s="27" customFormat="1" ht="15" customHeight="1">
      <c r="A50" s="212" t="s">
        <v>270</v>
      </c>
      <c r="B50" s="213" t="s">
        <v>41</v>
      </c>
      <c r="C50" s="214">
        <v>23680</v>
      </c>
      <c r="D50" s="214">
        <v>16901</v>
      </c>
      <c r="E50" s="214">
        <v>9071</v>
      </c>
      <c r="F50" s="214">
        <v>3483</v>
      </c>
      <c r="G50" s="214">
        <v>3883</v>
      </c>
      <c r="H50" s="214">
        <v>1156</v>
      </c>
      <c r="I50" s="214">
        <v>868</v>
      </c>
      <c r="J50" s="214">
        <v>602</v>
      </c>
      <c r="K50" s="214">
        <v>285</v>
      </c>
      <c r="L50" s="214">
        <v>71</v>
      </c>
      <c r="M50" s="214">
        <v>18</v>
      </c>
      <c r="N50" s="214">
        <v>10</v>
      </c>
      <c r="O50" s="214">
        <v>11</v>
      </c>
      <c r="P50" s="215">
        <f t="shared" si="0"/>
        <v>60039</v>
      </c>
      <c r="R50" s="28"/>
      <c r="S50" s="28"/>
      <c r="T50" s="28"/>
    </row>
    <row r="51" spans="1:20" s="27" customFormat="1" ht="15" customHeight="1">
      <c r="A51" s="208" t="s">
        <v>271</v>
      </c>
      <c r="B51" s="209" t="s">
        <v>42</v>
      </c>
      <c r="C51" s="210">
        <v>4870</v>
      </c>
      <c r="D51" s="210">
        <v>3270</v>
      </c>
      <c r="E51" s="210">
        <v>1800</v>
      </c>
      <c r="F51" s="210">
        <v>715</v>
      </c>
      <c r="G51" s="210">
        <v>694</v>
      </c>
      <c r="H51" s="210">
        <v>238</v>
      </c>
      <c r="I51" s="210">
        <v>186</v>
      </c>
      <c r="J51" s="210">
        <v>121</v>
      </c>
      <c r="K51" s="210">
        <v>82</v>
      </c>
      <c r="L51" s="210">
        <v>26</v>
      </c>
      <c r="M51" s="210">
        <v>12</v>
      </c>
      <c r="N51" s="210">
        <v>7</v>
      </c>
      <c r="O51" s="210">
        <v>4</v>
      </c>
      <c r="P51" s="211">
        <f t="shared" si="0"/>
        <v>12025</v>
      </c>
      <c r="R51" s="28"/>
      <c r="S51" s="28"/>
      <c r="T51" s="28"/>
    </row>
    <row r="52" spans="1:20" s="27" customFormat="1" ht="15" customHeight="1">
      <c r="A52" s="212" t="s">
        <v>272</v>
      </c>
      <c r="B52" s="213" t="s">
        <v>43</v>
      </c>
      <c r="C52" s="214">
        <v>5556</v>
      </c>
      <c r="D52" s="214">
        <v>4009</v>
      </c>
      <c r="E52" s="214">
        <v>2119</v>
      </c>
      <c r="F52" s="214">
        <v>906</v>
      </c>
      <c r="G52" s="214">
        <v>1109</v>
      </c>
      <c r="H52" s="214">
        <v>373</v>
      </c>
      <c r="I52" s="214">
        <v>295</v>
      </c>
      <c r="J52" s="214">
        <v>230</v>
      </c>
      <c r="K52" s="214">
        <v>139</v>
      </c>
      <c r="L52" s="214">
        <v>64</v>
      </c>
      <c r="M52" s="214">
        <v>16</v>
      </c>
      <c r="N52" s="214">
        <v>7</v>
      </c>
      <c r="O52" s="214">
        <v>6</v>
      </c>
      <c r="P52" s="215">
        <f t="shared" si="0"/>
        <v>14829</v>
      </c>
      <c r="R52" s="28"/>
      <c r="S52" s="28"/>
      <c r="T52" s="28"/>
    </row>
    <row r="53" spans="1:20" s="27" customFormat="1" ht="15" customHeight="1">
      <c r="A53" s="208" t="s">
        <v>273</v>
      </c>
      <c r="B53" s="209" t="s">
        <v>44</v>
      </c>
      <c r="C53" s="210">
        <v>13986</v>
      </c>
      <c r="D53" s="210">
        <v>9778</v>
      </c>
      <c r="E53" s="210">
        <v>5209</v>
      </c>
      <c r="F53" s="210">
        <v>1916</v>
      </c>
      <c r="G53" s="210">
        <v>2134</v>
      </c>
      <c r="H53" s="210">
        <v>588</v>
      </c>
      <c r="I53" s="210">
        <v>476</v>
      </c>
      <c r="J53" s="210">
        <v>351</v>
      </c>
      <c r="K53" s="210">
        <v>265</v>
      </c>
      <c r="L53" s="210">
        <v>78</v>
      </c>
      <c r="M53" s="210">
        <v>24</v>
      </c>
      <c r="N53" s="210">
        <v>5</v>
      </c>
      <c r="O53" s="210">
        <v>15</v>
      </c>
      <c r="P53" s="211">
        <f t="shared" si="0"/>
        <v>34825</v>
      </c>
      <c r="R53" s="28"/>
      <c r="S53" s="28"/>
      <c r="T53" s="28"/>
    </row>
    <row r="54" spans="1:20" s="27" customFormat="1" ht="15" customHeight="1">
      <c r="A54" s="212" t="s">
        <v>274</v>
      </c>
      <c r="B54" s="213" t="s">
        <v>175</v>
      </c>
      <c r="C54" s="214">
        <v>8192</v>
      </c>
      <c r="D54" s="214">
        <v>5544</v>
      </c>
      <c r="E54" s="214">
        <v>3112</v>
      </c>
      <c r="F54" s="214">
        <v>1313</v>
      </c>
      <c r="G54" s="214">
        <v>1542</v>
      </c>
      <c r="H54" s="214">
        <v>491</v>
      </c>
      <c r="I54" s="214">
        <v>392</v>
      </c>
      <c r="J54" s="214">
        <v>247</v>
      </c>
      <c r="K54" s="214">
        <v>221</v>
      </c>
      <c r="L54" s="214">
        <v>79</v>
      </c>
      <c r="M54" s="214">
        <v>19</v>
      </c>
      <c r="N54" s="214">
        <v>6</v>
      </c>
      <c r="O54" s="214">
        <v>11</v>
      </c>
      <c r="P54" s="215">
        <f t="shared" si="0"/>
        <v>21169</v>
      </c>
      <c r="R54" s="28"/>
      <c r="S54" s="28"/>
      <c r="T54" s="28"/>
    </row>
    <row r="55" spans="1:20" s="27" customFormat="1" ht="15" customHeight="1">
      <c r="A55" s="208" t="s">
        <v>275</v>
      </c>
      <c r="B55" s="209" t="s">
        <v>45</v>
      </c>
      <c r="C55" s="210">
        <v>2568</v>
      </c>
      <c r="D55" s="210">
        <v>1936</v>
      </c>
      <c r="E55" s="210">
        <v>1378</v>
      </c>
      <c r="F55" s="210">
        <v>713</v>
      </c>
      <c r="G55" s="210">
        <v>1244</v>
      </c>
      <c r="H55" s="210">
        <v>457</v>
      </c>
      <c r="I55" s="210">
        <v>409</v>
      </c>
      <c r="J55" s="210">
        <v>269</v>
      </c>
      <c r="K55" s="210">
        <v>135</v>
      </c>
      <c r="L55" s="210">
        <v>21</v>
      </c>
      <c r="M55" s="210">
        <v>8</v>
      </c>
      <c r="N55" s="210">
        <v>2</v>
      </c>
      <c r="O55" s="210">
        <v>1</v>
      </c>
      <c r="P55" s="211">
        <f t="shared" si="0"/>
        <v>9141</v>
      </c>
      <c r="R55" s="28"/>
      <c r="S55" s="28"/>
      <c r="T55" s="28"/>
    </row>
    <row r="56" spans="1:20" s="27" customFormat="1" ht="15" customHeight="1">
      <c r="A56" s="212" t="s">
        <v>276</v>
      </c>
      <c r="B56" s="213" t="s">
        <v>46</v>
      </c>
      <c r="C56" s="214">
        <v>19784</v>
      </c>
      <c r="D56" s="214">
        <v>13831</v>
      </c>
      <c r="E56" s="214">
        <v>6949</v>
      </c>
      <c r="F56" s="214">
        <v>2456</v>
      </c>
      <c r="G56" s="214">
        <v>2559</v>
      </c>
      <c r="H56" s="214">
        <v>661</v>
      </c>
      <c r="I56" s="214">
        <v>452</v>
      </c>
      <c r="J56" s="214">
        <v>268</v>
      </c>
      <c r="K56" s="214">
        <v>132</v>
      </c>
      <c r="L56" s="214">
        <v>40</v>
      </c>
      <c r="M56" s="214">
        <v>5</v>
      </c>
      <c r="N56" s="214">
        <v>4</v>
      </c>
      <c r="O56" s="214">
        <v>6</v>
      </c>
      <c r="P56" s="215">
        <f t="shared" si="0"/>
        <v>47147</v>
      </c>
      <c r="R56" s="28"/>
      <c r="S56" s="28"/>
      <c r="T56" s="28"/>
    </row>
    <row r="57" spans="1:20" s="27" customFormat="1" ht="15" customHeight="1">
      <c r="A57" s="208" t="s">
        <v>277</v>
      </c>
      <c r="B57" s="209" t="s">
        <v>47</v>
      </c>
      <c r="C57" s="210">
        <v>1139</v>
      </c>
      <c r="D57" s="210">
        <v>850</v>
      </c>
      <c r="E57" s="210">
        <v>543</v>
      </c>
      <c r="F57" s="210">
        <v>185</v>
      </c>
      <c r="G57" s="210">
        <v>243</v>
      </c>
      <c r="H57" s="210">
        <v>101</v>
      </c>
      <c r="I57" s="210">
        <v>84</v>
      </c>
      <c r="J57" s="210">
        <v>71</v>
      </c>
      <c r="K57" s="210">
        <v>41</v>
      </c>
      <c r="L57" s="210">
        <v>11</v>
      </c>
      <c r="M57" s="210">
        <v>1</v>
      </c>
      <c r="N57" s="210">
        <v>0</v>
      </c>
      <c r="O57" s="210">
        <v>1</v>
      </c>
      <c r="P57" s="211">
        <f t="shared" si="0"/>
        <v>3270</v>
      </c>
      <c r="R57" s="28"/>
      <c r="S57" s="28"/>
      <c r="T57" s="28"/>
    </row>
    <row r="58" spans="1:20" s="27" customFormat="1" ht="15" customHeight="1">
      <c r="A58" s="212" t="s">
        <v>278</v>
      </c>
      <c r="B58" s="213" t="s">
        <v>48</v>
      </c>
      <c r="C58" s="214">
        <v>3703</v>
      </c>
      <c r="D58" s="214">
        <v>2754</v>
      </c>
      <c r="E58" s="214">
        <v>1571</v>
      </c>
      <c r="F58" s="214">
        <v>584</v>
      </c>
      <c r="G58" s="214">
        <v>654</v>
      </c>
      <c r="H58" s="214">
        <v>192</v>
      </c>
      <c r="I58" s="214">
        <v>155</v>
      </c>
      <c r="J58" s="214">
        <v>78</v>
      </c>
      <c r="K58" s="214">
        <v>40</v>
      </c>
      <c r="L58" s="214">
        <v>8</v>
      </c>
      <c r="M58" s="214">
        <v>2</v>
      </c>
      <c r="N58" s="214">
        <v>0</v>
      </c>
      <c r="O58" s="214">
        <v>0</v>
      </c>
      <c r="P58" s="215">
        <f t="shared" si="0"/>
        <v>9741</v>
      </c>
      <c r="R58" s="28"/>
      <c r="S58" s="28"/>
      <c r="T58" s="28"/>
    </row>
    <row r="59" spans="1:20" s="27" customFormat="1" ht="15" customHeight="1">
      <c r="A59" s="208" t="s">
        <v>279</v>
      </c>
      <c r="B59" s="209" t="s">
        <v>49</v>
      </c>
      <c r="C59" s="210">
        <v>3363</v>
      </c>
      <c r="D59" s="210">
        <v>2195</v>
      </c>
      <c r="E59" s="210">
        <v>1119</v>
      </c>
      <c r="F59" s="210">
        <v>486</v>
      </c>
      <c r="G59" s="210">
        <v>510</v>
      </c>
      <c r="H59" s="210">
        <v>168</v>
      </c>
      <c r="I59" s="210">
        <v>108</v>
      </c>
      <c r="J59" s="210">
        <v>58</v>
      </c>
      <c r="K59" s="210">
        <v>43</v>
      </c>
      <c r="L59" s="210">
        <v>16</v>
      </c>
      <c r="M59" s="210">
        <v>2</v>
      </c>
      <c r="N59" s="210">
        <v>0</v>
      </c>
      <c r="O59" s="210">
        <v>0</v>
      </c>
      <c r="P59" s="211">
        <f t="shared" si="0"/>
        <v>8068</v>
      </c>
      <c r="R59" s="28"/>
      <c r="S59" s="28"/>
      <c r="T59" s="28"/>
    </row>
    <row r="60" spans="1:20" s="27" customFormat="1" ht="15" customHeight="1">
      <c r="A60" s="212" t="s">
        <v>280</v>
      </c>
      <c r="B60" s="213" t="s">
        <v>50</v>
      </c>
      <c r="C60" s="214">
        <v>6974</v>
      </c>
      <c r="D60" s="214">
        <v>4638</v>
      </c>
      <c r="E60" s="214">
        <v>2513</v>
      </c>
      <c r="F60" s="214">
        <v>929</v>
      </c>
      <c r="G60" s="214">
        <v>1062</v>
      </c>
      <c r="H60" s="214">
        <v>332</v>
      </c>
      <c r="I60" s="214">
        <v>231</v>
      </c>
      <c r="J60" s="214">
        <v>113</v>
      </c>
      <c r="K60" s="214">
        <v>74</v>
      </c>
      <c r="L60" s="214">
        <v>34</v>
      </c>
      <c r="M60" s="214">
        <v>7</v>
      </c>
      <c r="N60" s="214">
        <v>0</v>
      </c>
      <c r="O60" s="214">
        <v>3</v>
      </c>
      <c r="P60" s="215">
        <f t="shared" si="0"/>
        <v>16910</v>
      </c>
      <c r="R60" s="28"/>
      <c r="S60" s="28"/>
      <c r="T60" s="28"/>
    </row>
    <row r="61" spans="1:20" s="27" customFormat="1" ht="15" customHeight="1">
      <c r="A61" s="208" t="s">
        <v>281</v>
      </c>
      <c r="B61" s="209" t="s">
        <v>51</v>
      </c>
      <c r="C61" s="210">
        <v>3372</v>
      </c>
      <c r="D61" s="210">
        <v>2290</v>
      </c>
      <c r="E61" s="210">
        <v>1415</v>
      </c>
      <c r="F61" s="210">
        <v>529</v>
      </c>
      <c r="G61" s="210">
        <v>618</v>
      </c>
      <c r="H61" s="210">
        <v>162</v>
      </c>
      <c r="I61" s="210">
        <v>133</v>
      </c>
      <c r="J61" s="210">
        <v>61</v>
      </c>
      <c r="K61" s="210">
        <v>29</v>
      </c>
      <c r="L61" s="210">
        <v>11</v>
      </c>
      <c r="M61" s="210">
        <v>3</v>
      </c>
      <c r="N61" s="210">
        <v>2</v>
      </c>
      <c r="O61" s="210">
        <v>0</v>
      </c>
      <c r="P61" s="211">
        <f t="shared" si="0"/>
        <v>8625</v>
      </c>
      <c r="R61" s="28"/>
      <c r="S61" s="28"/>
      <c r="T61" s="28"/>
    </row>
    <row r="62" spans="1:20" s="27" customFormat="1" ht="15" customHeight="1">
      <c r="A62" s="212" t="s">
        <v>282</v>
      </c>
      <c r="B62" s="213" t="s">
        <v>52</v>
      </c>
      <c r="C62" s="214">
        <v>11984</v>
      </c>
      <c r="D62" s="214">
        <v>8675</v>
      </c>
      <c r="E62" s="214">
        <v>4883</v>
      </c>
      <c r="F62" s="214">
        <v>1804</v>
      </c>
      <c r="G62" s="214">
        <v>2074</v>
      </c>
      <c r="H62" s="214">
        <v>614</v>
      </c>
      <c r="I62" s="214">
        <v>455</v>
      </c>
      <c r="J62" s="214">
        <v>294</v>
      </c>
      <c r="K62" s="214">
        <v>160</v>
      </c>
      <c r="L62" s="214">
        <v>41</v>
      </c>
      <c r="M62" s="214">
        <v>20</v>
      </c>
      <c r="N62" s="214">
        <v>7</v>
      </c>
      <c r="O62" s="214">
        <v>9</v>
      </c>
      <c r="P62" s="215">
        <f t="shared" si="0"/>
        <v>31020</v>
      </c>
      <c r="R62" s="28"/>
      <c r="S62" s="28"/>
      <c r="T62" s="28"/>
    </row>
    <row r="63" spans="1:20" s="27" customFormat="1" ht="15" customHeight="1">
      <c r="A63" s="208" t="s">
        <v>283</v>
      </c>
      <c r="B63" s="209" t="s">
        <v>53</v>
      </c>
      <c r="C63" s="210">
        <v>12754</v>
      </c>
      <c r="D63" s="210">
        <v>9204</v>
      </c>
      <c r="E63" s="210">
        <v>5648</v>
      </c>
      <c r="F63" s="210">
        <v>2128</v>
      </c>
      <c r="G63" s="210">
        <v>2275</v>
      </c>
      <c r="H63" s="210">
        <v>677</v>
      </c>
      <c r="I63" s="210">
        <v>459</v>
      </c>
      <c r="J63" s="210">
        <v>275</v>
      </c>
      <c r="K63" s="210">
        <v>149</v>
      </c>
      <c r="L63" s="210">
        <v>40</v>
      </c>
      <c r="M63" s="210">
        <v>12</v>
      </c>
      <c r="N63" s="210">
        <v>10</v>
      </c>
      <c r="O63" s="210">
        <v>4</v>
      </c>
      <c r="P63" s="211">
        <f t="shared" si="0"/>
        <v>33635</v>
      </c>
      <c r="R63" s="28"/>
      <c r="S63" s="28"/>
      <c r="T63" s="28"/>
    </row>
    <row r="64" spans="1:20" s="27" customFormat="1" ht="15" customHeight="1">
      <c r="A64" s="212" t="s">
        <v>284</v>
      </c>
      <c r="B64" s="213" t="s">
        <v>54</v>
      </c>
      <c r="C64" s="214">
        <v>929</v>
      </c>
      <c r="D64" s="214">
        <v>766</v>
      </c>
      <c r="E64" s="214">
        <v>491</v>
      </c>
      <c r="F64" s="214">
        <v>212</v>
      </c>
      <c r="G64" s="214">
        <v>261</v>
      </c>
      <c r="H64" s="214">
        <v>93</v>
      </c>
      <c r="I64" s="214">
        <v>84</v>
      </c>
      <c r="J64" s="214">
        <v>43</v>
      </c>
      <c r="K64" s="214">
        <v>43</v>
      </c>
      <c r="L64" s="214">
        <v>10</v>
      </c>
      <c r="M64" s="214">
        <v>3</v>
      </c>
      <c r="N64" s="214">
        <v>2</v>
      </c>
      <c r="O64" s="214">
        <v>2</v>
      </c>
      <c r="P64" s="215">
        <f t="shared" si="0"/>
        <v>2939</v>
      </c>
      <c r="R64" s="28"/>
      <c r="S64" s="28"/>
      <c r="T64" s="28"/>
    </row>
    <row r="65" spans="1:20" s="27" customFormat="1" ht="15" customHeight="1">
      <c r="A65" s="208" t="s">
        <v>285</v>
      </c>
      <c r="B65" s="209" t="s">
        <v>55</v>
      </c>
      <c r="C65" s="210">
        <v>2124</v>
      </c>
      <c r="D65" s="210">
        <v>1519</v>
      </c>
      <c r="E65" s="210">
        <v>843</v>
      </c>
      <c r="F65" s="210">
        <v>290</v>
      </c>
      <c r="G65" s="210">
        <v>263</v>
      </c>
      <c r="H65" s="210">
        <v>74</v>
      </c>
      <c r="I65" s="210">
        <v>80</v>
      </c>
      <c r="J65" s="210">
        <v>68</v>
      </c>
      <c r="K65" s="210">
        <v>29</v>
      </c>
      <c r="L65" s="210">
        <v>4</v>
      </c>
      <c r="M65" s="210">
        <v>0</v>
      </c>
      <c r="N65" s="210">
        <v>0</v>
      </c>
      <c r="O65" s="210">
        <v>0</v>
      </c>
      <c r="P65" s="211">
        <f t="shared" si="0"/>
        <v>5294</v>
      </c>
      <c r="R65" s="28"/>
      <c r="S65" s="28"/>
      <c r="T65" s="28"/>
    </row>
    <row r="66" spans="1:20" s="27" customFormat="1" ht="15" customHeight="1">
      <c r="A66" s="212" t="s">
        <v>286</v>
      </c>
      <c r="B66" s="213" t="s">
        <v>56</v>
      </c>
      <c r="C66" s="214">
        <v>4644</v>
      </c>
      <c r="D66" s="214">
        <v>3339</v>
      </c>
      <c r="E66" s="214">
        <v>1951</v>
      </c>
      <c r="F66" s="214">
        <v>751</v>
      </c>
      <c r="G66" s="214">
        <v>912</v>
      </c>
      <c r="H66" s="214">
        <v>269</v>
      </c>
      <c r="I66" s="214">
        <v>201</v>
      </c>
      <c r="J66" s="214">
        <v>119</v>
      </c>
      <c r="K66" s="214">
        <v>54</v>
      </c>
      <c r="L66" s="214">
        <v>20</v>
      </c>
      <c r="M66" s="214">
        <v>9</v>
      </c>
      <c r="N66" s="214">
        <v>2</v>
      </c>
      <c r="O66" s="214">
        <v>2</v>
      </c>
      <c r="P66" s="215">
        <f t="shared" si="0"/>
        <v>12273</v>
      </c>
      <c r="R66" s="28"/>
      <c r="S66" s="28"/>
      <c r="T66" s="28"/>
    </row>
    <row r="67" spans="1:20" s="27" customFormat="1" ht="15" customHeight="1">
      <c r="A67" s="208" t="s">
        <v>287</v>
      </c>
      <c r="B67" s="209" t="s">
        <v>57</v>
      </c>
      <c r="C67" s="210">
        <v>11992</v>
      </c>
      <c r="D67" s="210">
        <v>8954</v>
      </c>
      <c r="E67" s="210">
        <v>4966</v>
      </c>
      <c r="F67" s="210">
        <v>1934</v>
      </c>
      <c r="G67" s="210">
        <v>2267</v>
      </c>
      <c r="H67" s="210">
        <v>772</v>
      </c>
      <c r="I67" s="210">
        <v>601</v>
      </c>
      <c r="J67" s="210">
        <v>476</v>
      </c>
      <c r="K67" s="210">
        <v>327</v>
      </c>
      <c r="L67" s="210">
        <v>109</v>
      </c>
      <c r="M67" s="210">
        <v>25</v>
      </c>
      <c r="N67" s="210">
        <v>6</v>
      </c>
      <c r="O67" s="210">
        <v>7</v>
      </c>
      <c r="P67" s="211">
        <f t="shared" si="0"/>
        <v>32436</v>
      </c>
      <c r="R67" s="28"/>
      <c r="S67" s="28"/>
      <c r="T67" s="28"/>
    </row>
    <row r="68" spans="1:20" s="27" customFormat="1" ht="15" customHeight="1">
      <c r="A68" s="212" t="s">
        <v>288</v>
      </c>
      <c r="B68" s="213" t="s">
        <v>58</v>
      </c>
      <c r="C68" s="214">
        <v>4350</v>
      </c>
      <c r="D68" s="214">
        <v>2954</v>
      </c>
      <c r="E68" s="214">
        <v>1647</v>
      </c>
      <c r="F68" s="214">
        <v>609</v>
      </c>
      <c r="G68" s="214">
        <v>721</v>
      </c>
      <c r="H68" s="214">
        <v>197</v>
      </c>
      <c r="I68" s="214">
        <v>131</v>
      </c>
      <c r="J68" s="214">
        <v>103</v>
      </c>
      <c r="K68" s="214">
        <v>59</v>
      </c>
      <c r="L68" s="214">
        <v>18</v>
      </c>
      <c r="M68" s="214">
        <v>4</v>
      </c>
      <c r="N68" s="214">
        <v>2</v>
      </c>
      <c r="O68" s="214">
        <v>1</v>
      </c>
      <c r="P68" s="215">
        <f t="shared" si="0"/>
        <v>10796</v>
      </c>
      <c r="R68" s="28"/>
      <c r="S68" s="28"/>
      <c r="T68" s="28"/>
    </row>
    <row r="69" spans="1:20" s="27" customFormat="1" ht="15" customHeight="1">
      <c r="A69" s="208" t="s">
        <v>289</v>
      </c>
      <c r="B69" s="209" t="s">
        <v>59</v>
      </c>
      <c r="C69" s="210">
        <v>8810</v>
      </c>
      <c r="D69" s="210">
        <v>6193</v>
      </c>
      <c r="E69" s="210">
        <v>3479</v>
      </c>
      <c r="F69" s="210">
        <v>1348</v>
      </c>
      <c r="G69" s="210">
        <v>1522</v>
      </c>
      <c r="H69" s="210">
        <v>385</v>
      </c>
      <c r="I69" s="210">
        <v>297</v>
      </c>
      <c r="J69" s="210">
        <v>144</v>
      </c>
      <c r="K69" s="210">
        <v>72</v>
      </c>
      <c r="L69" s="210">
        <v>22</v>
      </c>
      <c r="M69" s="210">
        <v>6</v>
      </c>
      <c r="N69" s="210">
        <v>3</v>
      </c>
      <c r="O69" s="210">
        <v>2</v>
      </c>
      <c r="P69" s="211">
        <f t="shared" si="0"/>
        <v>22283</v>
      </c>
      <c r="R69" s="28"/>
      <c r="S69" s="28"/>
      <c r="T69" s="28"/>
    </row>
    <row r="70" spans="1:20" s="27" customFormat="1" ht="15" customHeight="1">
      <c r="A70" s="212" t="s">
        <v>290</v>
      </c>
      <c r="B70" s="213" t="s">
        <v>60</v>
      </c>
      <c r="C70" s="214">
        <v>597</v>
      </c>
      <c r="D70" s="214">
        <v>409</v>
      </c>
      <c r="E70" s="214">
        <v>245</v>
      </c>
      <c r="F70" s="214">
        <v>100</v>
      </c>
      <c r="G70" s="214">
        <v>126</v>
      </c>
      <c r="H70" s="214">
        <v>35</v>
      </c>
      <c r="I70" s="214">
        <v>22</v>
      </c>
      <c r="J70" s="214">
        <v>15</v>
      </c>
      <c r="K70" s="214">
        <v>14</v>
      </c>
      <c r="L70" s="214">
        <v>2</v>
      </c>
      <c r="M70" s="214">
        <v>0</v>
      </c>
      <c r="N70" s="214">
        <v>0</v>
      </c>
      <c r="O70" s="214">
        <v>0</v>
      </c>
      <c r="P70" s="215">
        <f t="shared" si="0"/>
        <v>1565</v>
      </c>
      <c r="R70" s="28"/>
      <c r="S70" s="28"/>
      <c r="T70" s="28"/>
    </row>
    <row r="71" spans="1:20" s="27" customFormat="1" ht="15" customHeight="1">
      <c r="A71" s="208" t="s">
        <v>291</v>
      </c>
      <c r="B71" s="209" t="s">
        <v>61</v>
      </c>
      <c r="C71" s="210">
        <v>9645</v>
      </c>
      <c r="D71" s="210">
        <v>5728</v>
      </c>
      <c r="E71" s="210">
        <v>3216</v>
      </c>
      <c r="F71" s="210">
        <v>1330</v>
      </c>
      <c r="G71" s="210">
        <v>1611</v>
      </c>
      <c r="H71" s="210">
        <v>508</v>
      </c>
      <c r="I71" s="210">
        <v>358</v>
      </c>
      <c r="J71" s="210">
        <v>237</v>
      </c>
      <c r="K71" s="210">
        <v>174</v>
      </c>
      <c r="L71" s="210">
        <v>42</v>
      </c>
      <c r="M71" s="210">
        <v>20</v>
      </c>
      <c r="N71" s="210">
        <v>9</v>
      </c>
      <c r="O71" s="210">
        <v>13</v>
      </c>
      <c r="P71" s="211">
        <f t="shared" si="0"/>
        <v>22891</v>
      </c>
      <c r="R71" s="28"/>
      <c r="S71" s="28"/>
      <c r="T71" s="28"/>
    </row>
    <row r="72" spans="1:20" s="27" customFormat="1" ht="15" customHeight="1">
      <c r="A72" s="212" t="s">
        <v>292</v>
      </c>
      <c r="B72" s="213" t="s">
        <v>62</v>
      </c>
      <c r="C72" s="214">
        <v>4819</v>
      </c>
      <c r="D72" s="214">
        <v>2874</v>
      </c>
      <c r="E72" s="214">
        <v>1522</v>
      </c>
      <c r="F72" s="214">
        <v>547</v>
      </c>
      <c r="G72" s="214">
        <v>624</v>
      </c>
      <c r="H72" s="214">
        <v>190</v>
      </c>
      <c r="I72" s="214">
        <v>161</v>
      </c>
      <c r="J72" s="214">
        <v>85</v>
      </c>
      <c r="K72" s="214">
        <v>45</v>
      </c>
      <c r="L72" s="214">
        <v>14</v>
      </c>
      <c r="M72" s="214">
        <v>3</v>
      </c>
      <c r="N72" s="214">
        <v>1</v>
      </c>
      <c r="O72" s="214">
        <v>5</v>
      </c>
      <c r="P72" s="215">
        <f t="shared" si="0"/>
        <v>10890</v>
      </c>
      <c r="R72" s="28"/>
      <c r="S72" s="28"/>
      <c r="T72" s="28"/>
    </row>
    <row r="73" spans="1:20" s="27" customFormat="1" ht="15" customHeight="1">
      <c r="A73" s="208" t="s">
        <v>293</v>
      </c>
      <c r="B73" s="209" t="s">
        <v>63</v>
      </c>
      <c r="C73" s="210">
        <v>4808</v>
      </c>
      <c r="D73" s="210">
        <v>3350</v>
      </c>
      <c r="E73" s="210">
        <v>1961</v>
      </c>
      <c r="F73" s="210">
        <v>773</v>
      </c>
      <c r="G73" s="210">
        <v>996</v>
      </c>
      <c r="H73" s="210">
        <v>338</v>
      </c>
      <c r="I73" s="210">
        <v>262</v>
      </c>
      <c r="J73" s="210">
        <v>161</v>
      </c>
      <c r="K73" s="210">
        <v>110</v>
      </c>
      <c r="L73" s="210">
        <v>26</v>
      </c>
      <c r="M73" s="210">
        <v>10</v>
      </c>
      <c r="N73" s="210">
        <v>1</v>
      </c>
      <c r="O73" s="210">
        <v>7</v>
      </c>
      <c r="P73" s="211">
        <f t="shared" si="0"/>
        <v>12803</v>
      </c>
      <c r="R73" s="28"/>
      <c r="S73" s="28"/>
      <c r="T73" s="28"/>
    </row>
    <row r="74" spans="1:20" s="27" customFormat="1" ht="15" customHeight="1">
      <c r="A74" s="212" t="s">
        <v>294</v>
      </c>
      <c r="B74" s="213" t="s">
        <v>64</v>
      </c>
      <c r="C74" s="214">
        <v>3020</v>
      </c>
      <c r="D74" s="214">
        <v>2056</v>
      </c>
      <c r="E74" s="214">
        <v>1062</v>
      </c>
      <c r="F74" s="214">
        <v>387</v>
      </c>
      <c r="G74" s="214">
        <v>465</v>
      </c>
      <c r="H74" s="214">
        <v>161</v>
      </c>
      <c r="I74" s="214">
        <v>106</v>
      </c>
      <c r="J74" s="214">
        <v>64</v>
      </c>
      <c r="K74" s="214">
        <v>34</v>
      </c>
      <c r="L74" s="214">
        <v>12</v>
      </c>
      <c r="M74" s="214">
        <v>0</v>
      </c>
      <c r="N74" s="214">
        <v>0</v>
      </c>
      <c r="O74" s="214">
        <v>2</v>
      </c>
      <c r="P74" s="215">
        <f t="shared" ref="P74:P89" si="1">SUM(C74:O74)</f>
        <v>7369</v>
      </c>
      <c r="R74" s="28"/>
      <c r="S74" s="28"/>
      <c r="T74" s="28"/>
    </row>
    <row r="75" spans="1:20" s="27" customFormat="1" ht="15" customHeight="1">
      <c r="A75" s="208" t="s">
        <v>295</v>
      </c>
      <c r="B75" s="209" t="s">
        <v>65</v>
      </c>
      <c r="C75" s="210">
        <v>4911</v>
      </c>
      <c r="D75" s="210">
        <v>3412</v>
      </c>
      <c r="E75" s="210">
        <v>1967</v>
      </c>
      <c r="F75" s="210">
        <v>757</v>
      </c>
      <c r="G75" s="210">
        <v>800</v>
      </c>
      <c r="H75" s="210">
        <v>254</v>
      </c>
      <c r="I75" s="210">
        <v>182</v>
      </c>
      <c r="J75" s="210">
        <v>107</v>
      </c>
      <c r="K75" s="210">
        <v>77</v>
      </c>
      <c r="L75" s="210">
        <v>25</v>
      </c>
      <c r="M75" s="210">
        <v>8</v>
      </c>
      <c r="N75" s="210">
        <v>3</v>
      </c>
      <c r="O75" s="210">
        <v>4</v>
      </c>
      <c r="P75" s="211">
        <f t="shared" si="1"/>
        <v>12507</v>
      </c>
      <c r="R75" s="28"/>
      <c r="S75" s="28"/>
      <c r="T75" s="28"/>
    </row>
    <row r="76" spans="1:20" s="27" customFormat="1" ht="15" customHeight="1">
      <c r="A76" s="212" t="s">
        <v>296</v>
      </c>
      <c r="B76" s="213" t="s">
        <v>66</v>
      </c>
      <c r="C76" s="214">
        <v>3966</v>
      </c>
      <c r="D76" s="214">
        <v>2770</v>
      </c>
      <c r="E76" s="214">
        <v>1518</v>
      </c>
      <c r="F76" s="214">
        <v>523</v>
      </c>
      <c r="G76" s="214">
        <v>647</v>
      </c>
      <c r="H76" s="214">
        <v>211</v>
      </c>
      <c r="I76" s="214">
        <v>152</v>
      </c>
      <c r="J76" s="214">
        <v>84</v>
      </c>
      <c r="K76" s="214">
        <v>42</v>
      </c>
      <c r="L76" s="214">
        <v>11</v>
      </c>
      <c r="M76" s="214">
        <v>3</v>
      </c>
      <c r="N76" s="214">
        <v>0</v>
      </c>
      <c r="O76" s="214">
        <v>4</v>
      </c>
      <c r="P76" s="215">
        <f t="shared" si="1"/>
        <v>9931</v>
      </c>
      <c r="R76" s="28"/>
      <c r="S76" s="28"/>
      <c r="T76" s="28"/>
    </row>
    <row r="77" spans="1:20" s="27" customFormat="1" ht="15" customHeight="1">
      <c r="A77" s="208" t="s">
        <v>297</v>
      </c>
      <c r="B77" s="209" t="s">
        <v>67</v>
      </c>
      <c r="C77" s="210">
        <v>635</v>
      </c>
      <c r="D77" s="210">
        <v>464</v>
      </c>
      <c r="E77" s="210">
        <v>283</v>
      </c>
      <c r="F77" s="210">
        <v>98</v>
      </c>
      <c r="G77" s="210">
        <v>93</v>
      </c>
      <c r="H77" s="210">
        <v>29</v>
      </c>
      <c r="I77" s="210">
        <v>26</v>
      </c>
      <c r="J77" s="210">
        <v>13</v>
      </c>
      <c r="K77" s="210">
        <v>7</v>
      </c>
      <c r="L77" s="210">
        <v>2</v>
      </c>
      <c r="M77" s="210">
        <v>0</v>
      </c>
      <c r="N77" s="210">
        <v>0</v>
      </c>
      <c r="O77" s="210">
        <v>0</v>
      </c>
      <c r="P77" s="211">
        <f t="shared" si="1"/>
        <v>1650</v>
      </c>
      <c r="R77" s="28"/>
      <c r="S77" s="28"/>
      <c r="T77" s="28"/>
    </row>
    <row r="78" spans="1:20" s="27" customFormat="1" ht="15" customHeight="1">
      <c r="A78" s="212" t="s">
        <v>298</v>
      </c>
      <c r="B78" s="213" t="s">
        <v>68</v>
      </c>
      <c r="C78" s="214">
        <v>2396</v>
      </c>
      <c r="D78" s="214">
        <v>1695</v>
      </c>
      <c r="E78" s="214">
        <v>887</v>
      </c>
      <c r="F78" s="214">
        <v>332</v>
      </c>
      <c r="G78" s="214">
        <v>362</v>
      </c>
      <c r="H78" s="214">
        <v>114</v>
      </c>
      <c r="I78" s="214">
        <v>72</v>
      </c>
      <c r="J78" s="214">
        <v>66</v>
      </c>
      <c r="K78" s="214">
        <v>30</v>
      </c>
      <c r="L78" s="214">
        <v>12</v>
      </c>
      <c r="M78" s="214">
        <v>2</v>
      </c>
      <c r="N78" s="214">
        <v>1</v>
      </c>
      <c r="O78" s="214">
        <v>2</v>
      </c>
      <c r="P78" s="215">
        <f t="shared" si="1"/>
        <v>5971</v>
      </c>
      <c r="R78" s="28"/>
      <c r="S78" s="28"/>
      <c r="T78" s="28"/>
    </row>
    <row r="79" spans="1:20" s="27" customFormat="1" ht="15" customHeight="1">
      <c r="A79" s="208" t="s">
        <v>299</v>
      </c>
      <c r="B79" s="209" t="s">
        <v>69</v>
      </c>
      <c r="C79" s="210">
        <v>1999</v>
      </c>
      <c r="D79" s="210">
        <v>1469</v>
      </c>
      <c r="E79" s="210">
        <v>842</v>
      </c>
      <c r="F79" s="210">
        <v>308</v>
      </c>
      <c r="G79" s="210">
        <v>341</v>
      </c>
      <c r="H79" s="210">
        <v>117</v>
      </c>
      <c r="I79" s="210">
        <v>81</v>
      </c>
      <c r="J79" s="210">
        <v>48</v>
      </c>
      <c r="K79" s="210">
        <v>39</v>
      </c>
      <c r="L79" s="210">
        <v>14</v>
      </c>
      <c r="M79" s="210">
        <v>4</v>
      </c>
      <c r="N79" s="210">
        <v>2</v>
      </c>
      <c r="O79" s="210">
        <v>1</v>
      </c>
      <c r="P79" s="211">
        <f t="shared" si="1"/>
        <v>5265</v>
      </c>
      <c r="R79" s="28"/>
      <c r="S79" s="28"/>
      <c r="T79" s="28"/>
    </row>
    <row r="80" spans="1:20" s="27" customFormat="1" ht="15" customHeight="1">
      <c r="A80" s="212" t="s">
        <v>300</v>
      </c>
      <c r="B80" s="213" t="s">
        <v>70</v>
      </c>
      <c r="C80" s="214">
        <v>1973</v>
      </c>
      <c r="D80" s="214">
        <v>1576</v>
      </c>
      <c r="E80" s="214">
        <v>1088</v>
      </c>
      <c r="F80" s="214">
        <v>489</v>
      </c>
      <c r="G80" s="214">
        <v>696</v>
      </c>
      <c r="H80" s="214">
        <v>318</v>
      </c>
      <c r="I80" s="214">
        <v>253</v>
      </c>
      <c r="J80" s="214">
        <v>251</v>
      </c>
      <c r="K80" s="214">
        <v>143</v>
      </c>
      <c r="L80" s="214">
        <v>19</v>
      </c>
      <c r="M80" s="214">
        <v>8</v>
      </c>
      <c r="N80" s="214">
        <v>1</v>
      </c>
      <c r="O80" s="214">
        <v>2</v>
      </c>
      <c r="P80" s="215">
        <f t="shared" si="1"/>
        <v>6817</v>
      </c>
      <c r="R80" s="28"/>
      <c r="S80" s="28"/>
      <c r="T80" s="28"/>
    </row>
    <row r="81" spans="1:20" s="27" customFormat="1" ht="15" customHeight="1">
      <c r="A81" s="208" t="s">
        <v>301</v>
      </c>
      <c r="B81" s="209" t="s">
        <v>71</v>
      </c>
      <c r="C81" s="210">
        <v>952</v>
      </c>
      <c r="D81" s="210">
        <v>812</v>
      </c>
      <c r="E81" s="210">
        <v>652</v>
      </c>
      <c r="F81" s="210">
        <v>312</v>
      </c>
      <c r="G81" s="210">
        <v>596</v>
      </c>
      <c r="H81" s="210">
        <v>278</v>
      </c>
      <c r="I81" s="210">
        <v>221</v>
      </c>
      <c r="J81" s="210">
        <v>168</v>
      </c>
      <c r="K81" s="210">
        <v>48</v>
      </c>
      <c r="L81" s="210">
        <v>16</v>
      </c>
      <c r="M81" s="210">
        <v>6</v>
      </c>
      <c r="N81" s="210">
        <v>4</v>
      </c>
      <c r="O81" s="210">
        <v>2</v>
      </c>
      <c r="P81" s="211">
        <f t="shared" si="1"/>
        <v>4067</v>
      </c>
      <c r="R81" s="28"/>
      <c r="S81" s="28"/>
      <c r="T81" s="28"/>
    </row>
    <row r="82" spans="1:20" s="27" customFormat="1" ht="15" customHeight="1">
      <c r="A82" s="212" t="s">
        <v>302</v>
      </c>
      <c r="B82" s="213" t="s">
        <v>72</v>
      </c>
      <c r="C82" s="214">
        <v>2155</v>
      </c>
      <c r="D82" s="214">
        <v>1390</v>
      </c>
      <c r="E82" s="214">
        <v>714</v>
      </c>
      <c r="F82" s="214">
        <v>265</v>
      </c>
      <c r="G82" s="214">
        <v>250</v>
      </c>
      <c r="H82" s="214">
        <v>78</v>
      </c>
      <c r="I82" s="214">
        <v>54</v>
      </c>
      <c r="J82" s="214">
        <v>38</v>
      </c>
      <c r="K82" s="214">
        <v>33</v>
      </c>
      <c r="L82" s="214">
        <v>10</v>
      </c>
      <c r="M82" s="214">
        <v>2</v>
      </c>
      <c r="N82" s="214">
        <v>0</v>
      </c>
      <c r="O82" s="214">
        <v>2</v>
      </c>
      <c r="P82" s="215">
        <f t="shared" si="1"/>
        <v>4991</v>
      </c>
      <c r="R82" s="28"/>
      <c r="S82" s="28"/>
      <c r="T82" s="28"/>
    </row>
    <row r="83" spans="1:20" s="27" customFormat="1" ht="15" customHeight="1">
      <c r="A83" s="208" t="s">
        <v>303</v>
      </c>
      <c r="B83" s="209" t="s">
        <v>73</v>
      </c>
      <c r="C83" s="210">
        <v>518</v>
      </c>
      <c r="D83" s="210">
        <v>372</v>
      </c>
      <c r="E83" s="210">
        <v>248</v>
      </c>
      <c r="F83" s="210">
        <v>95</v>
      </c>
      <c r="G83" s="210">
        <v>108</v>
      </c>
      <c r="H83" s="210">
        <v>31</v>
      </c>
      <c r="I83" s="210">
        <v>13</v>
      </c>
      <c r="J83" s="210">
        <v>17</v>
      </c>
      <c r="K83" s="210">
        <v>14</v>
      </c>
      <c r="L83" s="210">
        <v>1</v>
      </c>
      <c r="M83" s="210">
        <v>0</v>
      </c>
      <c r="N83" s="210">
        <v>0</v>
      </c>
      <c r="O83" s="210">
        <v>0</v>
      </c>
      <c r="P83" s="211">
        <f t="shared" si="1"/>
        <v>1417</v>
      </c>
      <c r="R83" s="28"/>
      <c r="S83" s="28"/>
      <c r="T83" s="28"/>
    </row>
    <row r="84" spans="1:20" s="27" customFormat="1" ht="15" customHeight="1">
      <c r="A84" s="212" t="s">
        <v>304</v>
      </c>
      <c r="B84" s="213" t="s">
        <v>74</v>
      </c>
      <c r="C84" s="214">
        <v>900</v>
      </c>
      <c r="D84" s="214">
        <v>700</v>
      </c>
      <c r="E84" s="214">
        <v>490</v>
      </c>
      <c r="F84" s="214">
        <v>228</v>
      </c>
      <c r="G84" s="214">
        <v>235</v>
      </c>
      <c r="H84" s="214">
        <v>94</v>
      </c>
      <c r="I84" s="214">
        <v>50</v>
      </c>
      <c r="J84" s="214">
        <v>32</v>
      </c>
      <c r="K84" s="214">
        <v>26</v>
      </c>
      <c r="L84" s="214">
        <v>3</v>
      </c>
      <c r="M84" s="214">
        <v>1</v>
      </c>
      <c r="N84" s="214">
        <v>1</v>
      </c>
      <c r="O84" s="214">
        <v>0</v>
      </c>
      <c r="P84" s="215">
        <f t="shared" si="1"/>
        <v>2760</v>
      </c>
      <c r="R84" s="28"/>
      <c r="S84" s="28"/>
      <c r="T84" s="28"/>
    </row>
    <row r="85" spans="1:20" s="27" customFormat="1" ht="15" customHeight="1">
      <c r="A85" s="208" t="s">
        <v>305</v>
      </c>
      <c r="B85" s="209" t="s">
        <v>75</v>
      </c>
      <c r="C85" s="210">
        <v>3612</v>
      </c>
      <c r="D85" s="210">
        <v>2615</v>
      </c>
      <c r="E85" s="210">
        <v>1591</v>
      </c>
      <c r="F85" s="210">
        <v>645</v>
      </c>
      <c r="G85" s="210">
        <v>683</v>
      </c>
      <c r="H85" s="210">
        <v>223</v>
      </c>
      <c r="I85" s="210">
        <v>154</v>
      </c>
      <c r="J85" s="210">
        <v>92</v>
      </c>
      <c r="K85" s="210">
        <v>38</v>
      </c>
      <c r="L85" s="210">
        <v>17</v>
      </c>
      <c r="M85" s="210">
        <v>9</v>
      </c>
      <c r="N85" s="210">
        <v>3</v>
      </c>
      <c r="O85" s="210">
        <v>9</v>
      </c>
      <c r="P85" s="211">
        <f t="shared" si="1"/>
        <v>9691</v>
      </c>
      <c r="R85" s="28"/>
      <c r="S85" s="28"/>
      <c r="T85" s="28"/>
    </row>
    <row r="86" spans="1:20" s="27" customFormat="1" ht="15" customHeight="1">
      <c r="A86" s="212" t="s">
        <v>306</v>
      </c>
      <c r="B86" s="213" t="s">
        <v>76</v>
      </c>
      <c r="C86" s="214">
        <v>2310</v>
      </c>
      <c r="D86" s="214">
        <v>1537</v>
      </c>
      <c r="E86" s="214">
        <v>883</v>
      </c>
      <c r="F86" s="214">
        <v>313</v>
      </c>
      <c r="G86" s="214">
        <v>358</v>
      </c>
      <c r="H86" s="214">
        <v>111</v>
      </c>
      <c r="I86" s="214">
        <v>81</v>
      </c>
      <c r="J86" s="214">
        <v>57</v>
      </c>
      <c r="K86" s="214">
        <v>26</v>
      </c>
      <c r="L86" s="214">
        <v>9</v>
      </c>
      <c r="M86" s="214">
        <v>1</v>
      </c>
      <c r="N86" s="214">
        <v>0</v>
      </c>
      <c r="O86" s="214">
        <v>1</v>
      </c>
      <c r="P86" s="215">
        <f t="shared" si="1"/>
        <v>5687</v>
      </c>
      <c r="R86" s="28"/>
      <c r="S86" s="28"/>
      <c r="T86" s="28"/>
    </row>
    <row r="87" spans="1:20" s="27" customFormat="1" ht="15" customHeight="1">
      <c r="A87" s="208" t="s">
        <v>307</v>
      </c>
      <c r="B87" s="209" t="s">
        <v>77</v>
      </c>
      <c r="C87" s="210">
        <v>671</v>
      </c>
      <c r="D87" s="210">
        <v>548</v>
      </c>
      <c r="E87" s="210">
        <v>343</v>
      </c>
      <c r="F87" s="210">
        <v>151</v>
      </c>
      <c r="G87" s="210">
        <v>169</v>
      </c>
      <c r="H87" s="210">
        <v>52</v>
      </c>
      <c r="I87" s="210">
        <v>53</v>
      </c>
      <c r="J87" s="210">
        <v>29</v>
      </c>
      <c r="K87" s="210">
        <v>23</v>
      </c>
      <c r="L87" s="210">
        <v>6</v>
      </c>
      <c r="M87" s="210">
        <v>4</v>
      </c>
      <c r="N87" s="210">
        <v>0</v>
      </c>
      <c r="O87" s="210">
        <v>1</v>
      </c>
      <c r="P87" s="211">
        <f t="shared" si="1"/>
        <v>2050</v>
      </c>
      <c r="R87" s="28"/>
      <c r="S87" s="28"/>
      <c r="T87" s="28"/>
    </row>
    <row r="88" spans="1:20" s="27" customFormat="1" ht="15" customHeight="1">
      <c r="A88" s="212" t="s">
        <v>308</v>
      </c>
      <c r="B88" s="213" t="s">
        <v>78</v>
      </c>
      <c r="C88" s="214">
        <v>3581</v>
      </c>
      <c r="D88" s="214">
        <v>2565</v>
      </c>
      <c r="E88" s="214">
        <v>1379</v>
      </c>
      <c r="F88" s="214">
        <v>517</v>
      </c>
      <c r="G88" s="214">
        <v>573</v>
      </c>
      <c r="H88" s="214">
        <v>209</v>
      </c>
      <c r="I88" s="214">
        <v>136</v>
      </c>
      <c r="J88" s="214">
        <v>98</v>
      </c>
      <c r="K88" s="214">
        <v>51</v>
      </c>
      <c r="L88" s="214">
        <v>23</v>
      </c>
      <c r="M88" s="214">
        <v>6</v>
      </c>
      <c r="N88" s="214">
        <v>2</v>
      </c>
      <c r="O88" s="214">
        <v>2</v>
      </c>
      <c r="P88" s="215">
        <f t="shared" si="1"/>
        <v>9142</v>
      </c>
      <c r="R88" s="28"/>
      <c r="S88" s="28"/>
      <c r="T88" s="28"/>
    </row>
    <row r="89" spans="1:20" s="27" customFormat="1" ht="15" customHeight="1">
      <c r="A89" s="208" t="s">
        <v>309</v>
      </c>
      <c r="B89" s="209" t="s">
        <v>79</v>
      </c>
      <c r="C89" s="210">
        <v>4250</v>
      </c>
      <c r="D89" s="210">
        <v>2958</v>
      </c>
      <c r="E89" s="210">
        <v>1683</v>
      </c>
      <c r="F89" s="210">
        <v>676</v>
      </c>
      <c r="G89" s="210">
        <v>761</v>
      </c>
      <c r="H89" s="210">
        <v>233</v>
      </c>
      <c r="I89" s="210">
        <v>201</v>
      </c>
      <c r="J89" s="210">
        <v>136</v>
      </c>
      <c r="K89" s="210">
        <v>80</v>
      </c>
      <c r="L89" s="210">
        <v>19</v>
      </c>
      <c r="M89" s="210">
        <v>6</v>
      </c>
      <c r="N89" s="210">
        <v>3</v>
      </c>
      <c r="O89" s="210">
        <v>3</v>
      </c>
      <c r="P89" s="211">
        <f t="shared" si="1"/>
        <v>11009</v>
      </c>
      <c r="R89" s="28"/>
      <c r="S89" s="28"/>
      <c r="T89" s="28"/>
    </row>
    <row r="90" spans="1:20" s="139" customFormat="1" ht="20.100000000000001" customHeight="1">
      <c r="A90" s="833" t="s">
        <v>200</v>
      </c>
      <c r="B90" s="833"/>
      <c r="C90" s="217">
        <f>SUM(C9:C89)</f>
        <v>884764</v>
      </c>
      <c r="D90" s="217">
        <f t="shared" ref="D90:O90" si="2">SUM(D9:D89)</f>
        <v>639284</v>
      </c>
      <c r="E90" s="217">
        <f t="shared" si="2"/>
        <v>354956</v>
      </c>
      <c r="F90" s="217">
        <f t="shared" si="2"/>
        <v>140308</v>
      </c>
      <c r="G90" s="217">
        <f t="shared" si="2"/>
        <v>157151</v>
      </c>
      <c r="H90" s="217">
        <f t="shared" si="2"/>
        <v>48910</v>
      </c>
      <c r="I90" s="217">
        <f t="shared" si="2"/>
        <v>35981</v>
      </c>
      <c r="J90" s="217">
        <f t="shared" si="2"/>
        <v>23478</v>
      </c>
      <c r="K90" s="217">
        <f t="shared" si="2"/>
        <v>13044</v>
      </c>
      <c r="L90" s="217">
        <f t="shared" si="2"/>
        <v>3807</v>
      </c>
      <c r="M90" s="217">
        <f t="shared" si="2"/>
        <v>1115</v>
      </c>
      <c r="N90" s="217">
        <f t="shared" si="2"/>
        <v>422</v>
      </c>
      <c r="O90" s="217">
        <f t="shared" si="2"/>
        <v>654</v>
      </c>
      <c r="P90" s="217">
        <f>SUM(P9:P89)</f>
        <v>2303874</v>
      </c>
      <c r="R90" s="28"/>
      <c r="S90" s="28"/>
      <c r="T90" s="28"/>
    </row>
    <row r="91" spans="1:20" s="27" customFormat="1" ht="25.5" customHeight="1">
      <c r="A91" s="826"/>
      <c r="B91" s="826"/>
      <c r="C91" s="826"/>
      <c r="D91" s="826"/>
      <c r="E91" s="826"/>
      <c r="F91" s="826"/>
      <c r="G91" s="826"/>
      <c r="H91" s="826"/>
      <c r="I91" s="826"/>
      <c r="J91" s="826"/>
      <c r="K91" s="826"/>
      <c r="L91" s="826"/>
      <c r="M91" s="826"/>
      <c r="N91" s="826"/>
      <c r="O91" s="826"/>
      <c r="P91" s="826"/>
    </row>
    <row r="92" spans="1:20" s="27" customFormat="1" ht="12">
      <c r="P92" s="86"/>
    </row>
    <row r="93" spans="1:20" s="27" customFormat="1" ht="12">
      <c r="C93" s="86"/>
      <c r="D93" s="86"/>
      <c r="E93" s="86"/>
      <c r="F93" s="86"/>
      <c r="G93" s="86"/>
      <c r="H93" s="86"/>
      <c r="I93" s="86"/>
      <c r="J93" s="86"/>
      <c r="K93" s="86"/>
      <c r="L93" s="86"/>
      <c r="M93" s="86"/>
      <c r="N93" s="86"/>
      <c r="O93" s="86"/>
      <c r="P93" s="86"/>
    </row>
    <row r="94" spans="1:20" s="27" customFormat="1" ht="12">
      <c r="C94" s="86"/>
      <c r="D94" s="86"/>
      <c r="E94" s="86"/>
      <c r="F94" s="86"/>
      <c r="G94" s="86"/>
      <c r="H94" s="86"/>
      <c r="I94" s="86"/>
      <c r="J94" s="86"/>
      <c r="K94" s="86"/>
      <c r="L94" s="86"/>
      <c r="M94" s="86"/>
      <c r="N94" s="86"/>
      <c r="O94" s="86"/>
      <c r="P94" s="86"/>
    </row>
    <row r="95" spans="1:20" s="27" customFormat="1" ht="12">
      <c r="C95" s="86"/>
      <c r="D95" s="86"/>
      <c r="E95" s="86"/>
      <c r="F95" s="86"/>
      <c r="G95" s="86"/>
      <c r="H95" s="86"/>
      <c r="I95" s="86"/>
      <c r="J95" s="86"/>
      <c r="K95" s="86"/>
      <c r="L95" s="86"/>
      <c r="M95" s="86"/>
      <c r="N95" s="86"/>
      <c r="O95" s="86"/>
      <c r="P95" s="86"/>
    </row>
    <row r="96" spans="1:20" s="27" customFormat="1" ht="12"/>
    <row r="97" s="27" customFormat="1" ht="12"/>
    <row r="98" s="27" customFormat="1" ht="12"/>
    <row r="99" s="27" customFormat="1" ht="12"/>
    <row r="100" s="27" customFormat="1" ht="12"/>
    <row r="101" s="27" customFormat="1" ht="12"/>
    <row r="102" s="27" customFormat="1" ht="12"/>
    <row r="103" s="27" customFormat="1" ht="12"/>
    <row r="104" s="27" customFormat="1" ht="12"/>
    <row r="105" s="27" customFormat="1" ht="12"/>
    <row r="106" s="27" customFormat="1" ht="12"/>
    <row r="107" s="27" customFormat="1" ht="12"/>
    <row r="108" s="27" customFormat="1" ht="12"/>
    <row r="109" s="27" customFormat="1" ht="12"/>
    <row r="110" s="27" customFormat="1" ht="12"/>
    <row r="111" s="27" customFormat="1" ht="12"/>
    <row r="112" s="27" customFormat="1" ht="12"/>
    <row r="113" s="27" customFormat="1" ht="12"/>
    <row r="114" s="27" customFormat="1" ht="12"/>
    <row r="115" s="27" customFormat="1" ht="12"/>
    <row r="116" s="27" customFormat="1" ht="12"/>
    <row r="117" s="27" customFormat="1" ht="12"/>
    <row r="118" s="27" customFormat="1" ht="12"/>
    <row r="119" s="27" customFormat="1" ht="12"/>
    <row r="120" s="27" customFormat="1" ht="12"/>
    <row r="121" s="27" customFormat="1" ht="12"/>
    <row r="122" s="27" customFormat="1" ht="12"/>
    <row r="123" s="27" customFormat="1" ht="12"/>
    <row r="124" s="27" customFormat="1" ht="12"/>
    <row r="125" s="27" customFormat="1" ht="12"/>
    <row r="126" s="27" customFormat="1" ht="12"/>
    <row r="127" s="27" customFormat="1" ht="12"/>
    <row r="128" s="27" customFormat="1" ht="12"/>
    <row r="129" s="27" customFormat="1" ht="12"/>
    <row r="130" s="27" customFormat="1" ht="12"/>
    <row r="131" s="27" customFormat="1" ht="12"/>
    <row r="132" s="27" customFormat="1" ht="12"/>
    <row r="133" s="27" customFormat="1" ht="12"/>
    <row r="134" s="27" customFormat="1" ht="12"/>
    <row r="135" s="27" customFormat="1" ht="12"/>
    <row r="136" s="27" customFormat="1" ht="12"/>
    <row r="137" s="27" customFormat="1" ht="12"/>
    <row r="138" s="27" customFormat="1" ht="12"/>
    <row r="139" s="27" customFormat="1" ht="12"/>
    <row r="140" s="27" customFormat="1" ht="12"/>
    <row r="141" s="27" customFormat="1" ht="12"/>
    <row r="142" s="27" customFormat="1" ht="12"/>
    <row r="143" s="27" customFormat="1" ht="12"/>
    <row r="144" s="27" customFormat="1" ht="12"/>
    <row r="145" s="27" customFormat="1" ht="12"/>
    <row r="146" s="27" customFormat="1" ht="12"/>
    <row r="147" s="27" customFormat="1" ht="12"/>
    <row r="148" s="27" customFormat="1" ht="12"/>
    <row r="149" s="27" customFormat="1" ht="12"/>
    <row r="150" s="27" customFormat="1" ht="12"/>
    <row r="151" s="27" customFormat="1" ht="12"/>
    <row r="152" s="27" customFormat="1" ht="12"/>
    <row r="153" s="27" customFormat="1" ht="12"/>
    <row r="154" s="27" customFormat="1" ht="12"/>
    <row r="155" s="27" customFormat="1" ht="12"/>
    <row r="156" s="27" customFormat="1" ht="12"/>
    <row r="157" s="27" customFormat="1" ht="12"/>
    <row r="158" s="27" customFormat="1" ht="12"/>
    <row r="159" s="27" customFormat="1" ht="12"/>
    <row r="160" s="27" customFormat="1" ht="12"/>
    <row r="161" s="27" customFormat="1" ht="12"/>
    <row r="162" s="27" customFormat="1" ht="12"/>
    <row r="163" s="27" customFormat="1" ht="12"/>
    <row r="164" s="27" customFormat="1" ht="12"/>
    <row r="165" s="27" customFormat="1" ht="12"/>
    <row r="166" s="27" customFormat="1" ht="12"/>
    <row r="167" s="27" customFormat="1" ht="12"/>
    <row r="168" s="27" customFormat="1" ht="12"/>
    <row r="169" s="27" customFormat="1" ht="12"/>
    <row r="170" s="27" customFormat="1" ht="12"/>
    <row r="171" s="27" customFormat="1" ht="12"/>
    <row r="172" s="27" customFormat="1" ht="12"/>
    <row r="173" s="27" customFormat="1" ht="12"/>
    <row r="174" s="27" customFormat="1" ht="12"/>
    <row r="175" s="27" customFormat="1" ht="12"/>
    <row r="176" s="27" customFormat="1" ht="12"/>
    <row r="177" s="27" customFormat="1" ht="12"/>
    <row r="178" s="27" customFormat="1" ht="12"/>
    <row r="179" s="27" customFormat="1" ht="12"/>
    <row r="180" s="27" customFormat="1" ht="12"/>
    <row r="181" s="27" customFormat="1" ht="12"/>
    <row r="182" s="27" customFormat="1" ht="12"/>
    <row r="183" s="27" customFormat="1" ht="12"/>
    <row r="184" s="27" customFormat="1" ht="12"/>
    <row r="185" s="27" customFormat="1" ht="12"/>
    <row r="186" s="27" customFormat="1" ht="12"/>
    <row r="187" s="27" customFormat="1" ht="12"/>
    <row r="188" s="27" customFormat="1" ht="12"/>
    <row r="189" s="27" customFormat="1" ht="12"/>
    <row r="190" s="27" customFormat="1" ht="12"/>
    <row r="191" s="27" customFormat="1" ht="12"/>
    <row r="192" s="27" customFormat="1" ht="12"/>
    <row r="193" s="27" customFormat="1" ht="12"/>
    <row r="194" s="27" customFormat="1" ht="12"/>
    <row r="195" s="27" customFormat="1" ht="12"/>
    <row r="196" s="27" customFormat="1" ht="12"/>
    <row r="197" s="27" customFormat="1" ht="12"/>
    <row r="198" s="27" customFormat="1" ht="12"/>
    <row r="199" s="27" customFormat="1" ht="12"/>
    <row r="200" s="27" customFormat="1" ht="12"/>
    <row r="201" s="27" customFormat="1" ht="12"/>
    <row r="202" s="27" customFormat="1" ht="12"/>
    <row r="203" s="27" customFormat="1" ht="12"/>
    <row r="204" s="27" customFormat="1" ht="12"/>
    <row r="205" s="27" customFormat="1" ht="12"/>
    <row r="206" s="27" customFormat="1" ht="12"/>
    <row r="207" s="27" customFormat="1" ht="12"/>
    <row r="208" s="27" customFormat="1" ht="12"/>
    <row r="209" s="27" customFormat="1" ht="12"/>
  </sheetData>
  <mergeCells count="9">
    <mergeCell ref="A4:P4"/>
    <mergeCell ref="A90:B90"/>
    <mergeCell ref="A91:P91"/>
    <mergeCell ref="A5:P5"/>
    <mergeCell ref="A6:A8"/>
    <mergeCell ref="B6:B8"/>
    <mergeCell ref="C6:O6"/>
    <mergeCell ref="P6:P8"/>
    <mergeCell ref="C7:O7"/>
  </mergeCells>
  <printOptions horizontalCentered="1" verticalCentered="1"/>
  <pageMargins left="0" right="0" top="0" bottom="0" header="0" footer="0"/>
  <pageSetup paperSize="9" scale="60" orientation="portrait" r:id="rId1"/>
  <headerFooter alignWithMargins="0"/>
  <rowBreaks count="1" manualBreakCount="1">
    <brk id="90" max="15" man="1"/>
  </rowBreaks>
  <ignoredErrors>
    <ignoredError sqref="A9:A89 C8" numberStoredAsText="1"/>
    <ignoredError sqref="G8" twoDigitTextYear="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3">
    <tabColor theme="6" tint="0.39997558519241921"/>
    <pageSetUpPr fitToPage="1"/>
  </sheetPr>
  <dimension ref="A1:S147"/>
  <sheetViews>
    <sheetView showGridLines="0" zoomScaleNormal="100" zoomScaleSheetLayoutView="90" workbookViewId="0"/>
  </sheetViews>
  <sheetFormatPr defaultColWidth="9.140625" defaultRowHeight="12.75"/>
  <cols>
    <col min="1" max="1" width="4.7109375" style="26" customWidth="1"/>
    <col min="2" max="2" width="14.7109375" style="26" customWidth="1"/>
    <col min="3" max="16" width="10.7109375" style="26" customWidth="1"/>
    <col min="17" max="16384" width="9.140625" style="26"/>
  </cols>
  <sheetData>
    <row r="1" spans="1:19" ht="15" customHeight="1"/>
    <row r="2" spans="1:19" ht="15" customHeight="1"/>
    <row r="3" spans="1:19" ht="15" customHeight="1"/>
    <row r="4" spans="1:19" ht="20.100000000000001" customHeight="1">
      <c r="A4" s="608" t="s">
        <v>1039</v>
      </c>
      <c r="B4" s="608"/>
      <c r="C4" s="608"/>
      <c r="D4" s="608"/>
      <c r="E4" s="608"/>
      <c r="F4" s="608"/>
      <c r="G4" s="608"/>
      <c r="H4" s="608"/>
      <c r="I4" s="608"/>
      <c r="J4" s="608"/>
      <c r="K4" s="608"/>
      <c r="L4" s="608"/>
      <c r="M4" s="608"/>
      <c r="N4" s="608"/>
      <c r="O4" s="608"/>
      <c r="P4" s="608"/>
    </row>
    <row r="5" spans="1:19" ht="20.100000000000001" customHeight="1">
      <c r="A5" s="609" t="s">
        <v>1040</v>
      </c>
      <c r="B5" s="609"/>
      <c r="C5" s="609"/>
      <c r="D5" s="609"/>
      <c r="E5" s="609"/>
      <c r="F5" s="609"/>
      <c r="G5" s="609"/>
      <c r="H5" s="609"/>
      <c r="I5" s="609"/>
      <c r="J5" s="609"/>
      <c r="K5" s="609"/>
      <c r="L5" s="609"/>
      <c r="M5" s="609"/>
      <c r="N5" s="609"/>
      <c r="O5" s="609"/>
      <c r="P5" s="609"/>
    </row>
    <row r="6" spans="1:19" s="27" customFormat="1" ht="24.95" customHeight="1">
      <c r="A6" s="749" t="s">
        <v>391</v>
      </c>
      <c r="B6" s="828" t="s">
        <v>424</v>
      </c>
      <c r="C6" s="830" t="s">
        <v>419</v>
      </c>
      <c r="D6" s="830"/>
      <c r="E6" s="830"/>
      <c r="F6" s="830"/>
      <c r="G6" s="830"/>
      <c r="H6" s="830"/>
      <c r="I6" s="830"/>
      <c r="J6" s="830"/>
      <c r="K6" s="830"/>
      <c r="L6" s="830"/>
      <c r="M6" s="830"/>
      <c r="N6" s="830"/>
      <c r="O6" s="830"/>
      <c r="P6" s="747" t="s">
        <v>172</v>
      </c>
    </row>
    <row r="7" spans="1:19" s="27" customFormat="1" ht="24.95" customHeight="1">
      <c r="A7" s="749"/>
      <c r="B7" s="829"/>
      <c r="C7" s="830" t="s">
        <v>425</v>
      </c>
      <c r="D7" s="830"/>
      <c r="E7" s="830"/>
      <c r="F7" s="830"/>
      <c r="G7" s="830"/>
      <c r="H7" s="830"/>
      <c r="I7" s="830"/>
      <c r="J7" s="830"/>
      <c r="K7" s="830"/>
      <c r="L7" s="830"/>
      <c r="M7" s="830"/>
      <c r="N7" s="830"/>
      <c r="O7" s="830"/>
      <c r="P7" s="831"/>
    </row>
    <row r="8" spans="1:19" s="27" customFormat="1" ht="24.95" customHeight="1">
      <c r="A8" s="749"/>
      <c r="B8" s="829"/>
      <c r="C8" s="205" t="s">
        <v>187</v>
      </c>
      <c r="D8" s="206" t="s">
        <v>188</v>
      </c>
      <c r="E8" s="207" t="s">
        <v>189</v>
      </c>
      <c r="F8" s="207" t="s">
        <v>190</v>
      </c>
      <c r="G8" s="207" t="s">
        <v>191</v>
      </c>
      <c r="H8" s="207" t="s">
        <v>192</v>
      </c>
      <c r="I8" s="207" t="s">
        <v>193</v>
      </c>
      <c r="J8" s="207" t="s">
        <v>194</v>
      </c>
      <c r="K8" s="207" t="s">
        <v>195</v>
      </c>
      <c r="L8" s="207" t="s">
        <v>196</v>
      </c>
      <c r="M8" s="207" t="s">
        <v>197</v>
      </c>
      <c r="N8" s="207" t="s">
        <v>198</v>
      </c>
      <c r="O8" s="207" t="s">
        <v>174</v>
      </c>
      <c r="P8" s="831"/>
    </row>
    <row r="9" spans="1:19" s="27" customFormat="1" ht="15" customHeight="1">
      <c r="A9" s="208" t="s">
        <v>81</v>
      </c>
      <c r="B9" s="209" t="s">
        <v>0</v>
      </c>
      <c r="C9" s="210">
        <v>19346</v>
      </c>
      <c r="D9" s="210">
        <v>33528</v>
      </c>
      <c r="E9" s="210">
        <v>35428</v>
      </c>
      <c r="F9" s="210">
        <v>22944</v>
      </c>
      <c r="G9" s="210">
        <v>41624</v>
      </c>
      <c r="H9" s="210">
        <v>22978</v>
      </c>
      <c r="I9" s="210">
        <v>29353</v>
      </c>
      <c r="J9" s="210">
        <v>32322</v>
      </c>
      <c r="K9" s="210">
        <v>44722</v>
      </c>
      <c r="L9" s="210">
        <v>30276</v>
      </c>
      <c r="M9" s="210">
        <v>13818</v>
      </c>
      <c r="N9" s="210">
        <v>8698</v>
      </c>
      <c r="O9" s="210">
        <v>14473</v>
      </c>
      <c r="P9" s="211">
        <f>SUM(C9:O9)</f>
        <v>349510</v>
      </c>
      <c r="Q9" s="28"/>
      <c r="R9" s="86"/>
      <c r="S9" s="86"/>
    </row>
    <row r="10" spans="1:19" s="27" customFormat="1" ht="15" customHeight="1">
      <c r="A10" s="212" t="s">
        <v>82</v>
      </c>
      <c r="B10" s="213" t="s">
        <v>1</v>
      </c>
      <c r="C10" s="214">
        <v>4204</v>
      </c>
      <c r="D10" s="214">
        <v>6235</v>
      </c>
      <c r="E10" s="214">
        <v>6424</v>
      </c>
      <c r="F10" s="214">
        <v>4636</v>
      </c>
      <c r="G10" s="214">
        <v>10217</v>
      </c>
      <c r="H10" s="214">
        <v>6635</v>
      </c>
      <c r="I10" s="214">
        <v>8136</v>
      </c>
      <c r="J10" s="214">
        <v>11051</v>
      </c>
      <c r="K10" s="214">
        <v>15910</v>
      </c>
      <c r="L10" s="214">
        <v>9393</v>
      </c>
      <c r="M10" s="214">
        <v>7865</v>
      </c>
      <c r="N10" s="214">
        <v>754</v>
      </c>
      <c r="O10" s="214">
        <v>2351</v>
      </c>
      <c r="P10" s="215">
        <f t="shared" ref="P10:P73" si="0">SUM(C10:O10)</f>
        <v>93811</v>
      </c>
      <c r="Q10" s="28"/>
      <c r="R10" s="86"/>
      <c r="S10" s="86"/>
    </row>
    <row r="11" spans="1:19" s="27" customFormat="1" ht="15" customHeight="1">
      <c r="A11" s="208" t="s">
        <v>83</v>
      </c>
      <c r="B11" s="209" t="s">
        <v>2</v>
      </c>
      <c r="C11" s="210">
        <v>6148</v>
      </c>
      <c r="D11" s="210">
        <v>10720</v>
      </c>
      <c r="E11" s="210">
        <v>12582</v>
      </c>
      <c r="F11" s="210">
        <v>7491</v>
      </c>
      <c r="G11" s="210">
        <v>15075</v>
      </c>
      <c r="H11" s="210">
        <v>9116</v>
      </c>
      <c r="I11" s="210">
        <v>11269</v>
      </c>
      <c r="J11" s="210">
        <v>12398</v>
      </c>
      <c r="K11" s="210">
        <v>13078</v>
      </c>
      <c r="L11" s="210">
        <v>7902</v>
      </c>
      <c r="M11" s="210">
        <v>1700</v>
      </c>
      <c r="N11" s="210">
        <v>0</v>
      </c>
      <c r="O11" s="210">
        <v>2928</v>
      </c>
      <c r="P11" s="211">
        <f t="shared" si="0"/>
        <v>110407</v>
      </c>
      <c r="Q11" s="28"/>
      <c r="R11" s="86"/>
      <c r="S11" s="86"/>
    </row>
    <row r="12" spans="1:19" s="27" customFormat="1" ht="15" customHeight="1">
      <c r="A12" s="212" t="s">
        <v>84</v>
      </c>
      <c r="B12" s="213" t="s">
        <v>3</v>
      </c>
      <c r="C12" s="214">
        <v>1112</v>
      </c>
      <c r="D12" s="214">
        <v>2445</v>
      </c>
      <c r="E12" s="214">
        <v>3270</v>
      </c>
      <c r="F12" s="214">
        <v>1911</v>
      </c>
      <c r="G12" s="214">
        <v>4804</v>
      </c>
      <c r="H12" s="214">
        <v>2773</v>
      </c>
      <c r="I12" s="214">
        <v>2659</v>
      </c>
      <c r="J12" s="214">
        <v>3877</v>
      </c>
      <c r="K12" s="214">
        <v>6617</v>
      </c>
      <c r="L12" s="214">
        <v>4617</v>
      </c>
      <c r="M12" s="214">
        <v>2285</v>
      </c>
      <c r="N12" s="214">
        <v>0</v>
      </c>
      <c r="O12" s="214">
        <v>0</v>
      </c>
      <c r="P12" s="215">
        <f t="shared" si="0"/>
        <v>36370</v>
      </c>
      <c r="Q12" s="28"/>
      <c r="R12" s="86"/>
      <c r="S12" s="86"/>
    </row>
    <row r="13" spans="1:19" s="27" customFormat="1" ht="15" customHeight="1">
      <c r="A13" s="208" t="s">
        <v>85</v>
      </c>
      <c r="B13" s="209" t="s">
        <v>4</v>
      </c>
      <c r="C13" s="210">
        <v>2999</v>
      </c>
      <c r="D13" s="210">
        <v>5086</v>
      </c>
      <c r="E13" s="210">
        <v>5945</v>
      </c>
      <c r="F13" s="210">
        <v>3356</v>
      </c>
      <c r="G13" s="210">
        <v>6517</v>
      </c>
      <c r="H13" s="210">
        <v>3237</v>
      </c>
      <c r="I13" s="210">
        <v>3375</v>
      </c>
      <c r="J13" s="210">
        <v>3836</v>
      </c>
      <c r="K13" s="210">
        <v>6337</v>
      </c>
      <c r="L13" s="210">
        <v>3833</v>
      </c>
      <c r="M13" s="210">
        <v>2008</v>
      </c>
      <c r="N13" s="210">
        <v>864</v>
      </c>
      <c r="O13" s="210">
        <v>0</v>
      </c>
      <c r="P13" s="211">
        <f t="shared" si="0"/>
        <v>47393</v>
      </c>
      <c r="Q13" s="28"/>
      <c r="R13" s="86"/>
      <c r="S13" s="86"/>
    </row>
    <row r="14" spans="1:19" s="27" customFormat="1" ht="15" customHeight="1">
      <c r="A14" s="212" t="s">
        <v>86</v>
      </c>
      <c r="B14" s="213" t="s">
        <v>5</v>
      </c>
      <c r="C14" s="214">
        <v>66167</v>
      </c>
      <c r="D14" s="214">
        <v>107542</v>
      </c>
      <c r="E14" s="214">
        <v>127130</v>
      </c>
      <c r="F14" s="214">
        <v>85388</v>
      </c>
      <c r="G14" s="214">
        <v>166338</v>
      </c>
      <c r="H14" s="214">
        <v>96025</v>
      </c>
      <c r="I14" s="214">
        <v>109502</v>
      </c>
      <c r="J14" s="214">
        <v>134652</v>
      </c>
      <c r="K14" s="214">
        <v>151842</v>
      </c>
      <c r="L14" s="214">
        <v>92193</v>
      </c>
      <c r="M14" s="214">
        <v>47347</v>
      </c>
      <c r="N14" s="214">
        <v>30347</v>
      </c>
      <c r="O14" s="214">
        <v>153271</v>
      </c>
      <c r="P14" s="215">
        <f t="shared" si="0"/>
        <v>1367744</v>
      </c>
      <c r="Q14" s="28"/>
      <c r="R14" s="86"/>
      <c r="S14" s="86"/>
    </row>
    <row r="15" spans="1:19" s="27" customFormat="1" ht="15" customHeight="1">
      <c r="A15" s="208" t="s">
        <v>87</v>
      </c>
      <c r="B15" s="209" t="s">
        <v>6</v>
      </c>
      <c r="C15" s="210">
        <v>39769</v>
      </c>
      <c r="D15" s="210">
        <v>64709</v>
      </c>
      <c r="E15" s="210">
        <v>71398</v>
      </c>
      <c r="F15" s="210">
        <v>46028</v>
      </c>
      <c r="G15" s="210">
        <v>85359</v>
      </c>
      <c r="H15" s="210">
        <v>42752</v>
      </c>
      <c r="I15" s="210">
        <v>53510</v>
      </c>
      <c r="J15" s="210">
        <v>58570</v>
      </c>
      <c r="K15" s="210">
        <v>66932</v>
      </c>
      <c r="L15" s="210">
        <v>53060</v>
      </c>
      <c r="M15" s="210">
        <v>24269</v>
      </c>
      <c r="N15" s="210">
        <v>8560</v>
      </c>
      <c r="O15" s="210">
        <v>32013</v>
      </c>
      <c r="P15" s="211">
        <f t="shared" si="0"/>
        <v>646929</v>
      </c>
      <c r="Q15" s="28"/>
      <c r="R15" s="86"/>
      <c r="S15" s="86"/>
    </row>
    <row r="16" spans="1:19" s="27" customFormat="1" ht="15" customHeight="1">
      <c r="A16" s="212" t="s">
        <v>88</v>
      </c>
      <c r="B16" s="213" t="s">
        <v>7</v>
      </c>
      <c r="C16" s="214">
        <v>1839</v>
      </c>
      <c r="D16" s="214">
        <v>2739</v>
      </c>
      <c r="E16" s="214">
        <v>3218</v>
      </c>
      <c r="F16" s="214">
        <v>1982</v>
      </c>
      <c r="G16" s="214">
        <v>3640</v>
      </c>
      <c r="H16" s="214">
        <v>2073</v>
      </c>
      <c r="I16" s="214">
        <v>1866</v>
      </c>
      <c r="J16" s="214">
        <v>2564</v>
      </c>
      <c r="K16" s="214">
        <v>2827</v>
      </c>
      <c r="L16" s="214">
        <v>1348</v>
      </c>
      <c r="M16" s="214">
        <v>541</v>
      </c>
      <c r="N16" s="214">
        <v>0</v>
      </c>
      <c r="O16" s="214">
        <v>0</v>
      </c>
      <c r="P16" s="215">
        <f t="shared" si="0"/>
        <v>24637</v>
      </c>
      <c r="Q16" s="28"/>
      <c r="R16" s="86"/>
      <c r="S16" s="86"/>
    </row>
    <row r="17" spans="1:19" s="27" customFormat="1" ht="15" customHeight="1">
      <c r="A17" s="208" t="s">
        <v>89</v>
      </c>
      <c r="B17" s="209" t="s">
        <v>8</v>
      </c>
      <c r="C17" s="210">
        <v>14031</v>
      </c>
      <c r="D17" s="210">
        <v>21681</v>
      </c>
      <c r="E17" s="210">
        <v>23268</v>
      </c>
      <c r="F17" s="210">
        <v>14276</v>
      </c>
      <c r="G17" s="210">
        <v>24988</v>
      </c>
      <c r="H17" s="210">
        <v>12448</v>
      </c>
      <c r="I17" s="210">
        <v>14397</v>
      </c>
      <c r="J17" s="210">
        <v>14861</v>
      </c>
      <c r="K17" s="210">
        <v>21648</v>
      </c>
      <c r="L17" s="210">
        <v>11433</v>
      </c>
      <c r="M17" s="210">
        <v>5478</v>
      </c>
      <c r="N17" s="210">
        <v>4748</v>
      </c>
      <c r="O17" s="210">
        <v>3469</v>
      </c>
      <c r="P17" s="211">
        <f t="shared" si="0"/>
        <v>186726</v>
      </c>
      <c r="Q17" s="28"/>
      <c r="R17" s="86"/>
      <c r="S17" s="86"/>
    </row>
    <row r="18" spans="1:19" s="27" customFormat="1" ht="15" customHeight="1">
      <c r="A18" s="212" t="s">
        <v>238</v>
      </c>
      <c r="B18" s="213" t="s">
        <v>9</v>
      </c>
      <c r="C18" s="214">
        <v>14764</v>
      </c>
      <c r="D18" s="214">
        <v>25062</v>
      </c>
      <c r="E18" s="214">
        <v>27610</v>
      </c>
      <c r="F18" s="214">
        <v>16785</v>
      </c>
      <c r="G18" s="214">
        <v>28561</v>
      </c>
      <c r="H18" s="214">
        <v>15517</v>
      </c>
      <c r="I18" s="214">
        <v>16807</v>
      </c>
      <c r="J18" s="214">
        <v>18466</v>
      </c>
      <c r="K18" s="214">
        <v>21492</v>
      </c>
      <c r="L18" s="214">
        <v>13323</v>
      </c>
      <c r="M18" s="214">
        <v>5783</v>
      </c>
      <c r="N18" s="214">
        <v>5121</v>
      </c>
      <c r="O18" s="214">
        <v>13751</v>
      </c>
      <c r="P18" s="215">
        <f t="shared" si="0"/>
        <v>223042</v>
      </c>
      <c r="Q18" s="28"/>
      <c r="R18" s="86"/>
      <c r="S18" s="86"/>
    </row>
    <row r="19" spans="1:19" s="27" customFormat="1" ht="15" customHeight="1">
      <c r="A19" s="208" t="s">
        <v>239</v>
      </c>
      <c r="B19" s="209" t="s">
        <v>10</v>
      </c>
      <c r="C19" s="210">
        <v>2203</v>
      </c>
      <c r="D19" s="210">
        <v>3668</v>
      </c>
      <c r="E19" s="210">
        <v>4220</v>
      </c>
      <c r="F19" s="210">
        <v>2714</v>
      </c>
      <c r="G19" s="210">
        <v>4578</v>
      </c>
      <c r="H19" s="210">
        <v>2566</v>
      </c>
      <c r="I19" s="210">
        <v>3224</v>
      </c>
      <c r="J19" s="210">
        <v>3666</v>
      </c>
      <c r="K19" s="210">
        <v>9179</v>
      </c>
      <c r="L19" s="210">
        <v>3579</v>
      </c>
      <c r="M19" s="210">
        <v>5438</v>
      </c>
      <c r="N19" s="210">
        <v>1790</v>
      </c>
      <c r="O19" s="210">
        <v>3343</v>
      </c>
      <c r="P19" s="211">
        <f t="shared" si="0"/>
        <v>50168</v>
      </c>
      <c r="Q19" s="28"/>
      <c r="R19" s="86"/>
      <c r="S19" s="86"/>
    </row>
    <row r="20" spans="1:19" s="27" customFormat="1" ht="15" customHeight="1">
      <c r="A20" s="212" t="s">
        <v>240</v>
      </c>
      <c r="B20" s="213" t="s">
        <v>11</v>
      </c>
      <c r="C20" s="214">
        <v>1211</v>
      </c>
      <c r="D20" s="214">
        <v>2058</v>
      </c>
      <c r="E20" s="214">
        <v>2625</v>
      </c>
      <c r="F20" s="214">
        <v>1491</v>
      </c>
      <c r="G20" s="214">
        <v>3658</v>
      </c>
      <c r="H20" s="214">
        <v>2608</v>
      </c>
      <c r="I20" s="214">
        <v>3271</v>
      </c>
      <c r="J20" s="214">
        <v>2570</v>
      </c>
      <c r="K20" s="214">
        <v>5515</v>
      </c>
      <c r="L20" s="214">
        <v>2430</v>
      </c>
      <c r="M20" s="214">
        <v>2995</v>
      </c>
      <c r="N20" s="214">
        <v>2570</v>
      </c>
      <c r="O20" s="214">
        <v>0</v>
      </c>
      <c r="P20" s="215">
        <f t="shared" si="0"/>
        <v>33002</v>
      </c>
      <c r="Q20" s="28"/>
      <c r="R20" s="86"/>
      <c r="S20" s="86"/>
    </row>
    <row r="21" spans="1:19" s="27" customFormat="1" ht="15" customHeight="1">
      <c r="A21" s="208" t="s">
        <v>241</v>
      </c>
      <c r="B21" s="209" t="s">
        <v>12</v>
      </c>
      <c r="C21" s="210">
        <v>1493</v>
      </c>
      <c r="D21" s="210">
        <v>2639</v>
      </c>
      <c r="E21" s="210">
        <v>2797</v>
      </c>
      <c r="F21" s="210">
        <v>1800</v>
      </c>
      <c r="G21" s="210">
        <v>4666</v>
      </c>
      <c r="H21" s="210">
        <v>3112</v>
      </c>
      <c r="I21" s="210">
        <v>3434</v>
      </c>
      <c r="J21" s="210">
        <v>4139</v>
      </c>
      <c r="K21" s="210">
        <v>10244</v>
      </c>
      <c r="L21" s="210">
        <v>3981</v>
      </c>
      <c r="M21" s="210">
        <v>718</v>
      </c>
      <c r="N21" s="210">
        <v>959</v>
      </c>
      <c r="O21" s="210">
        <v>0</v>
      </c>
      <c r="P21" s="211">
        <f t="shared" si="0"/>
        <v>39982</v>
      </c>
      <c r="Q21" s="28"/>
      <c r="R21" s="86"/>
      <c r="S21" s="86"/>
    </row>
    <row r="22" spans="1:19" s="27" customFormat="1" ht="15" customHeight="1">
      <c r="A22" s="212" t="s">
        <v>242</v>
      </c>
      <c r="B22" s="213" t="s">
        <v>13</v>
      </c>
      <c r="C22" s="214">
        <v>3200</v>
      </c>
      <c r="D22" s="214">
        <v>5598</v>
      </c>
      <c r="E22" s="214">
        <v>6523</v>
      </c>
      <c r="F22" s="214">
        <v>4383</v>
      </c>
      <c r="G22" s="214">
        <v>8412</v>
      </c>
      <c r="H22" s="214">
        <v>4479</v>
      </c>
      <c r="I22" s="214">
        <v>4771</v>
      </c>
      <c r="J22" s="214">
        <v>6032</v>
      </c>
      <c r="K22" s="214">
        <v>8729</v>
      </c>
      <c r="L22" s="214">
        <v>6407</v>
      </c>
      <c r="M22" s="214">
        <v>1360</v>
      </c>
      <c r="N22" s="214">
        <v>1715</v>
      </c>
      <c r="O22" s="214">
        <v>6026</v>
      </c>
      <c r="P22" s="215">
        <f t="shared" si="0"/>
        <v>67635</v>
      </c>
      <c r="Q22" s="28"/>
      <c r="R22" s="86"/>
      <c r="S22" s="86"/>
    </row>
    <row r="23" spans="1:19" s="27" customFormat="1" ht="15" customHeight="1">
      <c r="A23" s="208" t="s">
        <v>243</v>
      </c>
      <c r="B23" s="209" t="s">
        <v>14</v>
      </c>
      <c r="C23" s="210">
        <v>2960</v>
      </c>
      <c r="D23" s="210">
        <v>5096</v>
      </c>
      <c r="E23" s="210">
        <v>5109</v>
      </c>
      <c r="F23" s="210">
        <v>3006</v>
      </c>
      <c r="G23" s="210">
        <v>5206</v>
      </c>
      <c r="H23" s="210">
        <v>3197</v>
      </c>
      <c r="I23" s="210">
        <v>3368</v>
      </c>
      <c r="J23" s="210">
        <v>3977</v>
      </c>
      <c r="K23" s="210">
        <v>3812</v>
      </c>
      <c r="L23" s="210">
        <v>2983</v>
      </c>
      <c r="M23" s="210">
        <v>1215</v>
      </c>
      <c r="N23" s="210">
        <v>0</v>
      </c>
      <c r="O23" s="210">
        <v>0</v>
      </c>
      <c r="P23" s="211">
        <f t="shared" si="0"/>
        <v>39929</v>
      </c>
      <c r="Q23" s="28"/>
      <c r="R23" s="86"/>
      <c r="S23" s="86"/>
    </row>
    <row r="24" spans="1:19" s="27" customFormat="1" ht="15" customHeight="1">
      <c r="A24" s="212" t="s">
        <v>244</v>
      </c>
      <c r="B24" s="213" t="s">
        <v>15</v>
      </c>
      <c r="C24" s="214">
        <v>36473</v>
      </c>
      <c r="D24" s="214">
        <v>64088</v>
      </c>
      <c r="E24" s="214">
        <v>69463</v>
      </c>
      <c r="F24" s="214">
        <v>45944</v>
      </c>
      <c r="G24" s="214">
        <v>88406</v>
      </c>
      <c r="H24" s="214">
        <v>49955</v>
      </c>
      <c r="I24" s="214">
        <v>60020</v>
      </c>
      <c r="J24" s="214">
        <v>75643</v>
      </c>
      <c r="K24" s="214">
        <v>87292</v>
      </c>
      <c r="L24" s="214">
        <v>52094</v>
      </c>
      <c r="M24" s="214">
        <v>25018</v>
      </c>
      <c r="N24" s="214">
        <v>21220</v>
      </c>
      <c r="O24" s="214">
        <v>57843</v>
      </c>
      <c r="P24" s="215">
        <f t="shared" si="0"/>
        <v>733459</v>
      </c>
      <c r="Q24" s="28"/>
      <c r="R24" s="86"/>
      <c r="S24" s="86"/>
    </row>
    <row r="25" spans="1:19" s="27" customFormat="1" ht="15" customHeight="1">
      <c r="A25" s="208" t="s">
        <v>245</v>
      </c>
      <c r="B25" s="209" t="s">
        <v>16</v>
      </c>
      <c r="C25" s="210">
        <v>7697</v>
      </c>
      <c r="D25" s="210">
        <v>13128</v>
      </c>
      <c r="E25" s="210">
        <v>13066</v>
      </c>
      <c r="F25" s="210">
        <v>7506</v>
      </c>
      <c r="G25" s="210">
        <v>12934</v>
      </c>
      <c r="H25" s="210">
        <v>7569</v>
      </c>
      <c r="I25" s="210">
        <v>7860</v>
      </c>
      <c r="J25" s="210">
        <v>6755</v>
      </c>
      <c r="K25" s="210">
        <v>9502</v>
      </c>
      <c r="L25" s="210">
        <v>5545</v>
      </c>
      <c r="M25" s="210">
        <v>4166</v>
      </c>
      <c r="N25" s="210">
        <v>765</v>
      </c>
      <c r="O25" s="210">
        <v>5140</v>
      </c>
      <c r="P25" s="211">
        <f t="shared" si="0"/>
        <v>101633</v>
      </c>
      <c r="Q25" s="28"/>
      <c r="R25" s="86"/>
      <c r="S25" s="86"/>
    </row>
    <row r="26" spans="1:19" s="27" customFormat="1" ht="15" customHeight="1">
      <c r="A26" s="212" t="s">
        <v>246</v>
      </c>
      <c r="B26" s="213" t="s">
        <v>17</v>
      </c>
      <c r="C26" s="214">
        <v>1492</v>
      </c>
      <c r="D26" s="214">
        <v>2289</v>
      </c>
      <c r="E26" s="214">
        <v>2645</v>
      </c>
      <c r="F26" s="214">
        <v>1654</v>
      </c>
      <c r="G26" s="214">
        <v>3917</v>
      </c>
      <c r="H26" s="214">
        <v>1745</v>
      </c>
      <c r="I26" s="214">
        <v>2790</v>
      </c>
      <c r="J26" s="214">
        <v>2937</v>
      </c>
      <c r="K26" s="214">
        <v>4832</v>
      </c>
      <c r="L26" s="214">
        <v>2239</v>
      </c>
      <c r="M26" s="214">
        <v>695</v>
      </c>
      <c r="N26" s="214">
        <v>0</v>
      </c>
      <c r="O26" s="214">
        <v>6733</v>
      </c>
      <c r="P26" s="215">
        <f t="shared" si="0"/>
        <v>33968</v>
      </c>
      <c r="Q26" s="28"/>
      <c r="R26" s="86"/>
      <c r="S26" s="86"/>
    </row>
    <row r="27" spans="1:19" s="27" customFormat="1" ht="15" customHeight="1">
      <c r="A27" s="208" t="s">
        <v>247</v>
      </c>
      <c r="B27" s="209" t="s">
        <v>18</v>
      </c>
      <c r="C27" s="210">
        <v>4163</v>
      </c>
      <c r="D27" s="210">
        <v>6972</v>
      </c>
      <c r="E27" s="210">
        <v>7905</v>
      </c>
      <c r="F27" s="210">
        <v>4688</v>
      </c>
      <c r="G27" s="210">
        <v>9049</v>
      </c>
      <c r="H27" s="210">
        <v>5302</v>
      </c>
      <c r="I27" s="210">
        <v>5361</v>
      </c>
      <c r="J27" s="210">
        <v>8201</v>
      </c>
      <c r="K27" s="210">
        <v>8385</v>
      </c>
      <c r="L27" s="210">
        <v>6272</v>
      </c>
      <c r="M27" s="210">
        <v>618</v>
      </c>
      <c r="N27" s="210">
        <v>813</v>
      </c>
      <c r="O27" s="210">
        <v>2962</v>
      </c>
      <c r="P27" s="211">
        <f t="shared" si="0"/>
        <v>70691</v>
      </c>
      <c r="Q27" s="28"/>
      <c r="R27" s="86"/>
      <c r="S27" s="86"/>
    </row>
    <row r="28" spans="1:19" s="27" customFormat="1" ht="15" customHeight="1">
      <c r="A28" s="212" t="s">
        <v>248</v>
      </c>
      <c r="B28" s="213" t="s">
        <v>19</v>
      </c>
      <c r="C28" s="214">
        <v>12871</v>
      </c>
      <c r="D28" s="214">
        <v>20530</v>
      </c>
      <c r="E28" s="214">
        <v>23183</v>
      </c>
      <c r="F28" s="214">
        <v>14727</v>
      </c>
      <c r="G28" s="214">
        <v>29074</v>
      </c>
      <c r="H28" s="214">
        <v>14687</v>
      </c>
      <c r="I28" s="214">
        <v>18754</v>
      </c>
      <c r="J28" s="214">
        <v>20713</v>
      </c>
      <c r="K28" s="214">
        <v>26358</v>
      </c>
      <c r="L28" s="214">
        <v>15957</v>
      </c>
      <c r="M28" s="214">
        <v>4285</v>
      </c>
      <c r="N28" s="214">
        <v>2654</v>
      </c>
      <c r="O28" s="214">
        <v>0</v>
      </c>
      <c r="P28" s="215">
        <f t="shared" si="0"/>
        <v>203793</v>
      </c>
      <c r="Q28" s="28"/>
      <c r="R28" s="86"/>
      <c r="S28" s="86"/>
    </row>
    <row r="29" spans="1:19" s="27" customFormat="1" ht="15" customHeight="1">
      <c r="A29" s="208" t="s">
        <v>249</v>
      </c>
      <c r="B29" s="209" t="s">
        <v>20</v>
      </c>
      <c r="C29" s="210">
        <v>7753</v>
      </c>
      <c r="D29" s="210">
        <v>13543</v>
      </c>
      <c r="E29" s="210">
        <v>15415</v>
      </c>
      <c r="F29" s="210">
        <v>10363</v>
      </c>
      <c r="G29" s="210">
        <v>24109</v>
      </c>
      <c r="H29" s="210">
        <v>14035</v>
      </c>
      <c r="I29" s="210">
        <v>22823</v>
      </c>
      <c r="J29" s="210">
        <v>28072</v>
      </c>
      <c r="K29" s="210">
        <v>35046</v>
      </c>
      <c r="L29" s="210">
        <v>17063</v>
      </c>
      <c r="M29" s="210">
        <v>4548</v>
      </c>
      <c r="N29" s="210">
        <v>1845</v>
      </c>
      <c r="O29" s="210">
        <v>13405</v>
      </c>
      <c r="P29" s="211">
        <f t="shared" si="0"/>
        <v>208020</v>
      </c>
      <c r="Q29" s="28"/>
      <c r="R29" s="86"/>
      <c r="S29" s="86"/>
    </row>
    <row r="30" spans="1:19" s="27" customFormat="1" ht="15" customHeight="1">
      <c r="A30" s="212" t="s">
        <v>250</v>
      </c>
      <c r="B30" s="213" t="s">
        <v>21</v>
      </c>
      <c r="C30" s="214">
        <v>4613</v>
      </c>
      <c r="D30" s="214">
        <v>7258</v>
      </c>
      <c r="E30" s="214">
        <v>7957</v>
      </c>
      <c r="F30" s="214">
        <v>5280</v>
      </c>
      <c r="G30" s="214">
        <v>9337</v>
      </c>
      <c r="H30" s="214">
        <v>4936</v>
      </c>
      <c r="I30" s="214">
        <v>5555</v>
      </c>
      <c r="J30" s="214">
        <v>5944</v>
      </c>
      <c r="K30" s="214">
        <v>8197</v>
      </c>
      <c r="L30" s="214">
        <v>4738</v>
      </c>
      <c r="M30" s="214">
        <v>2203</v>
      </c>
      <c r="N30" s="214">
        <v>991</v>
      </c>
      <c r="O30" s="214">
        <v>2172</v>
      </c>
      <c r="P30" s="215">
        <f t="shared" si="0"/>
        <v>69181</v>
      </c>
      <c r="Q30" s="28"/>
      <c r="R30" s="86"/>
      <c r="S30" s="86"/>
    </row>
    <row r="31" spans="1:19" s="27" customFormat="1" ht="15" customHeight="1">
      <c r="A31" s="208" t="s">
        <v>251</v>
      </c>
      <c r="B31" s="209" t="s">
        <v>22</v>
      </c>
      <c r="C31" s="210">
        <v>3871</v>
      </c>
      <c r="D31" s="210">
        <v>7155</v>
      </c>
      <c r="E31" s="210">
        <v>8608</v>
      </c>
      <c r="F31" s="210">
        <v>5572</v>
      </c>
      <c r="G31" s="210">
        <v>11435</v>
      </c>
      <c r="H31" s="210">
        <v>7209</v>
      </c>
      <c r="I31" s="210">
        <v>8884</v>
      </c>
      <c r="J31" s="210">
        <v>9168</v>
      </c>
      <c r="K31" s="210">
        <v>11074</v>
      </c>
      <c r="L31" s="210">
        <v>9076</v>
      </c>
      <c r="M31" s="210">
        <v>3572</v>
      </c>
      <c r="N31" s="210">
        <v>0</v>
      </c>
      <c r="O31" s="210">
        <v>1017</v>
      </c>
      <c r="P31" s="211">
        <f t="shared" si="0"/>
        <v>86641</v>
      </c>
      <c r="Q31" s="28"/>
      <c r="R31" s="86"/>
      <c r="S31" s="86"/>
    </row>
    <row r="32" spans="1:19" s="27" customFormat="1" ht="15" customHeight="1">
      <c r="A32" s="212" t="s">
        <v>252</v>
      </c>
      <c r="B32" s="213" t="s">
        <v>23</v>
      </c>
      <c r="C32" s="214">
        <v>1743</v>
      </c>
      <c r="D32" s="214">
        <v>3089</v>
      </c>
      <c r="E32" s="214">
        <v>3874</v>
      </c>
      <c r="F32" s="214">
        <v>2425</v>
      </c>
      <c r="G32" s="214">
        <v>4364</v>
      </c>
      <c r="H32" s="214">
        <v>2755</v>
      </c>
      <c r="I32" s="214">
        <v>3013</v>
      </c>
      <c r="J32" s="214">
        <v>3647</v>
      </c>
      <c r="K32" s="214">
        <v>4404</v>
      </c>
      <c r="L32" s="214">
        <v>3493</v>
      </c>
      <c r="M32" s="214">
        <v>640</v>
      </c>
      <c r="N32" s="214">
        <v>795</v>
      </c>
      <c r="O32" s="214">
        <v>1488</v>
      </c>
      <c r="P32" s="215">
        <f t="shared" si="0"/>
        <v>35730</v>
      </c>
      <c r="Q32" s="28"/>
      <c r="R32" s="86"/>
      <c r="S32" s="86"/>
    </row>
    <row r="33" spans="1:19" s="27" customFormat="1" ht="15" customHeight="1">
      <c r="A33" s="208" t="s">
        <v>253</v>
      </c>
      <c r="B33" s="209" t="s">
        <v>24</v>
      </c>
      <c r="C33" s="210">
        <v>4401</v>
      </c>
      <c r="D33" s="210">
        <v>7458</v>
      </c>
      <c r="E33" s="210">
        <v>9015</v>
      </c>
      <c r="F33" s="210">
        <v>5938</v>
      </c>
      <c r="G33" s="210">
        <v>11622</v>
      </c>
      <c r="H33" s="210">
        <v>6872</v>
      </c>
      <c r="I33" s="210">
        <v>7213</v>
      </c>
      <c r="J33" s="210">
        <v>9646</v>
      </c>
      <c r="K33" s="210">
        <v>12606</v>
      </c>
      <c r="L33" s="210">
        <v>6232</v>
      </c>
      <c r="M33" s="210">
        <v>4172</v>
      </c>
      <c r="N33" s="210">
        <v>3170</v>
      </c>
      <c r="O33" s="210">
        <v>7196</v>
      </c>
      <c r="P33" s="211">
        <f t="shared" si="0"/>
        <v>95541</v>
      </c>
      <c r="Q33" s="28"/>
      <c r="R33" s="86"/>
      <c r="S33" s="86"/>
    </row>
    <row r="34" spans="1:19" s="27" customFormat="1" ht="15" customHeight="1">
      <c r="A34" s="212" t="s">
        <v>254</v>
      </c>
      <c r="B34" s="213" t="s">
        <v>25</v>
      </c>
      <c r="C34" s="214">
        <v>9817</v>
      </c>
      <c r="D34" s="214">
        <v>16914</v>
      </c>
      <c r="E34" s="214">
        <v>18097</v>
      </c>
      <c r="F34" s="214">
        <v>11524</v>
      </c>
      <c r="G34" s="214">
        <v>21170</v>
      </c>
      <c r="H34" s="214">
        <v>11651</v>
      </c>
      <c r="I34" s="214">
        <v>12710</v>
      </c>
      <c r="J34" s="214">
        <v>16398</v>
      </c>
      <c r="K34" s="214">
        <v>23748</v>
      </c>
      <c r="L34" s="214">
        <v>11429</v>
      </c>
      <c r="M34" s="214">
        <v>11707</v>
      </c>
      <c r="N34" s="214">
        <v>4959</v>
      </c>
      <c r="O34" s="214">
        <v>24826</v>
      </c>
      <c r="P34" s="215">
        <f t="shared" si="0"/>
        <v>194950</v>
      </c>
      <c r="Q34" s="28"/>
      <c r="R34" s="86"/>
      <c r="S34" s="86"/>
    </row>
    <row r="35" spans="1:19" s="27" customFormat="1" ht="15" customHeight="1">
      <c r="A35" s="208" t="s">
        <v>255</v>
      </c>
      <c r="B35" s="209" t="s">
        <v>26</v>
      </c>
      <c r="C35" s="210">
        <v>16256</v>
      </c>
      <c r="D35" s="210">
        <v>29813</v>
      </c>
      <c r="E35" s="210">
        <v>31867</v>
      </c>
      <c r="F35" s="210">
        <v>20637</v>
      </c>
      <c r="G35" s="210">
        <v>41521</v>
      </c>
      <c r="H35" s="210">
        <v>24741</v>
      </c>
      <c r="I35" s="210">
        <v>28746</v>
      </c>
      <c r="J35" s="210">
        <v>36828</v>
      </c>
      <c r="K35" s="210">
        <v>52049</v>
      </c>
      <c r="L35" s="210">
        <v>41803</v>
      </c>
      <c r="M35" s="210">
        <v>20731</v>
      </c>
      <c r="N35" s="210">
        <v>12841</v>
      </c>
      <c r="O35" s="210">
        <v>26439</v>
      </c>
      <c r="P35" s="211">
        <f t="shared" si="0"/>
        <v>384272</v>
      </c>
      <c r="Q35" s="28"/>
      <c r="R35" s="86"/>
      <c r="S35" s="86"/>
    </row>
    <row r="36" spans="1:19" s="27" customFormat="1" ht="15" customHeight="1">
      <c r="A36" s="212" t="s">
        <v>256</v>
      </c>
      <c r="B36" s="213" t="s">
        <v>27</v>
      </c>
      <c r="C36" s="214">
        <v>4596</v>
      </c>
      <c r="D36" s="214">
        <v>7459</v>
      </c>
      <c r="E36" s="214">
        <v>8163</v>
      </c>
      <c r="F36" s="214">
        <v>4949</v>
      </c>
      <c r="G36" s="214">
        <v>9638</v>
      </c>
      <c r="H36" s="214">
        <v>4492</v>
      </c>
      <c r="I36" s="214">
        <v>5820</v>
      </c>
      <c r="J36" s="214">
        <v>5713</v>
      </c>
      <c r="K36" s="214">
        <v>5295</v>
      </c>
      <c r="L36" s="214">
        <v>4923</v>
      </c>
      <c r="M36" s="214">
        <v>2184</v>
      </c>
      <c r="N36" s="214">
        <v>0</v>
      </c>
      <c r="O36" s="214">
        <v>0</v>
      </c>
      <c r="P36" s="215">
        <f t="shared" si="0"/>
        <v>63232</v>
      </c>
      <c r="Q36" s="28"/>
      <c r="R36" s="86"/>
      <c r="S36" s="86"/>
    </row>
    <row r="37" spans="1:19" s="27" customFormat="1" ht="15" customHeight="1">
      <c r="A37" s="208" t="s">
        <v>257</v>
      </c>
      <c r="B37" s="209" t="s">
        <v>28</v>
      </c>
      <c r="C37" s="210">
        <v>941</v>
      </c>
      <c r="D37" s="210">
        <v>1611</v>
      </c>
      <c r="E37" s="210">
        <v>1975</v>
      </c>
      <c r="F37" s="210">
        <v>1158</v>
      </c>
      <c r="G37" s="210">
        <v>2092</v>
      </c>
      <c r="H37" s="210">
        <v>1054</v>
      </c>
      <c r="I37" s="210">
        <v>1567</v>
      </c>
      <c r="J37" s="210">
        <v>1386</v>
      </c>
      <c r="K37" s="210">
        <v>2438</v>
      </c>
      <c r="L37" s="210">
        <v>1203</v>
      </c>
      <c r="M37" s="210">
        <v>0</v>
      </c>
      <c r="N37" s="210">
        <v>0</v>
      </c>
      <c r="O37" s="210">
        <v>0</v>
      </c>
      <c r="P37" s="211">
        <f t="shared" si="0"/>
        <v>15425</v>
      </c>
      <c r="Q37" s="28"/>
      <c r="R37" s="86"/>
      <c r="S37" s="86"/>
    </row>
    <row r="38" spans="1:19" s="27" customFormat="1" ht="15" customHeight="1">
      <c r="A38" s="212" t="s">
        <v>258</v>
      </c>
      <c r="B38" s="213" t="s">
        <v>29</v>
      </c>
      <c r="C38" s="214">
        <v>578</v>
      </c>
      <c r="D38" s="214">
        <v>1110</v>
      </c>
      <c r="E38" s="214">
        <v>1450</v>
      </c>
      <c r="F38" s="214">
        <v>899</v>
      </c>
      <c r="G38" s="214">
        <v>2150</v>
      </c>
      <c r="H38" s="214">
        <v>1530</v>
      </c>
      <c r="I38" s="214">
        <v>2040</v>
      </c>
      <c r="J38" s="214">
        <v>2724</v>
      </c>
      <c r="K38" s="214">
        <v>2921</v>
      </c>
      <c r="L38" s="214">
        <v>2683</v>
      </c>
      <c r="M38" s="214">
        <v>2319</v>
      </c>
      <c r="N38" s="214">
        <v>951</v>
      </c>
      <c r="O38" s="214">
        <v>4914</v>
      </c>
      <c r="P38" s="215">
        <f t="shared" si="0"/>
        <v>26269</v>
      </c>
      <c r="Q38" s="28"/>
      <c r="R38" s="86"/>
      <c r="S38" s="86"/>
    </row>
    <row r="39" spans="1:19" s="27" customFormat="1" ht="15" customHeight="1">
      <c r="A39" s="208" t="s">
        <v>259</v>
      </c>
      <c r="B39" s="209" t="s">
        <v>30</v>
      </c>
      <c r="C39" s="210">
        <v>11200</v>
      </c>
      <c r="D39" s="210">
        <v>19787</v>
      </c>
      <c r="E39" s="210">
        <v>22012</v>
      </c>
      <c r="F39" s="210">
        <v>13619</v>
      </c>
      <c r="G39" s="210">
        <v>26740</v>
      </c>
      <c r="H39" s="210">
        <v>15090</v>
      </c>
      <c r="I39" s="210">
        <v>16281</v>
      </c>
      <c r="J39" s="210">
        <v>24263</v>
      </c>
      <c r="K39" s="210">
        <v>35265</v>
      </c>
      <c r="L39" s="210">
        <v>34952</v>
      </c>
      <c r="M39" s="210">
        <v>28204</v>
      </c>
      <c r="N39" s="210">
        <v>13791</v>
      </c>
      <c r="O39" s="210">
        <v>24964</v>
      </c>
      <c r="P39" s="211">
        <f t="shared" si="0"/>
        <v>286168</v>
      </c>
      <c r="Q39" s="28"/>
      <c r="R39" s="86"/>
      <c r="S39" s="86"/>
    </row>
    <row r="40" spans="1:19" s="27" customFormat="1" ht="15" customHeight="1">
      <c r="A40" s="212" t="s">
        <v>260</v>
      </c>
      <c r="B40" s="213" t="s">
        <v>31</v>
      </c>
      <c r="C40" s="214">
        <v>4277</v>
      </c>
      <c r="D40" s="214">
        <v>7740</v>
      </c>
      <c r="E40" s="214">
        <v>8512</v>
      </c>
      <c r="F40" s="214">
        <v>4965</v>
      </c>
      <c r="G40" s="214">
        <v>9203</v>
      </c>
      <c r="H40" s="214">
        <v>5229</v>
      </c>
      <c r="I40" s="214">
        <v>5859</v>
      </c>
      <c r="J40" s="214">
        <v>6799</v>
      </c>
      <c r="K40" s="214">
        <v>7274</v>
      </c>
      <c r="L40" s="214">
        <v>6694</v>
      </c>
      <c r="M40" s="214">
        <v>2980</v>
      </c>
      <c r="N40" s="214">
        <v>0</v>
      </c>
      <c r="O40" s="214">
        <v>0</v>
      </c>
      <c r="P40" s="215">
        <f t="shared" si="0"/>
        <v>69532</v>
      </c>
      <c r="Q40" s="28"/>
      <c r="R40" s="86"/>
      <c r="S40" s="86"/>
    </row>
    <row r="41" spans="1:19" s="27" customFormat="1" ht="15" customHeight="1">
      <c r="A41" s="208" t="s">
        <v>261</v>
      </c>
      <c r="B41" s="209" t="s">
        <v>32</v>
      </c>
      <c r="C41" s="210">
        <v>19096</v>
      </c>
      <c r="D41" s="210">
        <v>32184</v>
      </c>
      <c r="E41" s="210">
        <v>36383</v>
      </c>
      <c r="F41" s="210">
        <v>22940</v>
      </c>
      <c r="G41" s="210">
        <v>44858</v>
      </c>
      <c r="H41" s="210">
        <v>23341</v>
      </c>
      <c r="I41" s="210">
        <v>27098</v>
      </c>
      <c r="J41" s="210">
        <v>27959</v>
      </c>
      <c r="K41" s="210">
        <v>36793</v>
      </c>
      <c r="L41" s="210">
        <v>22305</v>
      </c>
      <c r="M41" s="210">
        <v>8667</v>
      </c>
      <c r="N41" s="210">
        <v>7371</v>
      </c>
      <c r="O41" s="210">
        <v>27957</v>
      </c>
      <c r="P41" s="211">
        <f t="shared" si="0"/>
        <v>336952</v>
      </c>
      <c r="Q41" s="28"/>
      <c r="R41" s="86"/>
      <c r="S41" s="86"/>
    </row>
    <row r="42" spans="1:19" s="27" customFormat="1" ht="15" customHeight="1">
      <c r="A42" s="212" t="s">
        <v>262</v>
      </c>
      <c r="B42" s="213" t="s">
        <v>33</v>
      </c>
      <c r="C42" s="214">
        <v>229218</v>
      </c>
      <c r="D42" s="214">
        <v>416643</v>
      </c>
      <c r="E42" s="214">
        <v>464991</v>
      </c>
      <c r="F42" s="214">
        <v>310130</v>
      </c>
      <c r="G42" s="214">
        <v>574483</v>
      </c>
      <c r="H42" s="214">
        <v>319828</v>
      </c>
      <c r="I42" s="214">
        <v>346983</v>
      </c>
      <c r="J42" s="214">
        <v>409289</v>
      </c>
      <c r="K42" s="214">
        <v>447415</v>
      </c>
      <c r="L42" s="214">
        <v>300184</v>
      </c>
      <c r="M42" s="214">
        <v>173651</v>
      </c>
      <c r="N42" s="214">
        <v>94011</v>
      </c>
      <c r="O42" s="214">
        <v>403010</v>
      </c>
      <c r="P42" s="215">
        <f t="shared" si="0"/>
        <v>4489836</v>
      </c>
      <c r="Q42" s="28"/>
      <c r="R42" s="86"/>
      <c r="S42" s="86"/>
    </row>
    <row r="43" spans="1:19" s="27" customFormat="1" ht="15" customHeight="1">
      <c r="A43" s="208" t="s">
        <v>263</v>
      </c>
      <c r="B43" s="209" t="s">
        <v>34</v>
      </c>
      <c r="C43" s="210">
        <v>60615</v>
      </c>
      <c r="D43" s="210">
        <v>101690</v>
      </c>
      <c r="E43" s="210">
        <v>108524</v>
      </c>
      <c r="F43" s="210">
        <v>70440</v>
      </c>
      <c r="G43" s="210">
        <v>126876</v>
      </c>
      <c r="H43" s="210">
        <v>65461</v>
      </c>
      <c r="I43" s="210">
        <v>79885</v>
      </c>
      <c r="J43" s="210">
        <v>94391</v>
      </c>
      <c r="K43" s="210">
        <v>108212</v>
      </c>
      <c r="L43" s="210">
        <v>71162</v>
      </c>
      <c r="M43" s="210">
        <v>31142</v>
      </c>
      <c r="N43" s="210">
        <v>14562</v>
      </c>
      <c r="O43" s="210">
        <v>54908</v>
      </c>
      <c r="P43" s="211">
        <f t="shared" si="0"/>
        <v>987868</v>
      </c>
      <c r="Q43" s="28"/>
      <c r="R43" s="86"/>
      <c r="S43" s="86"/>
    </row>
    <row r="44" spans="1:19" s="27" customFormat="1" ht="15" customHeight="1">
      <c r="A44" s="212" t="s">
        <v>264</v>
      </c>
      <c r="B44" s="213" t="s">
        <v>35</v>
      </c>
      <c r="C44" s="214">
        <v>1372</v>
      </c>
      <c r="D44" s="214">
        <v>2430</v>
      </c>
      <c r="E44" s="214">
        <v>3216</v>
      </c>
      <c r="F44" s="214">
        <v>1810</v>
      </c>
      <c r="G44" s="214">
        <v>3344</v>
      </c>
      <c r="H44" s="214">
        <v>1804</v>
      </c>
      <c r="I44" s="214">
        <v>2714</v>
      </c>
      <c r="J44" s="214">
        <v>3655</v>
      </c>
      <c r="K44" s="214">
        <v>5416</v>
      </c>
      <c r="L44" s="214">
        <v>1106</v>
      </c>
      <c r="M44" s="214">
        <v>1179</v>
      </c>
      <c r="N44" s="214">
        <v>0</v>
      </c>
      <c r="O44" s="214">
        <v>0</v>
      </c>
      <c r="P44" s="215">
        <f t="shared" si="0"/>
        <v>28046</v>
      </c>
      <c r="Q44" s="28"/>
      <c r="R44" s="86"/>
      <c r="S44" s="86"/>
    </row>
    <row r="45" spans="1:19" s="27" customFormat="1" ht="15" customHeight="1">
      <c r="A45" s="208" t="s">
        <v>265</v>
      </c>
      <c r="B45" s="209" t="s">
        <v>36</v>
      </c>
      <c r="C45" s="210">
        <v>3726</v>
      </c>
      <c r="D45" s="210">
        <v>5588</v>
      </c>
      <c r="E45" s="210">
        <v>6506</v>
      </c>
      <c r="F45" s="210">
        <v>3927</v>
      </c>
      <c r="G45" s="210">
        <v>7177</v>
      </c>
      <c r="H45" s="210">
        <v>4334</v>
      </c>
      <c r="I45" s="210">
        <v>5389</v>
      </c>
      <c r="J45" s="210">
        <v>7251</v>
      </c>
      <c r="K45" s="210">
        <v>6773</v>
      </c>
      <c r="L45" s="210">
        <v>5998</v>
      </c>
      <c r="M45" s="210">
        <v>1755</v>
      </c>
      <c r="N45" s="210">
        <v>0</v>
      </c>
      <c r="O45" s="210">
        <v>0</v>
      </c>
      <c r="P45" s="211">
        <f t="shared" si="0"/>
        <v>58424</v>
      </c>
      <c r="Q45" s="28"/>
      <c r="R45" s="86"/>
      <c r="S45" s="86"/>
    </row>
    <row r="46" spans="1:19" s="27" customFormat="1" ht="15" customHeight="1">
      <c r="A46" s="212" t="s">
        <v>266</v>
      </c>
      <c r="B46" s="213" t="s">
        <v>37</v>
      </c>
      <c r="C46" s="214">
        <v>17329</v>
      </c>
      <c r="D46" s="214">
        <v>23706</v>
      </c>
      <c r="E46" s="214">
        <v>26890</v>
      </c>
      <c r="F46" s="214">
        <v>17414</v>
      </c>
      <c r="G46" s="214">
        <v>34089</v>
      </c>
      <c r="H46" s="214">
        <v>18517</v>
      </c>
      <c r="I46" s="214">
        <v>20602</v>
      </c>
      <c r="J46" s="214">
        <v>24161</v>
      </c>
      <c r="K46" s="214">
        <v>25419</v>
      </c>
      <c r="L46" s="214">
        <v>16806</v>
      </c>
      <c r="M46" s="214">
        <v>8786</v>
      </c>
      <c r="N46" s="214">
        <v>7013</v>
      </c>
      <c r="O46" s="214">
        <v>15129</v>
      </c>
      <c r="P46" s="215">
        <f t="shared" si="0"/>
        <v>255861</v>
      </c>
      <c r="Q46" s="28"/>
      <c r="R46" s="86"/>
      <c r="S46" s="86"/>
    </row>
    <row r="47" spans="1:19" s="27" customFormat="1" ht="15" customHeight="1">
      <c r="A47" s="208" t="s">
        <v>267</v>
      </c>
      <c r="B47" s="209" t="s">
        <v>38</v>
      </c>
      <c r="C47" s="210">
        <v>4022</v>
      </c>
      <c r="D47" s="210">
        <v>6630</v>
      </c>
      <c r="E47" s="210">
        <v>7006</v>
      </c>
      <c r="F47" s="210">
        <v>4203</v>
      </c>
      <c r="G47" s="210">
        <v>8404</v>
      </c>
      <c r="H47" s="210">
        <v>4693</v>
      </c>
      <c r="I47" s="210">
        <v>5301</v>
      </c>
      <c r="J47" s="210">
        <v>6783</v>
      </c>
      <c r="K47" s="210">
        <v>11154</v>
      </c>
      <c r="L47" s="210">
        <v>6749</v>
      </c>
      <c r="M47" s="210">
        <v>1656</v>
      </c>
      <c r="N47" s="210">
        <v>2637</v>
      </c>
      <c r="O47" s="210">
        <v>1131</v>
      </c>
      <c r="P47" s="211">
        <f t="shared" si="0"/>
        <v>70369</v>
      </c>
      <c r="Q47" s="28"/>
      <c r="R47" s="86"/>
      <c r="S47" s="86"/>
    </row>
    <row r="48" spans="1:19" s="27" customFormat="1" ht="15" customHeight="1">
      <c r="A48" s="212" t="s">
        <v>268</v>
      </c>
      <c r="B48" s="213" t="s">
        <v>39</v>
      </c>
      <c r="C48" s="214">
        <v>2078</v>
      </c>
      <c r="D48" s="214">
        <v>2931</v>
      </c>
      <c r="E48" s="214">
        <v>3469</v>
      </c>
      <c r="F48" s="214">
        <v>1976</v>
      </c>
      <c r="G48" s="214">
        <v>3873</v>
      </c>
      <c r="H48" s="214">
        <v>1656</v>
      </c>
      <c r="I48" s="214">
        <v>2002</v>
      </c>
      <c r="J48" s="214">
        <v>2259</v>
      </c>
      <c r="K48" s="214">
        <v>3440</v>
      </c>
      <c r="L48" s="214">
        <v>2279</v>
      </c>
      <c r="M48" s="214">
        <v>635</v>
      </c>
      <c r="N48" s="214">
        <v>0</v>
      </c>
      <c r="O48" s="214">
        <v>2973</v>
      </c>
      <c r="P48" s="215">
        <f t="shared" si="0"/>
        <v>29571</v>
      </c>
      <c r="Q48" s="28"/>
      <c r="R48" s="86"/>
      <c r="S48" s="86"/>
    </row>
    <row r="49" spans="1:19" s="27" customFormat="1" ht="15" customHeight="1">
      <c r="A49" s="208" t="s">
        <v>269</v>
      </c>
      <c r="B49" s="209" t="s">
        <v>40</v>
      </c>
      <c r="C49" s="210">
        <v>20628</v>
      </c>
      <c r="D49" s="210">
        <v>38809</v>
      </c>
      <c r="E49" s="210">
        <v>48437</v>
      </c>
      <c r="F49" s="210">
        <v>34554</v>
      </c>
      <c r="G49" s="210">
        <v>66616</v>
      </c>
      <c r="H49" s="210">
        <v>39303</v>
      </c>
      <c r="I49" s="210">
        <v>48300</v>
      </c>
      <c r="J49" s="210">
        <v>62046</v>
      </c>
      <c r="K49" s="210">
        <v>78254</v>
      </c>
      <c r="L49" s="210">
        <v>66877</v>
      </c>
      <c r="M49" s="210">
        <v>26898</v>
      </c>
      <c r="N49" s="210">
        <v>17203</v>
      </c>
      <c r="O49" s="210">
        <v>58639</v>
      </c>
      <c r="P49" s="211">
        <f t="shared" si="0"/>
        <v>606564</v>
      </c>
      <c r="Q49" s="28"/>
      <c r="R49" s="86"/>
      <c r="S49" s="86"/>
    </row>
    <row r="50" spans="1:19" s="27" customFormat="1" ht="15" customHeight="1">
      <c r="A50" s="212" t="s">
        <v>270</v>
      </c>
      <c r="B50" s="213" t="s">
        <v>41</v>
      </c>
      <c r="C50" s="214">
        <v>23680</v>
      </c>
      <c r="D50" s="214">
        <v>39945</v>
      </c>
      <c r="E50" s="214">
        <v>43216</v>
      </c>
      <c r="F50" s="214">
        <v>27372</v>
      </c>
      <c r="G50" s="214">
        <v>51718</v>
      </c>
      <c r="H50" s="214">
        <v>27363</v>
      </c>
      <c r="I50" s="214">
        <v>32577</v>
      </c>
      <c r="J50" s="214">
        <v>41375</v>
      </c>
      <c r="K50" s="214">
        <v>42526</v>
      </c>
      <c r="L50" s="214">
        <v>24865</v>
      </c>
      <c r="M50" s="214">
        <v>11203</v>
      </c>
      <c r="N50" s="214">
        <v>8318</v>
      </c>
      <c r="O50" s="214">
        <v>15967</v>
      </c>
      <c r="P50" s="215">
        <f t="shared" si="0"/>
        <v>390125</v>
      </c>
      <c r="Q50" s="28"/>
      <c r="R50" s="86"/>
      <c r="S50" s="86"/>
    </row>
    <row r="51" spans="1:19" s="27" customFormat="1" ht="15" customHeight="1">
      <c r="A51" s="208" t="s">
        <v>271</v>
      </c>
      <c r="B51" s="209" t="s">
        <v>42</v>
      </c>
      <c r="C51" s="210">
        <v>4870</v>
      </c>
      <c r="D51" s="210">
        <v>7721</v>
      </c>
      <c r="E51" s="210">
        <v>8552</v>
      </c>
      <c r="F51" s="210">
        <v>5578</v>
      </c>
      <c r="G51" s="210">
        <v>9245</v>
      </c>
      <c r="H51" s="210">
        <v>5671</v>
      </c>
      <c r="I51" s="210">
        <v>6967</v>
      </c>
      <c r="J51" s="210">
        <v>8456</v>
      </c>
      <c r="K51" s="210">
        <v>12371</v>
      </c>
      <c r="L51" s="210">
        <v>8412</v>
      </c>
      <c r="M51" s="210">
        <v>7338</v>
      </c>
      <c r="N51" s="210">
        <v>6415</v>
      </c>
      <c r="O51" s="210">
        <v>4989</v>
      </c>
      <c r="P51" s="211">
        <f t="shared" si="0"/>
        <v>96585</v>
      </c>
      <c r="Q51" s="28"/>
      <c r="R51" s="86"/>
      <c r="S51" s="86"/>
    </row>
    <row r="52" spans="1:19" s="27" customFormat="1" ht="15" customHeight="1">
      <c r="A52" s="212" t="s">
        <v>272</v>
      </c>
      <c r="B52" s="213" t="s">
        <v>43</v>
      </c>
      <c r="C52" s="214">
        <v>5556</v>
      </c>
      <c r="D52" s="214">
        <v>9480</v>
      </c>
      <c r="E52" s="214">
        <v>10133</v>
      </c>
      <c r="F52" s="214">
        <v>7112</v>
      </c>
      <c r="G52" s="214">
        <v>14945</v>
      </c>
      <c r="H52" s="214">
        <v>8782</v>
      </c>
      <c r="I52" s="214">
        <v>11061</v>
      </c>
      <c r="J52" s="214">
        <v>15829</v>
      </c>
      <c r="K52" s="214">
        <v>21683</v>
      </c>
      <c r="L52" s="214">
        <v>22159</v>
      </c>
      <c r="M52" s="214">
        <v>9470</v>
      </c>
      <c r="N52" s="214">
        <v>5875</v>
      </c>
      <c r="O52" s="214">
        <v>7602</v>
      </c>
      <c r="P52" s="215">
        <f t="shared" si="0"/>
        <v>149687</v>
      </c>
      <c r="Q52" s="28"/>
      <c r="R52" s="86"/>
      <c r="S52" s="86"/>
    </row>
    <row r="53" spans="1:19" s="27" customFormat="1" ht="15" customHeight="1">
      <c r="A53" s="208" t="s">
        <v>273</v>
      </c>
      <c r="B53" s="209" t="s">
        <v>44</v>
      </c>
      <c r="C53" s="210">
        <v>13986</v>
      </c>
      <c r="D53" s="210">
        <v>23087</v>
      </c>
      <c r="E53" s="210">
        <v>24762</v>
      </c>
      <c r="F53" s="210">
        <v>15012</v>
      </c>
      <c r="G53" s="210">
        <v>28341</v>
      </c>
      <c r="H53" s="210">
        <v>14023</v>
      </c>
      <c r="I53" s="210">
        <v>17929</v>
      </c>
      <c r="J53" s="210">
        <v>24163</v>
      </c>
      <c r="K53" s="210">
        <v>40657</v>
      </c>
      <c r="L53" s="210">
        <v>26139</v>
      </c>
      <c r="M53" s="210">
        <v>13614</v>
      </c>
      <c r="N53" s="210">
        <v>4306</v>
      </c>
      <c r="O53" s="210">
        <v>28647</v>
      </c>
      <c r="P53" s="211">
        <f t="shared" si="0"/>
        <v>274666</v>
      </c>
      <c r="Q53" s="28"/>
      <c r="R53" s="86"/>
      <c r="S53" s="86"/>
    </row>
    <row r="54" spans="1:19" s="27" customFormat="1" ht="15" customHeight="1">
      <c r="A54" s="212" t="s">
        <v>274</v>
      </c>
      <c r="B54" s="213" t="s">
        <v>175</v>
      </c>
      <c r="C54" s="214">
        <v>8192</v>
      </c>
      <c r="D54" s="214">
        <v>13022</v>
      </c>
      <c r="E54" s="214">
        <v>14862</v>
      </c>
      <c r="F54" s="214">
        <v>10277</v>
      </c>
      <c r="G54" s="214">
        <v>20790</v>
      </c>
      <c r="H54" s="214">
        <v>11691</v>
      </c>
      <c r="I54" s="214">
        <v>14731</v>
      </c>
      <c r="J54" s="214">
        <v>17061</v>
      </c>
      <c r="K54" s="214">
        <v>34008</v>
      </c>
      <c r="L54" s="214">
        <v>27310</v>
      </c>
      <c r="M54" s="214">
        <v>11216</v>
      </c>
      <c r="N54" s="214">
        <v>5142</v>
      </c>
      <c r="O54" s="214">
        <v>17611</v>
      </c>
      <c r="P54" s="215">
        <f t="shared" si="0"/>
        <v>205913</v>
      </c>
      <c r="Q54" s="28"/>
      <c r="R54" s="86"/>
      <c r="S54" s="86"/>
    </row>
    <row r="55" spans="1:19" s="27" customFormat="1" ht="15" customHeight="1">
      <c r="A55" s="208" t="s">
        <v>275</v>
      </c>
      <c r="B55" s="209" t="s">
        <v>45</v>
      </c>
      <c r="C55" s="210">
        <v>2568</v>
      </c>
      <c r="D55" s="210">
        <v>4643</v>
      </c>
      <c r="E55" s="210">
        <v>6626</v>
      </c>
      <c r="F55" s="210">
        <v>5642</v>
      </c>
      <c r="G55" s="210">
        <v>17140</v>
      </c>
      <c r="H55" s="210">
        <v>10885</v>
      </c>
      <c r="I55" s="210">
        <v>15512</v>
      </c>
      <c r="J55" s="210">
        <v>19057</v>
      </c>
      <c r="K55" s="210">
        <v>19961</v>
      </c>
      <c r="L55" s="210">
        <v>7505</v>
      </c>
      <c r="M55" s="210">
        <v>4874</v>
      </c>
      <c r="N55" s="210">
        <v>1707</v>
      </c>
      <c r="O55" s="210">
        <v>1604</v>
      </c>
      <c r="P55" s="211">
        <f t="shared" si="0"/>
        <v>117724</v>
      </c>
      <c r="Q55" s="28"/>
      <c r="R55" s="86"/>
      <c r="S55" s="86"/>
    </row>
    <row r="56" spans="1:19" s="27" customFormat="1" ht="15" customHeight="1">
      <c r="A56" s="212" t="s">
        <v>276</v>
      </c>
      <c r="B56" s="213" t="s">
        <v>46</v>
      </c>
      <c r="C56" s="214">
        <v>19784</v>
      </c>
      <c r="D56" s="214">
        <v>32525</v>
      </c>
      <c r="E56" s="214">
        <v>33049</v>
      </c>
      <c r="F56" s="214">
        <v>19191</v>
      </c>
      <c r="G56" s="214">
        <v>33760</v>
      </c>
      <c r="H56" s="214">
        <v>15584</v>
      </c>
      <c r="I56" s="214">
        <v>16929</v>
      </c>
      <c r="J56" s="214">
        <v>18555</v>
      </c>
      <c r="K56" s="214">
        <v>19194</v>
      </c>
      <c r="L56" s="214">
        <v>13676</v>
      </c>
      <c r="M56" s="214">
        <v>2962</v>
      </c>
      <c r="N56" s="214">
        <v>3434</v>
      </c>
      <c r="O56" s="214">
        <v>8147</v>
      </c>
      <c r="P56" s="215">
        <f t="shared" si="0"/>
        <v>236790</v>
      </c>
      <c r="Q56" s="28"/>
      <c r="R56" s="86"/>
      <c r="S56" s="86"/>
    </row>
    <row r="57" spans="1:19" s="27" customFormat="1" ht="15" customHeight="1">
      <c r="A57" s="208" t="s">
        <v>277</v>
      </c>
      <c r="B57" s="209" t="s">
        <v>47</v>
      </c>
      <c r="C57" s="210">
        <v>1139</v>
      </c>
      <c r="D57" s="210">
        <v>2008</v>
      </c>
      <c r="E57" s="210">
        <v>2590</v>
      </c>
      <c r="F57" s="210">
        <v>1438</v>
      </c>
      <c r="G57" s="210">
        <v>3346</v>
      </c>
      <c r="H57" s="210">
        <v>2435</v>
      </c>
      <c r="I57" s="210">
        <v>3243</v>
      </c>
      <c r="J57" s="210">
        <v>5009</v>
      </c>
      <c r="K57" s="210">
        <v>6407</v>
      </c>
      <c r="L57" s="210">
        <v>3914</v>
      </c>
      <c r="M57" s="210">
        <v>520</v>
      </c>
      <c r="N57" s="210">
        <v>0</v>
      </c>
      <c r="O57" s="210">
        <v>1203</v>
      </c>
      <c r="P57" s="211">
        <f t="shared" si="0"/>
        <v>33252</v>
      </c>
      <c r="Q57" s="28"/>
      <c r="R57" s="86"/>
      <c r="S57" s="86"/>
    </row>
    <row r="58" spans="1:19" s="27" customFormat="1" ht="15" customHeight="1">
      <c r="A58" s="212" t="s">
        <v>278</v>
      </c>
      <c r="B58" s="213" t="s">
        <v>48</v>
      </c>
      <c r="C58" s="214">
        <v>3703</v>
      </c>
      <c r="D58" s="214">
        <v>6525</v>
      </c>
      <c r="E58" s="214">
        <v>7516</v>
      </c>
      <c r="F58" s="214">
        <v>4567</v>
      </c>
      <c r="G58" s="214">
        <v>8796</v>
      </c>
      <c r="H58" s="214">
        <v>4563</v>
      </c>
      <c r="I58" s="214">
        <v>5811</v>
      </c>
      <c r="J58" s="214">
        <v>5262</v>
      </c>
      <c r="K58" s="214">
        <v>5802</v>
      </c>
      <c r="L58" s="214">
        <v>2471</v>
      </c>
      <c r="M58" s="214">
        <v>1118</v>
      </c>
      <c r="N58" s="214">
        <v>0</v>
      </c>
      <c r="O58" s="214">
        <v>0</v>
      </c>
      <c r="P58" s="215">
        <f t="shared" si="0"/>
        <v>56134</v>
      </c>
      <c r="Q58" s="28"/>
      <c r="R58" s="86"/>
      <c r="S58" s="86"/>
    </row>
    <row r="59" spans="1:19" s="27" customFormat="1" ht="15" customHeight="1">
      <c r="A59" s="208" t="s">
        <v>279</v>
      </c>
      <c r="B59" s="209" t="s">
        <v>49</v>
      </c>
      <c r="C59" s="210">
        <v>3363</v>
      </c>
      <c r="D59" s="210">
        <v>5139</v>
      </c>
      <c r="E59" s="210">
        <v>5318</v>
      </c>
      <c r="F59" s="210">
        <v>3838</v>
      </c>
      <c r="G59" s="210">
        <v>6841</v>
      </c>
      <c r="H59" s="210">
        <v>3965</v>
      </c>
      <c r="I59" s="210">
        <v>4042</v>
      </c>
      <c r="J59" s="210">
        <v>3965</v>
      </c>
      <c r="K59" s="210">
        <v>6609</v>
      </c>
      <c r="L59" s="210">
        <v>5429</v>
      </c>
      <c r="M59" s="210">
        <v>1216</v>
      </c>
      <c r="N59" s="210">
        <v>0</v>
      </c>
      <c r="O59" s="210">
        <v>0</v>
      </c>
      <c r="P59" s="211">
        <f t="shared" si="0"/>
        <v>49725</v>
      </c>
      <c r="Q59" s="28"/>
      <c r="R59" s="86"/>
      <c r="S59" s="86"/>
    </row>
    <row r="60" spans="1:19" s="27" customFormat="1" ht="15" customHeight="1">
      <c r="A60" s="212" t="s">
        <v>280</v>
      </c>
      <c r="B60" s="213" t="s">
        <v>50</v>
      </c>
      <c r="C60" s="214">
        <v>6974</v>
      </c>
      <c r="D60" s="214">
        <v>10944</v>
      </c>
      <c r="E60" s="214">
        <v>11956</v>
      </c>
      <c r="F60" s="214">
        <v>7250</v>
      </c>
      <c r="G60" s="214">
        <v>14133</v>
      </c>
      <c r="H60" s="214">
        <v>7920</v>
      </c>
      <c r="I60" s="214">
        <v>8669</v>
      </c>
      <c r="J60" s="214">
        <v>7617</v>
      </c>
      <c r="K60" s="214">
        <v>10799</v>
      </c>
      <c r="L60" s="214">
        <v>11405</v>
      </c>
      <c r="M60" s="214">
        <v>4453</v>
      </c>
      <c r="N60" s="214">
        <v>0</v>
      </c>
      <c r="O60" s="214">
        <v>3254</v>
      </c>
      <c r="P60" s="215">
        <f t="shared" si="0"/>
        <v>105374</v>
      </c>
      <c r="Q60" s="28"/>
      <c r="R60" s="86"/>
      <c r="S60" s="86"/>
    </row>
    <row r="61" spans="1:19" s="27" customFormat="1" ht="15" customHeight="1">
      <c r="A61" s="208" t="s">
        <v>281</v>
      </c>
      <c r="B61" s="209" t="s">
        <v>51</v>
      </c>
      <c r="C61" s="210">
        <v>3372</v>
      </c>
      <c r="D61" s="210">
        <v>5454</v>
      </c>
      <c r="E61" s="210">
        <v>6740</v>
      </c>
      <c r="F61" s="210">
        <v>4136</v>
      </c>
      <c r="G61" s="210">
        <v>8239</v>
      </c>
      <c r="H61" s="210">
        <v>3907</v>
      </c>
      <c r="I61" s="210">
        <v>5043</v>
      </c>
      <c r="J61" s="210">
        <v>4027</v>
      </c>
      <c r="K61" s="210">
        <v>4404</v>
      </c>
      <c r="L61" s="210">
        <v>3583</v>
      </c>
      <c r="M61" s="210">
        <v>1803</v>
      </c>
      <c r="N61" s="210">
        <v>1765</v>
      </c>
      <c r="O61" s="210">
        <v>0</v>
      </c>
      <c r="P61" s="211">
        <f t="shared" si="0"/>
        <v>52473</v>
      </c>
      <c r="Q61" s="28"/>
      <c r="R61" s="86"/>
      <c r="S61" s="86"/>
    </row>
    <row r="62" spans="1:19" s="27" customFormat="1" ht="15" customHeight="1">
      <c r="A62" s="212" t="s">
        <v>282</v>
      </c>
      <c r="B62" s="213" t="s">
        <v>52</v>
      </c>
      <c r="C62" s="214">
        <v>11984</v>
      </c>
      <c r="D62" s="214">
        <v>20503</v>
      </c>
      <c r="E62" s="214">
        <v>23182</v>
      </c>
      <c r="F62" s="214">
        <v>14087</v>
      </c>
      <c r="G62" s="214">
        <v>27501</v>
      </c>
      <c r="H62" s="214">
        <v>14597</v>
      </c>
      <c r="I62" s="214">
        <v>17061</v>
      </c>
      <c r="J62" s="214">
        <v>19880</v>
      </c>
      <c r="K62" s="214">
        <v>24655</v>
      </c>
      <c r="L62" s="214">
        <v>13317</v>
      </c>
      <c r="M62" s="214">
        <v>12138</v>
      </c>
      <c r="N62" s="214">
        <v>5968</v>
      </c>
      <c r="O62" s="214">
        <v>19537</v>
      </c>
      <c r="P62" s="215">
        <f t="shared" si="0"/>
        <v>224410</v>
      </c>
      <c r="Q62" s="28"/>
      <c r="R62" s="86"/>
      <c r="S62" s="86"/>
    </row>
    <row r="63" spans="1:19" s="27" customFormat="1" ht="15" customHeight="1">
      <c r="A63" s="208" t="s">
        <v>283</v>
      </c>
      <c r="B63" s="209" t="s">
        <v>53</v>
      </c>
      <c r="C63" s="210">
        <v>12754</v>
      </c>
      <c r="D63" s="210">
        <v>21846</v>
      </c>
      <c r="E63" s="210">
        <v>26854</v>
      </c>
      <c r="F63" s="210">
        <v>16696</v>
      </c>
      <c r="G63" s="210">
        <v>30326</v>
      </c>
      <c r="H63" s="210">
        <v>16046</v>
      </c>
      <c r="I63" s="210">
        <v>17165</v>
      </c>
      <c r="J63" s="210">
        <v>18910</v>
      </c>
      <c r="K63" s="210">
        <v>21292</v>
      </c>
      <c r="L63" s="210">
        <v>13877</v>
      </c>
      <c r="M63" s="210">
        <v>7039</v>
      </c>
      <c r="N63" s="210">
        <v>8390</v>
      </c>
      <c r="O63" s="210">
        <v>5566</v>
      </c>
      <c r="P63" s="211">
        <f t="shared" si="0"/>
        <v>216761</v>
      </c>
      <c r="Q63" s="28"/>
      <c r="R63" s="86"/>
      <c r="S63" s="86"/>
    </row>
    <row r="64" spans="1:19" s="27" customFormat="1" ht="15" customHeight="1">
      <c r="A64" s="212" t="s">
        <v>284</v>
      </c>
      <c r="B64" s="213" t="s">
        <v>54</v>
      </c>
      <c r="C64" s="214">
        <v>929</v>
      </c>
      <c r="D64" s="214">
        <v>1832</v>
      </c>
      <c r="E64" s="214">
        <v>2326</v>
      </c>
      <c r="F64" s="214">
        <v>1672</v>
      </c>
      <c r="G64" s="214">
        <v>3476</v>
      </c>
      <c r="H64" s="214">
        <v>2207</v>
      </c>
      <c r="I64" s="214">
        <v>3164</v>
      </c>
      <c r="J64" s="214">
        <v>2968</v>
      </c>
      <c r="K64" s="214">
        <v>7083</v>
      </c>
      <c r="L64" s="214">
        <v>3267</v>
      </c>
      <c r="M64" s="214">
        <v>1556</v>
      </c>
      <c r="N64" s="214">
        <v>1610</v>
      </c>
      <c r="O64" s="214">
        <v>2154</v>
      </c>
      <c r="P64" s="215">
        <f t="shared" si="0"/>
        <v>34244</v>
      </c>
      <c r="Q64" s="28"/>
      <c r="R64" s="86"/>
      <c r="S64" s="86"/>
    </row>
    <row r="65" spans="1:19" s="27" customFormat="1" ht="15" customHeight="1">
      <c r="A65" s="208" t="s">
        <v>285</v>
      </c>
      <c r="B65" s="209" t="s">
        <v>55</v>
      </c>
      <c r="C65" s="210">
        <v>2124</v>
      </c>
      <c r="D65" s="210">
        <v>3576</v>
      </c>
      <c r="E65" s="210">
        <v>4010</v>
      </c>
      <c r="F65" s="210">
        <v>2258</v>
      </c>
      <c r="G65" s="210">
        <v>3546</v>
      </c>
      <c r="H65" s="210">
        <v>1787</v>
      </c>
      <c r="I65" s="210">
        <v>3068</v>
      </c>
      <c r="J65" s="210">
        <v>4623</v>
      </c>
      <c r="K65" s="210">
        <v>4792</v>
      </c>
      <c r="L65" s="210">
        <v>1118</v>
      </c>
      <c r="M65" s="210">
        <v>0</v>
      </c>
      <c r="N65" s="210">
        <v>0</v>
      </c>
      <c r="O65" s="210">
        <v>0</v>
      </c>
      <c r="P65" s="211">
        <f t="shared" si="0"/>
        <v>30902</v>
      </c>
      <c r="Q65" s="28"/>
      <c r="R65" s="86"/>
      <c r="S65" s="86"/>
    </row>
    <row r="66" spans="1:19" s="27" customFormat="1" ht="15" customHeight="1">
      <c r="A66" s="212" t="s">
        <v>286</v>
      </c>
      <c r="B66" s="213" t="s">
        <v>56</v>
      </c>
      <c r="C66" s="214">
        <v>4644</v>
      </c>
      <c r="D66" s="214">
        <v>7868</v>
      </c>
      <c r="E66" s="214">
        <v>9232</v>
      </c>
      <c r="F66" s="214">
        <v>5899</v>
      </c>
      <c r="G66" s="214">
        <v>12375</v>
      </c>
      <c r="H66" s="214">
        <v>6428</v>
      </c>
      <c r="I66" s="214">
        <v>7646</v>
      </c>
      <c r="J66" s="214">
        <v>7950</v>
      </c>
      <c r="K66" s="214">
        <v>7742</v>
      </c>
      <c r="L66" s="214">
        <v>6582</v>
      </c>
      <c r="M66" s="214">
        <v>5607</v>
      </c>
      <c r="N66" s="214">
        <v>1677</v>
      </c>
      <c r="O66" s="214">
        <v>2792</v>
      </c>
      <c r="P66" s="215">
        <f t="shared" si="0"/>
        <v>86442</v>
      </c>
      <c r="Q66" s="28"/>
      <c r="R66" s="86"/>
      <c r="S66" s="86"/>
    </row>
    <row r="67" spans="1:19" s="27" customFormat="1" ht="15" customHeight="1">
      <c r="A67" s="208" t="s">
        <v>287</v>
      </c>
      <c r="B67" s="209" t="s">
        <v>57</v>
      </c>
      <c r="C67" s="210">
        <v>11992</v>
      </c>
      <c r="D67" s="210">
        <v>21162</v>
      </c>
      <c r="E67" s="210">
        <v>23773</v>
      </c>
      <c r="F67" s="210">
        <v>15152</v>
      </c>
      <c r="G67" s="210">
        <v>30249</v>
      </c>
      <c r="H67" s="210">
        <v>18397</v>
      </c>
      <c r="I67" s="210">
        <v>22965</v>
      </c>
      <c r="J67" s="210">
        <v>33286</v>
      </c>
      <c r="K67" s="210">
        <v>50203</v>
      </c>
      <c r="L67" s="210">
        <v>37519</v>
      </c>
      <c r="M67" s="210">
        <v>15095</v>
      </c>
      <c r="N67" s="210">
        <v>5097</v>
      </c>
      <c r="O67" s="210">
        <v>15978</v>
      </c>
      <c r="P67" s="211">
        <f t="shared" si="0"/>
        <v>300868</v>
      </c>
      <c r="Q67" s="28"/>
      <c r="R67" s="86"/>
      <c r="S67" s="86"/>
    </row>
    <row r="68" spans="1:19" s="27" customFormat="1" ht="15" customHeight="1">
      <c r="A68" s="212" t="s">
        <v>288</v>
      </c>
      <c r="B68" s="213" t="s">
        <v>58</v>
      </c>
      <c r="C68" s="214">
        <v>4350</v>
      </c>
      <c r="D68" s="214">
        <v>6985</v>
      </c>
      <c r="E68" s="214">
        <v>7822</v>
      </c>
      <c r="F68" s="214">
        <v>4813</v>
      </c>
      <c r="G68" s="214">
        <v>9626</v>
      </c>
      <c r="H68" s="214">
        <v>4681</v>
      </c>
      <c r="I68" s="214">
        <v>4965</v>
      </c>
      <c r="J68" s="214">
        <v>7035</v>
      </c>
      <c r="K68" s="214">
        <v>9345</v>
      </c>
      <c r="L68" s="214">
        <v>6532</v>
      </c>
      <c r="M68" s="214">
        <v>2144</v>
      </c>
      <c r="N68" s="214">
        <v>1759</v>
      </c>
      <c r="O68" s="214">
        <v>1121</v>
      </c>
      <c r="P68" s="215">
        <f t="shared" si="0"/>
        <v>71178</v>
      </c>
      <c r="Q68" s="28"/>
      <c r="R68" s="86"/>
      <c r="S68" s="86"/>
    </row>
    <row r="69" spans="1:19" s="27" customFormat="1" ht="15" customHeight="1">
      <c r="A69" s="208" t="s">
        <v>289</v>
      </c>
      <c r="B69" s="209" t="s">
        <v>59</v>
      </c>
      <c r="C69" s="210">
        <v>8810</v>
      </c>
      <c r="D69" s="210">
        <v>14634</v>
      </c>
      <c r="E69" s="210">
        <v>16560</v>
      </c>
      <c r="F69" s="210">
        <v>10581</v>
      </c>
      <c r="G69" s="210">
        <v>20124</v>
      </c>
      <c r="H69" s="210">
        <v>9079</v>
      </c>
      <c r="I69" s="210">
        <v>11012</v>
      </c>
      <c r="J69" s="210">
        <v>9934</v>
      </c>
      <c r="K69" s="210">
        <v>10705</v>
      </c>
      <c r="L69" s="210">
        <v>7358</v>
      </c>
      <c r="M69" s="210">
        <v>3618</v>
      </c>
      <c r="N69" s="210">
        <v>2673</v>
      </c>
      <c r="O69" s="210">
        <v>2221</v>
      </c>
      <c r="P69" s="211">
        <f t="shared" si="0"/>
        <v>127309</v>
      </c>
      <c r="Q69" s="28"/>
      <c r="R69" s="86"/>
      <c r="S69" s="86"/>
    </row>
    <row r="70" spans="1:19" s="27" customFormat="1" ht="15" customHeight="1">
      <c r="A70" s="212" t="s">
        <v>290</v>
      </c>
      <c r="B70" s="213" t="s">
        <v>60</v>
      </c>
      <c r="C70" s="214">
        <v>597</v>
      </c>
      <c r="D70" s="214">
        <v>959</v>
      </c>
      <c r="E70" s="214">
        <v>1138</v>
      </c>
      <c r="F70" s="214">
        <v>783</v>
      </c>
      <c r="G70" s="214">
        <v>1685</v>
      </c>
      <c r="H70" s="214">
        <v>826</v>
      </c>
      <c r="I70" s="214">
        <v>828</v>
      </c>
      <c r="J70" s="214">
        <v>1180</v>
      </c>
      <c r="K70" s="214">
        <v>2018</v>
      </c>
      <c r="L70" s="214">
        <v>665</v>
      </c>
      <c r="M70" s="214">
        <v>0</v>
      </c>
      <c r="N70" s="214">
        <v>0</v>
      </c>
      <c r="O70" s="214">
        <v>0</v>
      </c>
      <c r="P70" s="215">
        <f t="shared" si="0"/>
        <v>10679</v>
      </c>
      <c r="Q70" s="28"/>
      <c r="R70" s="86"/>
      <c r="S70" s="86"/>
    </row>
    <row r="71" spans="1:19" s="27" customFormat="1" ht="15" customHeight="1">
      <c r="A71" s="208" t="s">
        <v>291</v>
      </c>
      <c r="B71" s="209" t="s">
        <v>61</v>
      </c>
      <c r="C71" s="210">
        <v>9645</v>
      </c>
      <c r="D71" s="210">
        <v>13433</v>
      </c>
      <c r="E71" s="210">
        <v>15317</v>
      </c>
      <c r="F71" s="210">
        <v>10480</v>
      </c>
      <c r="G71" s="210">
        <v>21406</v>
      </c>
      <c r="H71" s="210">
        <v>12060</v>
      </c>
      <c r="I71" s="210">
        <v>13597</v>
      </c>
      <c r="J71" s="210">
        <v>16292</v>
      </c>
      <c r="K71" s="210">
        <v>26818</v>
      </c>
      <c r="L71" s="210">
        <v>15138</v>
      </c>
      <c r="M71" s="210">
        <v>12162</v>
      </c>
      <c r="N71" s="210">
        <v>7434</v>
      </c>
      <c r="O71" s="210">
        <v>20070</v>
      </c>
      <c r="P71" s="211">
        <f t="shared" si="0"/>
        <v>193852</v>
      </c>
      <c r="Q71" s="28"/>
      <c r="R71" s="86"/>
      <c r="S71" s="86"/>
    </row>
    <row r="72" spans="1:19" s="27" customFormat="1" ht="15" customHeight="1">
      <c r="A72" s="212" t="s">
        <v>292</v>
      </c>
      <c r="B72" s="213" t="s">
        <v>62</v>
      </c>
      <c r="C72" s="214">
        <v>4819</v>
      </c>
      <c r="D72" s="214">
        <v>6771</v>
      </c>
      <c r="E72" s="214">
        <v>7257</v>
      </c>
      <c r="F72" s="214">
        <v>4255</v>
      </c>
      <c r="G72" s="214">
        <v>8238</v>
      </c>
      <c r="H72" s="214">
        <v>4558</v>
      </c>
      <c r="I72" s="214">
        <v>5899</v>
      </c>
      <c r="J72" s="214">
        <v>5853</v>
      </c>
      <c r="K72" s="214">
        <v>7142</v>
      </c>
      <c r="L72" s="214">
        <v>5182</v>
      </c>
      <c r="M72" s="214">
        <v>1713</v>
      </c>
      <c r="N72" s="214">
        <v>789</v>
      </c>
      <c r="O72" s="214">
        <v>6651</v>
      </c>
      <c r="P72" s="215">
        <f t="shared" si="0"/>
        <v>69127</v>
      </c>
      <c r="Q72" s="28"/>
      <c r="R72" s="86"/>
      <c r="S72" s="86"/>
    </row>
    <row r="73" spans="1:19" s="27" customFormat="1" ht="15" customHeight="1">
      <c r="A73" s="208" t="s">
        <v>293</v>
      </c>
      <c r="B73" s="209" t="s">
        <v>63</v>
      </c>
      <c r="C73" s="210">
        <v>4808</v>
      </c>
      <c r="D73" s="210">
        <v>7966</v>
      </c>
      <c r="E73" s="210">
        <v>9280</v>
      </c>
      <c r="F73" s="210">
        <v>6092</v>
      </c>
      <c r="G73" s="210">
        <v>13494</v>
      </c>
      <c r="H73" s="210">
        <v>8040</v>
      </c>
      <c r="I73" s="210">
        <v>9962</v>
      </c>
      <c r="J73" s="210">
        <v>11025</v>
      </c>
      <c r="K73" s="210">
        <v>16709</v>
      </c>
      <c r="L73" s="210">
        <v>8974</v>
      </c>
      <c r="M73" s="210">
        <v>6066</v>
      </c>
      <c r="N73" s="210">
        <v>898</v>
      </c>
      <c r="O73" s="210">
        <v>12832</v>
      </c>
      <c r="P73" s="211">
        <f t="shared" si="0"/>
        <v>116146</v>
      </c>
      <c r="Q73" s="28"/>
      <c r="R73" s="86"/>
      <c r="S73" s="86"/>
    </row>
    <row r="74" spans="1:19" s="27" customFormat="1" ht="15" customHeight="1">
      <c r="A74" s="212" t="s">
        <v>294</v>
      </c>
      <c r="B74" s="213" t="s">
        <v>64</v>
      </c>
      <c r="C74" s="214">
        <v>3020</v>
      </c>
      <c r="D74" s="214">
        <v>4873</v>
      </c>
      <c r="E74" s="214">
        <v>4990</v>
      </c>
      <c r="F74" s="214">
        <v>3041</v>
      </c>
      <c r="G74" s="214">
        <v>6264</v>
      </c>
      <c r="H74" s="214">
        <v>3861</v>
      </c>
      <c r="I74" s="214">
        <v>4009</v>
      </c>
      <c r="J74" s="214">
        <v>4388</v>
      </c>
      <c r="K74" s="214">
        <v>5266</v>
      </c>
      <c r="L74" s="214">
        <v>4187</v>
      </c>
      <c r="M74" s="214">
        <v>0</v>
      </c>
      <c r="N74" s="214">
        <v>0</v>
      </c>
      <c r="O74" s="214">
        <v>4135</v>
      </c>
      <c r="P74" s="215">
        <f t="shared" ref="P74:P89" si="1">SUM(C74:O74)</f>
        <v>48034</v>
      </c>
      <c r="Q74" s="28"/>
      <c r="R74" s="86"/>
      <c r="S74" s="86"/>
    </row>
    <row r="75" spans="1:19" s="27" customFormat="1" ht="15" customHeight="1">
      <c r="A75" s="208" t="s">
        <v>295</v>
      </c>
      <c r="B75" s="209" t="s">
        <v>65</v>
      </c>
      <c r="C75" s="210">
        <v>4911</v>
      </c>
      <c r="D75" s="210">
        <v>8033</v>
      </c>
      <c r="E75" s="210">
        <v>9332</v>
      </c>
      <c r="F75" s="210">
        <v>5952</v>
      </c>
      <c r="G75" s="210">
        <v>10924</v>
      </c>
      <c r="H75" s="210">
        <v>6073</v>
      </c>
      <c r="I75" s="210">
        <v>6801</v>
      </c>
      <c r="J75" s="210">
        <v>7448</v>
      </c>
      <c r="K75" s="210">
        <v>11588</v>
      </c>
      <c r="L75" s="210">
        <v>8220</v>
      </c>
      <c r="M75" s="210">
        <v>5106</v>
      </c>
      <c r="N75" s="210">
        <v>2868</v>
      </c>
      <c r="O75" s="210">
        <v>11534</v>
      </c>
      <c r="P75" s="211">
        <f t="shared" si="1"/>
        <v>98790</v>
      </c>
      <c r="Q75" s="28"/>
      <c r="R75" s="86"/>
      <c r="S75" s="86"/>
    </row>
    <row r="76" spans="1:19" s="27" customFormat="1" ht="15" customHeight="1">
      <c r="A76" s="212" t="s">
        <v>296</v>
      </c>
      <c r="B76" s="213" t="s">
        <v>66</v>
      </c>
      <c r="C76" s="214">
        <v>3966</v>
      </c>
      <c r="D76" s="214">
        <v>6498</v>
      </c>
      <c r="E76" s="214">
        <v>7132</v>
      </c>
      <c r="F76" s="214">
        <v>4103</v>
      </c>
      <c r="G76" s="214">
        <v>8638</v>
      </c>
      <c r="H76" s="214">
        <v>5033</v>
      </c>
      <c r="I76" s="214">
        <v>5718</v>
      </c>
      <c r="J76" s="214">
        <v>5708</v>
      </c>
      <c r="K76" s="214">
        <v>6601</v>
      </c>
      <c r="L76" s="214">
        <v>3869</v>
      </c>
      <c r="M76" s="214">
        <v>1958</v>
      </c>
      <c r="N76" s="214">
        <v>0</v>
      </c>
      <c r="O76" s="214">
        <v>7149</v>
      </c>
      <c r="P76" s="215">
        <f t="shared" si="1"/>
        <v>66373</v>
      </c>
      <c r="Q76" s="28"/>
      <c r="R76" s="86"/>
      <c r="S76" s="86"/>
    </row>
    <row r="77" spans="1:19" s="27" customFormat="1" ht="15" customHeight="1">
      <c r="A77" s="208" t="s">
        <v>297</v>
      </c>
      <c r="B77" s="209" t="s">
        <v>67</v>
      </c>
      <c r="C77" s="210">
        <v>635</v>
      </c>
      <c r="D77" s="210">
        <v>1085</v>
      </c>
      <c r="E77" s="210">
        <v>1312</v>
      </c>
      <c r="F77" s="210">
        <v>764</v>
      </c>
      <c r="G77" s="210">
        <v>1299</v>
      </c>
      <c r="H77" s="210">
        <v>701</v>
      </c>
      <c r="I77" s="210">
        <v>1007</v>
      </c>
      <c r="J77" s="210">
        <v>946</v>
      </c>
      <c r="K77" s="210">
        <v>1056</v>
      </c>
      <c r="L77" s="210">
        <v>644</v>
      </c>
      <c r="M77" s="210">
        <v>0</v>
      </c>
      <c r="N77" s="210">
        <v>0</v>
      </c>
      <c r="O77" s="210">
        <v>0</v>
      </c>
      <c r="P77" s="211">
        <f t="shared" si="1"/>
        <v>9449</v>
      </c>
      <c r="Q77" s="28"/>
      <c r="R77" s="86"/>
      <c r="S77" s="86"/>
    </row>
    <row r="78" spans="1:19" s="27" customFormat="1" ht="15" customHeight="1">
      <c r="A78" s="212" t="s">
        <v>298</v>
      </c>
      <c r="B78" s="213" t="s">
        <v>68</v>
      </c>
      <c r="C78" s="214">
        <v>2396</v>
      </c>
      <c r="D78" s="214">
        <v>3968</v>
      </c>
      <c r="E78" s="214">
        <v>4204</v>
      </c>
      <c r="F78" s="214">
        <v>2622</v>
      </c>
      <c r="G78" s="214">
        <v>4777</v>
      </c>
      <c r="H78" s="214">
        <v>2695</v>
      </c>
      <c r="I78" s="214">
        <v>2803</v>
      </c>
      <c r="J78" s="214">
        <v>4480</v>
      </c>
      <c r="K78" s="214">
        <v>4892</v>
      </c>
      <c r="L78" s="214">
        <v>4226</v>
      </c>
      <c r="M78" s="214">
        <v>1144</v>
      </c>
      <c r="N78" s="214">
        <v>895</v>
      </c>
      <c r="O78" s="214">
        <v>2768</v>
      </c>
      <c r="P78" s="215">
        <f t="shared" si="1"/>
        <v>41870</v>
      </c>
      <c r="Q78" s="28"/>
      <c r="R78" s="86"/>
      <c r="S78" s="86"/>
    </row>
    <row r="79" spans="1:19" s="27" customFormat="1" ht="15" customHeight="1">
      <c r="A79" s="208" t="s">
        <v>299</v>
      </c>
      <c r="B79" s="209" t="s">
        <v>69</v>
      </c>
      <c r="C79" s="210">
        <v>1999</v>
      </c>
      <c r="D79" s="210">
        <v>3477</v>
      </c>
      <c r="E79" s="210">
        <v>4028</v>
      </c>
      <c r="F79" s="210">
        <v>2447</v>
      </c>
      <c r="G79" s="210">
        <v>4535</v>
      </c>
      <c r="H79" s="210">
        <v>2816</v>
      </c>
      <c r="I79" s="210">
        <v>3059</v>
      </c>
      <c r="J79" s="210">
        <v>3165</v>
      </c>
      <c r="K79" s="210">
        <v>5760</v>
      </c>
      <c r="L79" s="210">
        <v>4903</v>
      </c>
      <c r="M79" s="210">
        <v>2520</v>
      </c>
      <c r="N79" s="210">
        <v>1838</v>
      </c>
      <c r="O79" s="210">
        <v>2356</v>
      </c>
      <c r="P79" s="211">
        <f t="shared" si="1"/>
        <v>42903</v>
      </c>
      <c r="Q79" s="28"/>
      <c r="R79" s="86"/>
      <c r="S79" s="86"/>
    </row>
    <row r="80" spans="1:19" s="27" customFormat="1" ht="15" customHeight="1">
      <c r="A80" s="212" t="s">
        <v>300</v>
      </c>
      <c r="B80" s="213" t="s">
        <v>70</v>
      </c>
      <c r="C80" s="214">
        <v>1973</v>
      </c>
      <c r="D80" s="214">
        <v>3769</v>
      </c>
      <c r="E80" s="214">
        <v>5202</v>
      </c>
      <c r="F80" s="214">
        <v>3879</v>
      </c>
      <c r="G80" s="214">
        <v>9464</v>
      </c>
      <c r="H80" s="214">
        <v>7480</v>
      </c>
      <c r="I80" s="214">
        <v>9574</v>
      </c>
      <c r="J80" s="214">
        <v>18119</v>
      </c>
      <c r="K80" s="214">
        <v>20320</v>
      </c>
      <c r="L80" s="214">
        <v>6795</v>
      </c>
      <c r="M80" s="214">
        <v>4598</v>
      </c>
      <c r="N80" s="214">
        <v>897</v>
      </c>
      <c r="O80" s="214">
        <v>2163</v>
      </c>
      <c r="P80" s="215">
        <f t="shared" si="1"/>
        <v>94233</v>
      </c>
      <c r="Q80" s="28"/>
      <c r="R80" s="86"/>
      <c r="S80" s="86"/>
    </row>
    <row r="81" spans="1:19" s="27" customFormat="1" ht="15" customHeight="1">
      <c r="A81" s="208" t="s">
        <v>301</v>
      </c>
      <c r="B81" s="209" t="s">
        <v>71</v>
      </c>
      <c r="C81" s="210">
        <v>952</v>
      </c>
      <c r="D81" s="210">
        <v>1951</v>
      </c>
      <c r="E81" s="210">
        <v>3135</v>
      </c>
      <c r="F81" s="210">
        <v>2456</v>
      </c>
      <c r="G81" s="210">
        <v>8160</v>
      </c>
      <c r="H81" s="210">
        <v>6596</v>
      </c>
      <c r="I81" s="210">
        <v>8369</v>
      </c>
      <c r="J81" s="210">
        <v>11777</v>
      </c>
      <c r="K81" s="210">
        <v>6603</v>
      </c>
      <c r="L81" s="210">
        <v>5991</v>
      </c>
      <c r="M81" s="210">
        <v>3369</v>
      </c>
      <c r="N81" s="210">
        <v>3324</v>
      </c>
      <c r="O81" s="210">
        <v>4137</v>
      </c>
      <c r="P81" s="211">
        <f t="shared" si="1"/>
        <v>66820</v>
      </c>
      <c r="Q81" s="28"/>
      <c r="R81" s="86"/>
      <c r="S81" s="86"/>
    </row>
    <row r="82" spans="1:19" s="27" customFormat="1" ht="15" customHeight="1">
      <c r="A82" s="212" t="s">
        <v>302</v>
      </c>
      <c r="B82" s="213" t="s">
        <v>72</v>
      </c>
      <c r="C82" s="214">
        <v>2155</v>
      </c>
      <c r="D82" s="214">
        <v>3262</v>
      </c>
      <c r="E82" s="214">
        <v>3382</v>
      </c>
      <c r="F82" s="214">
        <v>2107</v>
      </c>
      <c r="G82" s="214">
        <v>3380</v>
      </c>
      <c r="H82" s="214">
        <v>1822</v>
      </c>
      <c r="I82" s="214">
        <v>1985</v>
      </c>
      <c r="J82" s="214">
        <v>2661</v>
      </c>
      <c r="K82" s="214">
        <v>5277</v>
      </c>
      <c r="L82" s="214">
        <v>3590</v>
      </c>
      <c r="M82" s="214">
        <v>1191</v>
      </c>
      <c r="N82" s="214">
        <v>0</v>
      </c>
      <c r="O82" s="214">
        <v>2093</v>
      </c>
      <c r="P82" s="215">
        <f t="shared" si="1"/>
        <v>32905</v>
      </c>
      <c r="Q82" s="28"/>
      <c r="R82" s="86"/>
      <c r="S82" s="86"/>
    </row>
    <row r="83" spans="1:19" s="27" customFormat="1" ht="15" customHeight="1">
      <c r="A83" s="208" t="s">
        <v>303</v>
      </c>
      <c r="B83" s="209" t="s">
        <v>73</v>
      </c>
      <c r="C83" s="210">
        <v>518</v>
      </c>
      <c r="D83" s="210">
        <v>882</v>
      </c>
      <c r="E83" s="210">
        <v>1160</v>
      </c>
      <c r="F83" s="210">
        <v>745</v>
      </c>
      <c r="G83" s="210">
        <v>1511</v>
      </c>
      <c r="H83" s="210">
        <v>735</v>
      </c>
      <c r="I83" s="210">
        <v>513</v>
      </c>
      <c r="J83" s="210">
        <v>1300</v>
      </c>
      <c r="K83" s="210">
        <v>2298</v>
      </c>
      <c r="L83" s="210">
        <v>260</v>
      </c>
      <c r="M83" s="210">
        <v>0</v>
      </c>
      <c r="N83" s="210">
        <v>0</v>
      </c>
      <c r="O83" s="210">
        <v>0</v>
      </c>
      <c r="P83" s="211">
        <f t="shared" si="1"/>
        <v>9922</v>
      </c>
      <c r="Q83" s="28"/>
      <c r="R83" s="86"/>
      <c r="S83" s="86"/>
    </row>
    <row r="84" spans="1:19" s="27" customFormat="1" ht="15" customHeight="1">
      <c r="A84" s="212" t="s">
        <v>304</v>
      </c>
      <c r="B84" s="213" t="s">
        <v>74</v>
      </c>
      <c r="C84" s="214">
        <v>900</v>
      </c>
      <c r="D84" s="214">
        <v>1652</v>
      </c>
      <c r="E84" s="214">
        <v>2309</v>
      </c>
      <c r="F84" s="214">
        <v>1817</v>
      </c>
      <c r="G84" s="214">
        <v>3248</v>
      </c>
      <c r="H84" s="214">
        <v>2181</v>
      </c>
      <c r="I84" s="214">
        <v>1878</v>
      </c>
      <c r="J84" s="214">
        <v>2263</v>
      </c>
      <c r="K84" s="214">
        <v>3903</v>
      </c>
      <c r="L84" s="214">
        <v>1055</v>
      </c>
      <c r="M84" s="214">
        <v>624</v>
      </c>
      <c r="N84" s="214">
        <v>856</v>
      </c>
      <c r="O84" s="214">
        <v>0</v>
      </c>
      <c r="P84" s="215">
        <f t="shared" si="1"/>
        <v>22686</v>
      </c>
      <c r="Q84" s="28"/>
      <c r="R84" s="86"/>
      <c r="S84" s="86"/>
    </row>
    <row r="85" spans="1:19" s="27" customFormat="1" ht="15" customHeight="1">
      <c r="A85" s="208" t="s">
        <v>305</v>
      </c>
      <c r="B85" s="209" t="s">
        <v>75</v>
      </c>
      <c r="C85" s="210">
        <v>3612</v>
      </c>
      <c r="D85" s="210">
        <v>6185</v>
      </c>
      <c r="E85" s="210">
        <v>7587</v>
      </c>
      <c r="F85" s="210">
        <v>5057</v>
      </c>
      <c r="G85" s="210">
        <v>9139</v>
      </c>
      <c r="H85" s="210">
        <v>5290</v>
      </c>
      <c r="I85" s="210">
        <v>5802</v>
      </c>
      <c r="J85" s="210">
        <v>6126</v>
      </c>
      <c r="K85" s="210">
        <v>5586</v>
      </c>
      <c r="L85" s="210">
        <v>6145</v>
      </c>
      <c r="M85" s="210">
        <v>5200</v>
      </c>
      <c r="N85" s="210">
        <v>2575</v>
      </c>
      <c r="O85" s="210">
        <v>17552</v>
      </c>
      <c r="P85" s="211">
        <f t="shared" si="1"/>
        <v>85856</v>
      </c>
      <c r="Q85" s="28"/>
      <c r="R85" s="86"/>
      <c r="S85" s="86"/>
    </row>
    <row r="86" spans="1:19" s="27" customFormat="1" ht="15" customHeight="1">
      <c r="A86" s="212" t="s">
        <v>306</v>
      </c>
      <c r="B86" s="213" t="s">
        <v>76</v>
      </c>
      <c r="C86" s="214">
        <v>2310</v>
      </c>
      <c r="D86" s="214">
        <v>3646</v>
      </c>
      <c r="E86" s="214">
        <v>4195</v>
      </c>
      <c r="F86" s="214">
        <v>2455</v>
      </c>
      <c r="G86" s="214">
        <v>4768</v>
      </c>
      <c r="H86" s="214">
        <v>2654</v>
      </c>
      <c r="I86" s="214">
        <v>3035</v>
      </c>
      <c r="J86" s="214">
        <v>3831</v>
      </c>
      <c r="K86" s="214">
        <v>3884</v>
      </c>
      <c r="L86" s="214">
        <v>3056</v>
      </c>
      <c r="M86" s="214">
        <v>677</v>
      </c>
      <c r="N86" s="214">
        <v>0</v>
      </c>
      <c r="O86" s="214">
        <v>5231</v>
      </c>
      <c r="P86" s="215">
        <f t="shared" si="1"/>
        <v>39742</v>
      </c>
      <c r="Q86" s="28"/>
      <c r="R86" s="86"/>
      <c r="S86" s="86"/>
    </row>
    <row r="87" spans="1:19" s="27" customFormat="1" ht="15" customHeight="1">
      <c r="A87" s="208" t="s">
        <v>307</v>
      </c>
      <c r="B87" s="209" t="s">
        <v>77</v>
      </c>
      <c r="C87" s="210">
        <v>671</v>
      </c>
      <c r="D87" s="210">
        <v>1330</v>
      </c>
      <c r="E87" s="210">
        <v>1624</v>
      </c>
      <c r="F87" s="210">
        <v>1177</v>
      </c>
      <c r="G87" s="210">
        <v>2359</v>
      </c>
      <c r="H87" s="210">
        <v>1256</v>
      </c>
      <c r="I87" s="210">
        <v>1968</v>
      </c>
      <c r="J87" s="210">
        <v>2112</v>
      </c>
      <c r="K87" s="210">
        <v>3847</v>
      </c>
      <c r="L87" s="210">
        <v>1918</v>
      </c>
      <c r="M87" s="210">
        <v>2623</v>
      </c>
      <c r="N87" s="210">
        <v>0</v>
      </c>
      <c r="O87" s="210">
        <v>1267</v>
      </c>
      <c r="P87" s="211">
        <f t="shared" si="1"/>
        <v>22152</v>
      </c>
      <c r="Q87" s="28"/>
      <c r="R87" s="86"/>
      <c r="S87" s="86"/>
    </row>
    <row r="88" spans="1:19" s="27" customFormat="1" ht="15" customHeight="1">
      <c r="A88" s="212" t="s">
        <v>308</v>
      </c>
      <c r="B88" s="213" t="s">
        <v>78</v>
      </c>
      <c r="C88" s="214">
        <v>3581</v>
      </c>
      <c r="D88" s="214">
        <v>6047</v>
      </c>
      <c r="E88" s="214">
        <v>6614</v>
      </c>
      <c r="F88" s="214">
        <v>4047</v>
      </c>
      <c r="G88" s="214">
        <v>7547</v>
      </c>
      <c r="H88" s="214">
        <v>4932</v>
      </c>
      <c r="I88" s="214">
        <v>5051</v>
      </c>
      <c r="J88" s="214">
        <v>6857</v>
      </c>
      <c r="K88" s="214">
        <v>7962</v>
      </c>
      <c r="L88" s="214">
        <v>7868</v>
      </c>
      <c r="M88" s="214">
        <v>3589</v>
      </c>
      <c r="N88" s="214">
        <v>1736</v>
      </c>
      <c r="O88" s="214">
        <v>2512</v>
      </c>
      <c r="P88" s="215">
        <f t="shared" si="1"/>
        <v>68343</v>
      </c>
      <c r="Q88" s="28"/>
      <c r="R88" s="86"/>
      <c r="S88" s="86"/>
    </row>
    <row r="89" spans="1:19" s="27" customFormat="1" ht="15" customHeight="1">
      <c r="A89" s="208" t="s">
        <v>309</v>
      </c>
      <c r="B89" s="209" t="s">
        <v>79</v>
      </c>
      <c r="C89" s="210">
        <v>4250</v>
      </c>
      <c r="D89" s="210">
        <v>6968</v>
      </c>
      <c r="E89" s="210">
        <v>8039</v>
      </c>
      <c r="F89" s="210">
        <v>5289</v>
      </c>
      <c r="G89" s="210">
        <v>10116</v>
      </c>
      <c r="H89" s="210">
        <v>5568</v>
      </c>
      <c r="I89" s="210">
        <v>7596</v>
      </c>
      <c r="J89" s="210">
        <v>9244</v>
      </c>
      <c r="K89" s="210">
        <v>11142</v>
      </c>
      <c r="L89" s="210">
        <v>6351</v>
      </c>
      <c r="M89" s="210">
        <v>3532</v>
      </c>
      <c r="N89" s="210">
        <v>2443</v>
      </c>
      <c r="O89" s="210">
        <v>3588</v>
      </c>
      <c r="P89" s="211">
        <f t="shared" si="1"/>
        <v>84126</v>
      </c>
      <c r="Q89" s="28"/>
      <c r="R89" s="86"/>
      <c r="S89" s="86"/>
    </row>
    <row r="90" spans="1:19" s="139" customFormat="1" ht="20.100000000000001" customHeight="1">
      <c r="A90" s="833" t="s">
        <v>183</v>
      </c>
      <c r="B90" s="833"/>
      <c r="C90" s="217">
        <f>SUM(C9:C89)</f>
        <v>884764</v>
      </c>
      <c r="D90" s="217">
        <f t="shared" ref="D90:O90" si="2">SUM(D9:D89)</f>
        <v>1511015</v>
      </c>
      <c r="E90" s="217">
        <f t="shared" si="2"/>
        <v>1692492</v>
      </c>
      <c r="F90" s="217">
        <f t="shared" si="2"/>
        <v>1099572</v>
      </c>
      <c r="G90" s="217">
        <f t="shared" si="2"/>
        <v>2095593</v>
      </c>
      <c r="H90" s="217">
        <f t="shared" si="2"/>
        <v>1162493</v>
      </c>
      <c r="I90" s="217">
        <f t="shared" si="2"/>
        <v>1351526</v>
      </c>
      <c r="J90" s="217">
        <f t="shared" si="2"/>
        <v>1615349</v>
      </c>
      <c r="K90" s="217">
        <f t="shared" si="2"/>
        <v>1967356</v>
      </c>
      <c r="L90" s="217">
        <f t="shared" si="2"/>
        <v>1312095</v>
      </c>
      <c r="M90" s="217">
        <f t="shared" si="2"/>
        <v>668287</v>
      </c>
      <c r="N90" s="217">
        <f t="shared" si="2"/>
        <v>364407</v>
      </c>
      <c r="O90" s="217">
        <f t="shared" si="2"/>
        <v>1218902</v>
      </c>
      <c r="P90" s="217">
        <f>SUM(P9:P89)</f>
        <v>16943851</v>
      </c>
      <c r="Q90" s="473"/>
      <c r="S90" s="474"/>
    </row>
    <row r="91" spans="1:19" s="27" customFormat="1" ht="12">
      <c r="A91" s="29"/>
      <c r="B91" s="29"/>
    </row>
    <row r="92" spans="1:19" s="27" customFormat="1" ht="12">
      <c r="A92" s="116"/>
      <c r="B92" s="116"/>
    </row>
    <row r="93" spans="1:19" s="27" customFormat="1" ht="12">
      <c r="C93" s="86"/>
      <c r="D93" s="86"/>
      <c r="E93" s="86"/>
      <c r="F93" s="86"/>
      <c r="G93" s="86"/>
      <c r="H93" s="86"/>
      <c r="I93" s="86"/>
      <c r="J93" s="86"/>
      <c r="K93" s="86"/>
      <c r="L93" s="86"/>
      <c r="M93" s="86"/>
      <c r="N93" s="86"/>
      <c r="O93" s="86"/>
    </row>
    <row r="94" spans="1:19" s="27" customFormat="1" ht="12">
      <c r="C94" s="86"/>
      <c r="D94" s="86"/>
      <c r="E94" s="86"/>
      <c r="F94" s="86"/>
      <c r="G94" s="86"/>
      <c r="H94" s="86"/>
      <c r="I94" s="86"/>
      <c r="J94" s="86"/>
      <c r="K94" s="86"/>
      <c r="L94" s="86"/>
      <c r="M94" s="86"/>
      <c r="N94" s="86"/>
      <c r="O94" s="86"/>
      <c r="P94" s="86"/>
    </row>
    <row r="95" spans="1:19" s="27" customFormat="1" ht="12"/>
    <row r="96" spans="1:19" s="27" customFormat="1" ht="12"/>
    <row r="97" s="27" customFormat="1" ht="12"/>
    <row r="98" s="27" customFormat="1" ht="12"/>
    <row r="99" s="27" customFormat="1" ht="12"/>
    <row r="100" s="27" customFormat="1" ht="12"/>
    <row r="101" s="27" customFormat="1" ht="12"/>
    <row r="102" s="27" customFormat="1" ht="12"/>
    <row r="103" s="27" customFormat="1" ht="12"/>
    <row r="104" s="27" customFormat="1" ht="12"/>
    <row r="105" s="27" customFormat="1" ht="12"/>
    <row r="106" s="27" customFormat="1" ht="12"/>
    <row r="107" s="27" customFormat="1" ht="12"/>
    <row r="108" s="27" customFormat="1" ht="12"/>
    <row r="109" s="27" customFormat="1" ht="12"/>
    <row r="110" s="27" customFormat="1" ht="12"/>
    <row r="111" s="27" customFormat="1" ht="12"/>
    <row r="112" s="27" customFormat="1" ht="12"/>
    <row r="113" s="27" customFormat="1" ht="12"/>
    <row r="114" s="27" customFormat="1" ht="12"/>
    <row r="115" s="27" customFormat="1" ht="12"/>
    <row r="116" s="27" customFormat="1" ht="12"/>
    <row r="117" s="27" customFormat="1" ht="12"/>
    <row r="118" s="27" customFormat="1" ht="12"/>
    <row r="119" s="27" customFormat="1" ht="12"/>
    <row r="120" s="27" customFormat="1" ht="12"/>
    <row r="121" s="27" customFormat="1" ht="12"/>
    <row r="122" s="27" customFormat="1" ht="12"/>
    <row r="123" s="27" customFormat="1" ht="12"/>
    <row r="124" s="27" customFormat="1" ht="12"/>
    <row r="125" s="27" customFormat="1" ht="12"/>
    <row r="126" s="27" customFormat="1" ht="12"/>
    <row r="127" s="27" customFormat="1" ht="12"/>
    <row r="128" s="27" customFormat="1" ht="12"/>
    <row r="129" s="27" customFormat="1" ht="12"/>
    <row r="130" s="27" customFormat="1" ht="12"/>
    <row r="131" s="27" customFormat="1" ht="12"/>
    <row r="132" s="27" customFormat="1" ht="12"/>
    <row r="133" s="27" customFormat="1" ht="12"/>
    <row r="134" s="27" customFormat="1" ht="12"/>
    <row r="135" s="27" customFormat="1" ht="12"/>
    <row r="136" s="27" customFormat="1" ht="12"/>
    <row r="137" s="27" customFormat="1" ht="12"/>
    <row r="138" s="27" customFormat="1" ht="12"/>
    <row r="139" s="27" customFormat="1" ht="12"/>
    <row r="140" s="27" customFormat="1" ht="12"/>
    <row r="141" s="27" customFormat="1" ht="12"/>
    <row r="142" s="27" customFormat="1" ht="12"/>
    <row r="143" s="27" customFormat="1" ht="12"/>
    <row r="144" s="27" customFormat="1" ht="12"/>
    <row r="145" s="27" customFormat="1" ht="12"/>
    <row r="146" s="27" customFormat="1" ht="12"/>
    <row r="147" s="27" customFormat="1" ht="12"/>
  </sheetData>
  <mergeCells count="8">
    <mergeCell ref="A90:B90"/>
    <mergeCell ref="A4:P4"/>
    <mergeCell ref="A5:P5"/>
    <mergeCell ref="A6:A8"/>
    <mergeCell ref="B6:B8"/>
    <mergeCell ref="C6:O6"/>
    <mergeCell ref="P6:P8"/>
    <mergeCell ref="C7:O7"/>
  </mergeCells>
  <printOptions horizontalCentered="1" verticalCentered="1"/>
  <pageMargins left="0" right="0" top="0" bottom="0" header="0" footer="0"/>
  <pageSetup paperSize="9" scale="60" orientation="portrait" r:id="rId1"/>
  <headerFooter alignWithMargins="0"/>
  <ignoredErrors>
    <ignoredError sqref="A9:A89"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4">
    <tabColor theme="6" tint="0.39997558519241921"/>
    <pageSetUpPr fitToPage="1"/>
  </sheetPr>
  <dimension ref="A1:AP100"/>
  <sheetViews>
    <sheetView showGridLines="0" zoomScaleNormal="100" zoomScaleSheetLayoutView="80" workbookViewId="0"/>
  </sheetViews>
  <sheetFormatPr defaultColWidth="9.140625" defaultRowHeight="12"/>
  <cols>
    <col min="1" max="1" width="4.28515625" style="27" customWidth="1"/>
    <col min="2" max="2" width="40.42578125" style="27" customWidth="1"/>
    <col min="3" max="3" width="8.7109375" style="27" customWidth="1"/>
    <col min="4" max="5" width="7.7109375" style="27" customWidth="1"/>
    <col min="6" max="7" width="8.7109375" style="27" customWidth="1"/>
    <col min="8" max="8" width="9.7109375" style="27" customWidth="1"/>
    <col min="9" max="10" width="8.7109375" style="27" customWidth="1"/>
    <col min="11" max="11" width="9.7109375" style="27" customWidth="1"/>
    <col min="12" max="12" width="9.85546875" style="27" bestFit="1" customWidth="1"/>
    <col min="13" max="13" width="8.7109375" style="27" customWidth="1"/>
    <col min="14" max="14" width="9.7109375" style="27" customWidth="1"/>
    <col min="15" max="15" width="8.7109375" style="471" customWidth="1"/>
    <col min="16" max="16" width="7.7109375" style="471" customWidth="1"/>
    <col min="17" max="20" width="7.85546875" style="471" bestFit="1" customWidth="1"/>
    <col min="21" max="21" width="7.7109375" style="471" customWidth="1"/>
    <col min="22" max="22" width="9.140625" style="27"/>
    <col min="23" max="23" width="9.7109375" style="27" customWidth="1"/>
    <col min="24" max="24" width="9.85546875" style="27" bestFit="1" customWidth="1"/>
    <col min="25" max="16384" width="9.140625" style="27"/>
  </cols>
  <sheetData>
    <row r="1" spans="1:42" ht="15" customHeight="1"/>
    <row r="2" spans="1:42" ht="15" customHeight="1"/>
    <row r="3" spans="1:42" ht="15" customHeight="1"/>
    <row r="4" spans="1:42" s="31" customFormat="1" ht="20.100000000000001" customHeight="1">
      <c r="A4" s="834" t="s">
        <v>1041</v>
      </c>
      <c r="B4" s="834"/>
      <c r="C4" s="834"/>
      <c r="D4" s="834"/>
      <c r="E4" s="834"/>
      <c r="F4" s="834"/>
      <c r="G4" s="834"/>
      <c r="H4" s="834"/>
      <c r="I4" s="834"/>
      <c r="J4" s="834"/>
      <c r="K4" s="834"/>
      <c r="L4" s="834"/>
      <c r="M4" s="834"/>
      <c r="N4" s="834"/>
      <c r="O4" s="834"/>
      <c r="P4" s="834"/>
      <c r="Q4" s="834"/>
      <c r="R4" s="834"/>
      <c r="S4" s="834"/>
      <c r="T4" s="834"/>
      <c r="U4" s="834"/>
    </row>
    <row r="5" spans="1:42" s="32" customFormat="1" ht="20.100000000000001" customHeight="1">
      <c r="A5" s="838" t="s">
        <v>1042</v>
      </c>
      <c r="B5" s="838"/>
      <c r="C5" s="838"/>
      <c r="D5" s="838"/>
      <c r="E5" s="838"/>
      <c r="F5" s="838"/>
      <c r="G5" s="838"/>
      <c r="H5" s="838"/>
      <c r="I5" s="838"/>
      <c r="J5" s="838"/>
      <c r="K5" s="838"/>
      <c r="L5" s="838"/>
      <c r="M5" s="838"/>
      <c r="N5" s="838"/>
      <c r="O5" s="838"/>
      <c r="P5" s="838"/>
      <c r="Q5" s="838"/>
      <c r="R5" s="838"/>
      <c r="S5" s="838"/>
      <c r="T5" s="838"/>
      <c r="U5" s="838"/>
    </row>
    <row r="6" spans="1:42" ht="30" customHeight="1">
      <c r="A6" s="749" t="s">
        <v>421</v>
      </c>
      <c r="B6" s="828" t="s">
        <v>423</v>
      </c>
      <c r="C6" s="830" t="s">
        <v>472</v>
      </c>
      <c r="D6" s="830"/>
      <c r="E6" s="830"/>
      <c r="F6" s="830"/>
      <c r="G6" s="830"/>
      <c r="H6" s="745" t="s">
        <v>419</v>
      </c>
      <c r="I6" s="835"/>
      <c r="J6" s="835"/>
      <c r="K6" s="835"/>
      <c r="L6" s="835"/>
      <c r="M6" s="835"/>
      <c r="N6" s="835"/>
      <c r="O6" s="745" t="s">
        <v>201</v>
      </c>
      <c r="P6" s="745"/>
      <c r="Q6" s="745"/>
      <c r="R6" s="745"/>
      <c r="S6" s="745"/>
      <c r="T6" s="745"/>
      <c r="U6" s="745"/>
    </row>
    <row r="7" spans="1:42" ht="25.5" customHeight="1">
      <c r="A7" s="749"/>
      <c r="B7" s="829"/>
      <c r="C7" s="836" t="s">
        <v>448</v>
      </c>
      <c r="D7" s="830" t="s">
        <v>449</v>
      </c>
      <c r="E7" s="830" t="s">
        <v>450</v>
      </c>
      <c r="F7" s="830" t="s">
        <v>451</v>
      </c>
      <c r="G7" s="830" t="s">
        <v>452</v>
      </c>
      <c r="H7" s="836" t="s">
        <v>448</v>
      </c>
      <c r="I7" s="830" t="s">
        <v>449</v>
      </c>
      <c r="J7" s="830" t="s">
        <v>450</v>
      </c>
      <c r="K7" s="830" t="s">
        <v>451</v>
      </c>
      <c r="L7" s="830" t="s">
        <v>453</v>
      </c>
      <c r="M7" s="830" t="s">
        <v>454</v>
      </c>
      <c r="N7" s="830" t="s">
        <v>452</v>
      </c>
      <c r="O7" s="836" t="s">
        <v>448</v>
      </c>
      <c r="P7" s="830" t="s">
        <v>449</v>
      </c>
      <c r="Q7" s="830" t="s">
        <v>450</v>
      </c>
      <c r="R7" s="830" t="s">
        <v>451</v>
      </c>
      <c r="S7" s="830" t="s">
        <v>453</v>
      </c>
      <c r="T7" s="830" t="s">
        <v>454</v>
      </c>
      <c r="U7" s="830" t="s">
        <v>452</v>
      </c>
    </row>
    <row r="8" spans="1:42" ht="21" customHeight="1">
      <c r="A8" s="749"/>
      <c r="B8" s="829"/>
      <c r="C8" s="837"/>
      <c r="D8" s="747"/>
      <c r="E8" s="837" t="s">
        <v>202</v>
      </c>
      <c r="F8" s="837"/>
      <c r="G8" s="837" t="s">
        <v>203</v>
      </c>
      <c r="H8" s="837"/>
      <c r="I8" s="747"/>
      <c r="J8" s="837" t="s">
        <v>202</v>
      </c>
      <c r="K8" s="837"/>
      <c r="L8" s="837" t="s">
        <v>204</v>
      </c>
      <c r="M8" s="837" t="s">
        <v>205</v>
      </c>
      <c r="N8" s="837" t="s">
        <v>203</v>
      </c>
      <c r="O8" s="837"/>
      <c r="P8" s="747"/>
      <c r="Q8" s="837" t="s">
        <v>202</v>
      </c>
      <c r="R8" s="837"/>
      <c r="S8" s="837" t="s">
        <v>204</v>
      </c>
      <c r="T8" s="837" t="s">
        <v>205</v>
      </c>
      <c r="U8" s="837" t="s">
        <v>203</v>
      </c>
    </row>
    <row r="9" spans="1:42" ht="16.5" customHeight="1">
      <c r="A9" s="208" t="s">
        <v>81</v>
      </c>
      <c r="B9" s="209" t="s">
        <v>876</v>
      </c>
      <c r="C9" s="256">
        <v>21761</v>
      </c>
      <c r="D9" s="256">
        <v>276</v>
      </c>
      <c r="E9" s="256">
        <v>763</v>
      </c>
      <c r="F9" s="256">
        <v>21274</v>
      </c>
      <c r="G9" s="257">
        <v>22037</v>
      </c>
      <c r="H9" s="256">
        <v>112563</v>
      </c>
      <c r="I9" s="256">
        <v>3729</v>
      </c>
      <c r="J9" s="256">
        <v>11509</v>
      </c>
      <c r="K9" s="256">
        <v>104783</v>
      </c>
      <c r="L9" s="258">
        <v>74603</v>
      </c>
      <c r="M9" s="258">
        <v>41689</v>
      </c>
      <c r="N9" s="257">
        <v>116292</v>
      </c>
      <c r="O9" s="259">
        <v>1535.1407301070567</v>
      </c>
      <c r="P9" s="259">
        <v>1318.7322202324817</v>
      </c>
      <c r="Q9" s="259">
        <v>2971.4587641647277</v>
      </c>
      <c r="R9" s="259">
        <v>1351.1201205383804</v>
      </c>
      <c r="S9" s="260">
        <v>1601.3579413350897</v>
      </c>
      <c r="T9" s="260">
        <v>1383.1053299137461</v>
      </c>
      <c r="U9" s="261">
        <v>1528.6411055438864</v>
      </c>
      <c r="V9" s="86"/>
      <c r="W9" s="86"/>
      <c r="X9" s="33"/>
      <c r="Y9" s="33"/>
      <c r="Z9" s="67"/>
      <c r="AA9" s="67"/>
      <c r="AB9" s="67"/>
      <c r="AC9" s="67"/>
      <c r="AD9" s="67"/>
      <c r="AE9" s="67"/>
      <c r="AF9" s="67"/>
      <c r="AG9" s="67"/>
      <c r="AH9" s="67"/>
      <c r="AI9" s="67"/>
      <c r="AJ9" s="67"/>
      <c r="AK9" s="67"/>
      <c r="AL9" s="67"/>
      <c r="AM9" s="67"/>
      <c r="AN9" s="67"/>
      <c r="AO9" s="67"/>
      <c r="AP9" s="87"/>
    </row>
    <row r="10" spans="1:42" ht="16.5" customHeight="1">
      <c r="A10" s="212" t="s">
        <v>82</v>
      </c>
      <c r="B10" s="213" t="s">
        <v>877</v>
      </c>
      <c r="C10" s="262">
        <v>1219</v>
      </c>
      <c r="D10" s="262">
        <v>1916</v>
      </c>
      <c r="E10" s="262">
        <v>460</v>
      </c>
      <c r="F10" s="262">
        <v>2675</v>
      </c>
      <c r="G10" s="263">
        <v>3135</v>
      </c>
      <c r="H10" s="262">
        <v>26232</v>
      </c>
      <c r="I10" s="262">
        <v>13972</v>
      </c>
      <c r="J10" s="262">
        <v>28092</v>
      </c>
      <c r="K10" s="262">
        <v>12112</v>
      </c>
      <c r="L10" s="264">
        <v>36309</v>
      </c>
      <c r="M10" s="264">
        <v>3895</v>
      </c>
      <c r="N10" s="263">
        <v>40204</v>
      </c>
      <c r="O10" s="265">
        <v>3173.8490533706427</v>
      </c>
      <c r="P10" s="265">
        <v>2116.3769782112472</v>
      </c>
      <c r="Q10" s="265">
        <v>3373.0161290835972</v>
      </c>
      <c r="R10" s="265">
        <v>984.9225253335311</v>
      </c>
      <c r="S10" s="266">
        <v>2966.7534999195709</v>
      </c>
      <c r="T10" s="266">
        <v>2030.9365636729008</v>
      </c>
      <c r="U10" s="267">
        <v>2883.0427994898296</v>
      </c>
      <c r="V10" s="86"/>
      <c r="W10" s="86"/>
      <c r="X10" s="33"/>
      <c r="Y10" s="33"/>
      <c r="Z10" s="67"/>
      <c r="AA10" s="67"/>
      <c r="AB10" s="67"/>
      <c r="AC10" s="67"/>
      <c r="AD10" s="67"/>
      <c r="AE10" s="67"/>
      <c r="AF10" s="67"/>
      <c r="AG10" s="67"/>
      <c r="AH10" s="67"/>
      <c r="AI10" s="67"/>
      <c r="AJ10" s="67"/>
      <c r="AK10" s="67"/>
      <c r="AL10" s="67"/>
      <c r="AM10" s="67"/>
      <c r="AN10" s="67"/>
      <c r="AO10" s="67"/>
    </row>
    <row r="11" spans="1:42" ht="16.5" customHeight="1">
      <c r="A11" s="208" t="s">
        <v>83</v>
      </c>
      <c r="B11" s="209" t="s">
        <v>878</v>
      </c>
      <c r="C11" s="256">
        <v>1710</v>
      </c>
      <c r="D11" s="256">
        <v>17</v>
      </c>
      <c r="E11" s="256">
        <v>7</v>
      </c>
      <c r="F11" s="256">
        <v>1720</v>
      </c>
      <c r="G11" s="257">
        <v>1727</v>
      </c>
      <c r="H11" s="256">
        <v>16288</v>
      </c>
      <c r="I11" s="256">
        <v>122</v>
      </c>
      <c r="J11" s="256">
        <v>231</v>
      </c>
      <c r="K11" s="256">
        <v>16179</v>
      </c>
      <c r="L11" s="258">
        <v>14421</v>
      </c>
      <c r="M11" s="258">
        <v>1989</v>
      </c>
      <c r="N11" s="257">
        <v>16410</v>
      </c>
      <c r="O11" s="259">
        <v>1513.6206688426307</v>
      </c>
      <c r="P11" s="259">
        <v>1259.5894793860969</v>
      </c>
      <c r="Q11" s="259">
        <v>3165.8954106067285</v>
      </c>
      <c r="R11" s="259">
        <v>1484.0949155460266</v>
      </c>
      <c r="S11" s="260">
        <v>1528.9535539297256</v>
      </c>
      <c r="T11" s="260">
        <v>1391.9257340032232</v>
      </c>
      <c r="U11" s="261">
        <v>1511.5930323068794</v>
      </c>
      <c r="V11" s="86"/>
      <c r="W11" s="86"/>
      <c r="X11" s="33"/>
      <c r="Y11" s="33"/>
      <c r="Z11" s="67"/>
      <c r="AA11" s="67"/>
      <c r="AB11" s="67"/>
      <c r="AC11" s="67"/>
      <c r="AD11" s="67"/>
      <c r="AE11" s="67"/>
      <c r="AF11" s="67"/>
      <c r="AG11" s="67"/>
      <c r="AH11" s="67"/>
      <c r="AI11" s="67"/>
      <c r="AJ11" s="67"/>
      <c r="AK11" s="67"/>
      <c r="AL11" s="67"/>
      <c r="AM11" s="67"/>
      <c r="AN11" s="67"/>
      <c r="AO11" s="67"/>
    </row>
    <row r="12" spans="1:42" ht="16.5" customHeight="1">
      <c r="A12" s="212" t="s">
        <v>85</v>
      </c>
      <c r="B12" s="213" t="s">
        <v>879</v>
      </c>
      <c r="C12" s="262">
        <v>375</v>
      </c>
      <c r="D12" s="262">
        <v>19</v>
      </c>
      <c r="E12" s="262">
        <v>9</v>
      </c>
      <c r="F12" s="262">
        <v>385</v>
      </c>
      <c r="G12" s="263">
        <v>394</v>
      </c>
      <c r="H12" s="262">
        <v>30227</v>
      </c>
      <c r="I12" s="262">
        <v>2405</v>
      </c>
      <c r="J12" s="262">
        <v>8680</v>
      </c>
      <c r="K12" s="262">
        <v>23952</v>
      </c>
      <c r="L12" s="264">
        <v>31824</v>
      </c>
      <c r="M12" s="264">
        <v>808</v>
      </c>
      <c r="N12" s="263">
        <v>32632</v>
      </c>
      <c r="O12" s="265">
        <v>3838.077868389385</v>
      </c>
      <c r="P12" s="265">
        <v>2554.7127480507115</v>
      </c>
      <c r="Q12" s="265">
        <v>7458.9372348496172</v>
      </c>
      <c r="R12" s="265">
        <v>2430.0350288875284</v>
      </c>
      <c r="S12" s="266">
        <v>3782.1828490318803</v>
      </c>
      <c r="T12" s="266">
        <v>2142.3684405670665</v>
      </c>
      <c r="U12" s="267">
        <v>3741.966175212985</v>
      </c>
      <c r="V12" s="86"/>
      <c r="W12" s="86"/>
      <c r="X12" s="33"/>
      <c r="Y12" s="33"/>
      <c r="Z12" s="67"/>
      <c r="AA12" s="67"/>
      <c r="AB12" s="67"/>
      <c r="AC12" s="67"/>
      <c r="AD12" s="67"/>
      <c r="AE12" s="67"/>
      <c r="AF12" s="67"/>
      <c r="AG12" s="67"/>
      <c r="AH12" s="67"/>
      <c r="AI12" s="67"/>
      <c r="AJ12" s="67"/>
      <c r="AK12" s="67"/>
      <c r="AL12" s="67"/>
      <c r="AM12" s="67"/>
      <c r="AN12" s="67"/>
      <c r="AO12" s="67"/>
    </row>
    <row r="13" spans="1:42" ht="16.5" customHeight="1">
      <c r="A13" s="208" t="s">
        <v>86</v>
      </c>
      <c r="B13" s="209" t="s">
        <v>880</v>
      </c>
      <c r="C13" s="256">
        <v>29</v>
      </c>
      <c r="D13" s="256">
        <v>2</v>
      </c>
      <c r="E13" s="256">
        <v>5</v>
      </c>
      <c r="F13" s="256">
        <v>26</v>
      </c>
      <c r="G13" s="257">
        <v>31</v>
      </c>
      <c r="H13" s="256">
        <v>2683</v>
      </c>
      <c r="I13" s="256">
        <v>139</v>
      </c>
      <c r="J13" s="256">
        <v>1770</v>
      </c>
      <c r="K13" s="256">
        <v>1052</v>
      </c>
      <c r="L13" s="258">
        <v>2632</v>
      </c>
      <c r="M13" s="258">
        <v>190</v>
      </c>
      <c r="N13" s="257">
        <v>2822</v>
      </c>
      <c r="O13" s="259">
        <v>5131.0059367931563</v>
      </c>
      <c r="P13" s="259">
        <v>2800.2216941529236</v>
      </c>
      <c r="Q13" s="259">
        <v>6148.2776170075631</v>
      </c>
      <c r="R13" s="259">
        <v>3057.9482297768709</v>
      </c>
      <c r="S13" s="260">
        <v>5032.2814004759148</v>
      </c>
      <c r="T13" s="260">
        <v>4824.6545346681496</v>
      </c>
      <c r="U13" s="261">
        <v>5018.8107150675378</v>
      </c>
      <c r="V13" s="86"/>
      <c r="W13" s="86"/>
      <c r="X13" s="33"/>
      <c r="Y13" s="33"/>
      <c r="Z13" s="67"/>
      <c r="AA13" s="67"/>
      <c r="AB13" s="67"/>
      <c r="AC13" s="67"/>
      <c r="AD13" s="67"/>
      <c r="AE13" s="67"/>
      <c r="AF13" s="67"/>
      <c r="AG13" s="67"/>
      <c r="AH13" s="67"/>
      <c r="AI13" s="67"/>
      <c r="AJ13" s="67"/>
      <c r="AK13" s="67"/>
      <c r="AL13" s="67"/>
      <c r="AM13" s="67"/>
      <c r="AN13" s="67"/>
      <c r="AO13" s="67"/>
    </row>
    <row r="14" spans="1:42" ht="16.5" customHeight="1">
      <c r="A14" s="212" t="s">
        <v>87</v>
      </c>
      <c r="B14" s="213" t="s">
        <v>881</v>
      </c>
      <c r="C14" s="262">
        <v>757</v>
      </c>
      <c r="D14" s="262">
        <v>47</v>
      </c>
      <c r="E14" s="262">
        <v>0</v>
      </c>
      <c r="F14" s="262">
        <v>804</v>
      </c>
      <c r="G14" s="263">
        <v>804</v>
      </c>
      <c r="H14" s="262">
        <v>29826</v>
      </c>
      <c r="I14" s="262">
        <v>2248</v>
      </c>
      <c r="J14" s="262">
        <v>0</v>
      </c>
      <c r="K14" s="262">
        <v>32074</v>
      </c>
      <c r="L14" s="264">
        <v>30185</v>
      </c>
      <c r="M14" s="264">
        <v>1889</v>
      </c>
      <c r="N14" s="263">
        <v>32074</v>
      </c>
      <c r="O14" s="265">
        <v>2839.2640797360013</v>
      </c>
      <c r="P14" s="265">
        <v>2485.2455877298644</v>
      </c>
      <c r="Q14" s="265">
        <v>0</v>
      </c>
      <c r="R14" s="265">
        <v>2815.3003017030042</v>
      </c>
      <c r="S14" s="266">
        <v>2816.0504164626427</v>
      </c>
      <c r="T14" s="266">
        <v>2803.2569632692416</v>
      </c>
      <c r="U14" s="267">
        <v>2815.3003017030042</v>
      </c>
      <c r="V14" s="86"/>
      <c r="W14" s="86"/>
      <c r="X14" s="33"/>
      <c r="Y14" s="33"/>
      <c r="Z14" s="67"/>
      <c r="AA14" s="67"/>
      <c r="AB14" s="67"/>
      <c r="AC14" s="67"/>
      <c r="AD14" s="67"/>
      <c r="AE14" s="67"/>
      <c r="AF14" s="67"/>
      <c r="AG14" s="67"/>
      <c r="AH14" s="67"/>
      <c r="AI14" s="67"/>
      <c r="AJ14" s="67"/>
      <c r="AK14" s="67"/>
      <c r="AL14" s="67"/>
      <c r="AM14" s="67"/>
      <c r="AN14" s="67"/>
      <c r="AO14" s="67"/>
    </row>
    <row r="15" spans="1:42" ht="16.5" customHeight="1">
      <c r="A15" s="208" t="s">
        <v>88</v>
      </c>
      <c r="B15" s="209" t="s">
        <v>882</v>
      </c>
      <c r="C15" s="256">
        <v>4930</v>
      </c>
      <c r="D15" s="256">
        <v>260</v>
      </c>
      <c r="E15" s="256">
        <v>67</v>
      </c>
      <c r="F15" s="256">
        <v>5123</v>
      </c>
      <c r="G15" s="257">
        <v>5190</v>
      </c>
      <c r="H15" s="256">
        <v>53452</v>
      </c>
      <c r="I15" s="256">
        <v>3979</v>
      </c>
      <c r="J15" s="256">
        <v>3785</v>
      </c>
      <c r="K15" s="256">
        <v>53646</v>
      </c>
      <c r="L15" s="258">
        <v>52747</v>
      </c>
      <c r="M15" s="258">
        <v>4684</v>
      </c>
      <c r="N15" s="257">
        <v>57431</v>
      </c>
      <c r="O15" s="259">
        <v>1923.8412733781015</v>
      </c>
      <c r="P15" s="259">
        <v>1667.5835566423502</v>
      </c>
      <c r="Q15" s="259">
        <v>2706.0276110521131</v>
      </c>
      <c r="R15" s="259">
        <v>1848.0161557924341</v>
      </c>
      <c r="S15" s="260">
        <v>1944.792309156132</v>
      </c>
      <c r="T15" s="260">
        <v>1467.3509962240403</v>
      </c>
      <c r="U15" s="261">
        <v>1905.7326273750898</v>
      </c>
      <c r="V15" s="86"/>
      <c r="W15" s="86"/>
      <c r="X15" s="33"/>
      <c r="Y15" s="33"/>
      <c r="Z15" s="67"/>
      <c r="AA15" s="67"/>
      <c r="AB15" s="67"/>
      <c r="AC15" s="67"/>
      <c r="AD15" s="67"/>
      <c r="AE15" s="67"/>
      <c r="AF15" s="67"/>
      <c r="AG15" s="67"/>
      <c r="AH15" s="67"/>
      <c r="AI15" s="67"/>
      <c r="AJ15" s="67"/>
      <c r="AK15" s="67"/>
      <c r="AL15" s="67"/>
      <c r="AM15" s="67"/>
      <c r="AN15" s="67"/>
      <c r="AO15" s="67"/>
    </row>
    <row r="16" spans="1:42" ht="16.5" customHeight="1">
      <c r="A16" s="212" t="s">
        <v>89</v>
      </c>
      <c r="B16" s="213" t="s">
        <v>883</v>
      </c>
      <c r="C16" s="262">
        <v>517</v>
      </c>
      <c r="D16" s="262">
        <v>149</v>
      </c>
      <c r="E16" s="262">
        <v>74</v>
      </c>
      <c r="F16" s="262">
        <v>592</v>
      </c>
      <c r="G16" s="263">
        <v>666</v>
      </c>
      <c r="H16" s="262">
        <v>10862</v>
      </c>
      <c r="I16" s="262">
        <v>3845</v>
      </c>
      <c r="J16" s="262">
        <v>7089</v>
      </c>
      <c r="K16" s="262">
        <v>7618</v>
      </c>
      <c r="L16" s="264">
        <v>13687</v>
      </c>
      <c r="M16" s="264">
        <v>1020</v>
      </c>
      <c r="N16" s="263">
        <v>14707</v>
      </c>
      <c r="O16" s="265">
        <v>4177.5947057328422</v>
      </c>
      <c r="P16" s="265">
        <v>3160.7585406575076</v>
      </c>
      <c r="Q16" s="265">
        <v>5365.451455981598</v>
      </c>
      <c r="R16" s="265">
        <v>2513.0042443153184</v>
      </c>
      <c r="S16" s="266">
        <v>4014.3658651187311</v>
      </c>
      <c r="T16" s="266">
        <v>2685.9344959634209</v>
      </c>
      <c r="U16" s="267">
        <v>3921.3393146853846</v>
      </c>
      <c r="V16" s="86"/>
      <c r="W16" s="86"/>
      <c r="X16" s="33"/>
      <c r="Y16" s="33"/>
      <c r="Z16" s="67"/>
      <c r="AA16" s="67"/>
      <c r="AB16" s="67"/>
      <c r="AC16" s="67"/>
      <c r="AD16" s="67"/>
      <c r="AE16" s="67"/>
      <c r="AF16" s="67"/>
      <c r="AG16" s="67"/>
      <c r="AH16" s="67"/>
      <c r="AI16" s="67"/>
      <c r="AJ16" s="67"/>
      <c r="AK16" s="67"/>
      <c r="AL16" s="67"/>
      <c r="AM16" s="67"/>
      <c r="AN16" s="67"/>
      <c r="AO16" s="67"/>
    </row>
    <row r="17" spans="1:41" ht="16.5" customHeight="1">
      <c r="A17" s="208" t="s">
        <v>238</v>
      </c>
      <c r="B17" s="209" t="s">
        <v>884</v>
      </c>
      <c r="C17" s="256">
        <v>50322</v>
      </c>
      <c r="D17" s="256">
        <v>638</v>
      </c>
      <c r="E17" s="256">
        <v>263</v>
      </c>
      <c r="F17" s="256">
        <v>50697</v>
      </c>
      <c r="G17" s="257">
        <v>50960</v>
      </c>
      <c r="H17" s="256">
        <v>556409</v>
      </c>
      <c r="I17" s="256">
        <v>8392</v>
      </c>
      <c r="J17" s="256">
        <v>11595</v>
      </c>
      <c r="K17" s="256">
        <v>553206</v>
      </c>
      <c r="L17" s="258">
        <v>340207</v>
      </c>
      <c r="M17" s="258">
        <v>224594</v>
      </c>
      <c r="N17" s="257">
        <v>564801</v>
      </c>
      <c r="O17" s="259">
        <v>1667.8446507378285</v>
      </c>
      <c r="P17" s="259">
        <v>1088.3507887328969</v>
      </c>
      <c r="Q17" s="259">
        <v>3937.7516386635129</v>
      </c>
      <c r="R17" s="259">
        <v>1608.434551135163</v>
      </c>
      <c r="S17" s="260">
        <v>1816.6697771456447</v>
      </c>
      <c r="T17" s="260">
        <v>1407.7396105382254</v>
      </c>
      <c r="U17" s="261">
        <v>1659.3446828586514</v>
      </c>
      <c r="V17" s="86"/>
      <c r="W17" s="86"/>
      <c r="X17" s="33"/>
      <c r="Y17" s="33"/>
      <c r="Z17" s="67"/>
      <c r="AA17" s="67"/>
      <c r="AB17" s="67"/>
      <c r="AC17" s="67"/>
      <c r="AD17" s="67"/>
      <c r="AE17" s="67"/>
      <c r="AF17" s="67"/>
      <c r="AG17" s="67"/>
      <c r="AH17" s="67"/>
      <c r="AI17" s="67"/>
      <c r="AJ17" s="67"/>
      <c r="AK17" s="67"/>
      <c r="AL17" s="67"/>
      <c r="AM17" s="67"/>
      <c r="AN17" s="67"/>
      <c r="AO17" s="67"/>
    </row>
    <row r="18" spans="1:41" ht="16.5" customHeight="1">
      <c r="A18" s="212" t="s">
        <v>239</v>
      </c>
      <c r="B18" s="213" t="s">
        <v>885</v>
      </c>
      <c r="C18" s="262">
        <v>766</v>
      </c>
      <c r="D18" s="262">
        <v>4</v>
      </c>
      <c r="E18" s="262">
        <v>20</v>
      </c>
      <c r="F18" s="262">
        <v>750</v>
      </c>
      <c r="G18" s="263">
        <v>770</v>
      </c>
      <c r="H18" s="262">
        <v>17992</v>
      </c>
      <c r="I18" s="262">
        <v>21</v>
      </c>
      <c r="J18" s="262">
        <v>756</v>
      </c>
      <c r="K18" s="262">
        <v>17257</v>
      </c>
      <c r="L18" s="264">
        <v>13919</v>
      </c>
      <c r="M18" s="264">
        <v>4094</v>
      </c>
      <c r="N18" s="263">
        <v>18013</v>
      </c>
      <c r="O18" s="265">
        <v>2641.9138632647418</v>
      </c>
      <c r="P18" s="265">
        <v>1671.6168037974685</v>
      </c>
      <c r="Q18" s="265">
        <v>3655.370167522291</v>
      </c>
      <c r="R18" s="265">
        <v>2597.7829053033165</v>
      </c>
      <c r="S18" s="266">
        <v>2758.8380336355258</v>
      </c>
      <c r="T18" s="266">
        <v>2222.8860394297076</v>
      </c>
      <c r="U18" s="267">
        <v>2641.3451213761964</v>
      </c>
      <c r="V18" s="86"/>
      <c r="W18" s="86"/>
      <c r="X18" s="33"/>
      <c r="Y18" s="33"/>
      <c r="Z18" s="67"/>
      <c r="AA18" s="67"/>
      <c r="AB18" s="67"/>
      <c r="AC18" s="67"/>
      <c r="AD18" s="67"/>
      <c r="AE18" s="67"/>
      <c r="AF18" s="67"/>
      <c r="AG18" s="67"/>
      <c r="AH18" s="67"/>
      <c r="AI18" s="67"/>
      <c r="AJ18" s="67"/>
      <c r="AK18" s="67"/>
      <c r="AL18" s="67"/>
      <c r="AM18" s="67"/>
      <c r="AN18" s="67"/>
      <c r="AO18" s="67"/>
    </row>
    <row r="19" spans="1:41" ht="16.5" customHeight="1">
      <c r="A19" s="208" t="s">
        <v>240</v>
      </c>
      <c r="B19" s="209" t="s">
        <v>886</v>
      </c>
      <c r="C19" s="256">
        <v>112</v>
      </c>
      <c r="D19" s="256">
        <v>1</v>
      </c>
      <c r="E19" s="256">
        <v>0</v>
      </c>
      <c r="F19" s="256">
        <v>113</v>
      </c>
      <c r="G19" s="257">
        <v>113</v>
      </c>
      <c r="H19" s="256">
        <v>5908</v>
      </c>
      <c r="I19" s="256">
        <v>297</v>
      </c>
      <c r="J19" s="256">
        <v>0</v>
      </c>
      <c r="K19" s="256">
        <v>6205</v>
      </c>
      <c r="L19" s="258">
        <v>4061</v>
      </c>
      <c r="M19" s="258">
        <v>2144</v>
      </c>
      <c r="N19" s="257">
        <v>6205</v>
      </c>
      <c r="O19" s="259">
        <v>3312.0089733878144</v>
      </c>
      <c r="P19" s="259">
        <v>2600.3657279808267</v>
      </c>
      <c r="Q19" s="259">
        <v>0</v>
      </c>
      <c r="R19" s="259">
        <v>3278.8633796583113</v>
      </c>
      <c r="S19" s="260">
        <v>3722.8578991800332</v>
      </c>
      <c r="T19" s="260">
        <v>2386.5559662355113</v>
      </c>
      <c r="U19" s="261">
        <v>3278.8633796583113</v>
      </c>
      <c r="V19" s="86"/>
      <c r="W19" s="86"/>
      <c r="X19" s="33"/>
      <c r="Y19" s="33"/>
      <c r="Z19" s="67"/>
      <c r="AA19" s="67"/>
      <c r="AB19" s="67"/>
      <c r="AC19" s="67"/>
      <c r="AD19" s="67"/>
      <c r="AE19" s="67"/>
      <c r="AF19" s="67"/>
      <c r="AG19" s="67"/>
      <c r="AH19" s="67"/>
      <c r="AI19" s="67"/>
      <c r="AJ19" s="67"/>
      <c r="AK19" s="67"/>
      <c r="AL19" s="67"/>
      <c r="AM19" s="67"/>
      <c r="AN19" s="67"/>
      <c r="AO19" s="67"/>
    </row>
    <row r="20" spans="1:41" ht="16.5" customHeight="1">
      <c r="A20" s="212" t="s">
        <v>241</v>
      </c>
      <c r="B20" s="213" t="s">
        <v>887</v>
      </c>
      <c r="C20" s="262">
        <v>18579</v>
      </c>
      <c r="D20" s="262">
        <v>21</v>
      </c>
      <c r="E20" s="262">
        <v>15</v>
      </c>
      <c r="F20" s="262">
        <v>18585</v>
      </c>
      <c r="G20" s="263">
        <v>18600</v>
      </c>
      <c r="H20" s="262">
        <v>346499</v>
      </c>
      <c r="I20" s="262">
        <v>201</v>
      </c>
      <c r="J20" s="262">
        <v>438</v>
      </c>
      <c r="K20" s="262">
        <v>346262</v>
      </c>
      <c r="L20" s="264">
        <v>236698</v>
      </c>
      <c r="M20" s="264">
        <v>110002</v>
      </c>
      <c r="N20" s="263">
        <v>346700</v>
      </c>
      <c r="O20" s="265">
        <v>1517.0898102341951</v>
      </c>
      <c r="P20" s="265">
        <v>1104.26857959786</v>
      </c>
      <c r="Q20" s="265">
        <v>1170.516676222459</v>
      </c>
      <c r="R20" s="265">
        <v>1517.2873084641456</v>
      </c>
      <c r="S20" s="266">
        <v>1596.7438691810733</v>
      </c>
      <c r="T20" s="266">
        <v>1340.2934991158113</v>
      </c>
      <c r="U20" s="267">
        <v>1516.8683562291117</v>
      </c>
      <c r="V20" s="86"/>
      <c r="W20" s="86"/>
      <c r="X20" s="33"/>
      <c r="Y20" s="33"/>
      <c r="Z20" s="67"/>
      <c r="AA20" s="67"/>
      <c r="AB20" s="67"/>
      <c r="AC20" s="67"/>
      <c r="AD20" s="67"/>
      <c r="AE20" s="67"/>
      <c r="AF20" s="67"/>
      <c r="AG20" s="67"/>
      <c r="AH20" s="67"/>
      <c r="AI20" s="67"/>
      <c r="AJ20" s="67"/>
      <c r="AK20" s="67"/>
      <c r="AL20" s="67"/>
      <c r="AM20" s="67"/>
      <c r="AN20" s="67"/>
      <c r="AO20" s="67"/>
    </row>
    <row r="21" spans="1:41" ht="16.5" customHeight="1">
      <c r="A21" s="208" t="s">
        <v>242</v>
      </c>
      <c r="B21" s="209" t="s">
        <v>888</v>
      </c>
      <c r="C21" s="256">
        <v>35473</v>
      </c>
      <c r="D21" s="256">
        <v>41</v>
      </c>
      <c r="E21" s="256">
        <v>85</v>
      </c>
      <c r="F21" s="256">
        <v>35429</v>
      </c>
      <c r="G21" s="257">
        <v>35514</v>
      </c>
      <c r="H21" s="256">
        <v>498330</v>
      </c>
      <c r="I21" s="256">
        <v>874</v>
      </c>
      <c r="J21" s="256">
        <v>3742</v>
      </c>
      <c r="K21" s="256">
        <v>495462</v>
      </c>
      <c r="L21" s="258">
        <v>226759</v>
      </c>
      <c r="M21" s="258">
        <v>272445</v>
      </c>
      <c r="N21" s="257">
        <v>499204</v>
      </c>
      <c r="O21" s="259">
        <v>1091.8488371711812</v>
      </c>
      <c r="P21" s="259">
        <v>1186.3771364265929</v>
      </c>
      <c r="Q21" s="259">
        <v>2391.1408884863963</v>
      </c>
      <c r="R21" s="259">
        <v>1082.4113420391363</v>
      </c>
      <c r="S21" s="260">
        <v>1113.3037812790426</v>
      </c>
      <c r="T21" s="260">
        <v>1073.9509028318555</v>
      </c>
      <c r="U21" s="261">
        <v>1092.0073295352906</v>
      </c>
      <c r="V21" s="86"/>
      <c r="W21" s="86"/>
      <c r="X21" s="33"/>
      <c r="Y21" s="33"/>
      <c r="Z21" s="67"/>
      <c r="AA21" s="67"/>
      <c r="AB21" s="67"/>
      <c r="AC21" s="67"/>
      <c r="AD21" s="67"/>
      <c r="AE21" s="67"/>
      <c r="AF21" s="67"/>
      <c r="AG21" s="67"/>
      <c r="AH21" s="67"/>
      <c r="AI21" s="67"/>
      <c r="AJ21" s="67"/>
      <c r="AK21" s="67"/>
      <c r="AL21" s="67"/>
      <c r="AM21" s="67"/>
      <c r="AN21" s="67"/>
      <c r="AO21" s="67"/>
    </row>
    <row r="22" spans="1:41" ht="16.5" customHeight="1">
      <c r="A22" s="212" t="s">
        <v>243</v>
      </c>
      <c r="B22" s="213" t="s">
        <v>1012</v>
      </c>
      <c r="C22" s="262">
        <v>7114</v>
      </c>
      <c r="D22" s="262">
        <v>3</v>
      </c>
      <c r="E22" s="262">
        <v>2</v>
      </c>
      <c r="F22" s="262">
        <v>7115</v>
      </c>
      <c r="G22" s="263">
        <v>7117</v>
      </c>
      <c r="H22" s="262">
        <v>55959</v>
      </c>
      <c r="I22" s="262">
        <v>5</v>
      </c>
      <c r="J22" s="262">
        <v>52</v>
      </c>
      <c r="K22" s="262">
        <v>55912</v>
      </c>
      <c r="L22" s="264">
        <v>38001</v>
      </c>
      <c r="M22" s="264">
        <v>17963</v>
      </c>
      <c r="N22" s="263">
        <v>55964</v>
      </c>
      <c r="O22" s="265">
        <v>1153.5288956363058</v>
      </c>
      <c r="P22" s="265">
        <v>894.99736363636373</v>
      </c>
      <c r="Q22" s="265">
        <v>1112.8649501246882</v>
      </c>
      <c r="R22" s="265">
        <v>1153.5316017310124</v>
      </c>
      <c r="S22" s="266">
        <v>1188.4733617717463</v>
      </c>
      <c r="T22" s="266">
        <v>1078.3801852482866</v>
      </c>
      <c r="U22" s="267">
        <v>1153.5104680117051</v>
      </c>
      <c r="V22" s="86"/>
      <c r="W22" s="86"/>
      <c r="X22" s="33"/>
      <c r="Y22" s="33"/>
      <c r="Z22" s="67"/>
      <c r="AA22" s="67"/>
      <c r="AB22" s="67"/>
      <c r="AC22" s="67"/>
      <c r="AD22" s="67"/>
      <c r="AE22" s="67"/>
      <c r="AF22" s="67"/>
      <c r="AG22" s="67"/>
      <c r="AH22" s="67"/>
      <c r="AI22" s="67"/>
      <c r="AJ22" s="67"/>
      <c r="AK22" s="67"/>
      <c r="AL22" s="67"/>
      <c r="AM22" s="67"/>
      <c r="AN22" s="67"/>
      <c r="AO22" s="67"/>
    </row>
    <row r="23" spans="1:41" ht="16.5" customHeight="1">
      <c r="A23" s="208" t="s">
        <v>244</v>
      </c>
      <c r="B23" s="209" t="s">
        <v>889</v>
      </c>
      <c r="C23" s="256">
        <v>11387</v>
      </c>
      <c r="D23" s="256">
        <v>141</v>
      </c>
      <c r="E23" s="256">
        <v>14</v>
      </c>
      <c r="F23" s="256">
        <v>11514</v>
      </c>
      <c r="G23" s="257">
        <v>11528</v>
      </c>
      <c r="H23" s="256">
        <v>66430</v>
      </c>
      <c r="I23" s="256">
        <v>663</v>
      </c>
      <c r="J23" s="256">
        <v>191</v>
      </c>
      <c r="K23" s="256">
        <v>66902</v>
      </c>
      <c r="L23" s="258">
        <v>54533</v>
      </c>
      <c r="M23" s="258">
        <v>12560</v>
      </c>
      <c r="N23" s="257">
        <v>67093</v>
      </c>
      <c r="O23" s="259">
        <v>1384.4318700204994</v>
      </c>
      <c r="P23" s="259">
        <v>920.89710760118464</v>
      </c>
      <c r="Q23" s="259">
        <v>3380.5605358701341</v>
      </c>
      <c r="R23" s="259">
        <v>1375.4789010561719</v>
      </c>
      <c r="S23" s="260">
        <v>1439.2028132484652</v>
      </c>
      <c r="T23" s="260">
        <v>1129.508916278962</v>
      </c>
      <c r="U23" s="261">
        <v>1381.6548577425585</v>
      </c>
      <c r="V23" s="86"/>
      <c r="W23" s="86"/>
      <c r="X23" s="33"/>
      <c r="Y23" s="33"/>
      <c r="Z23" s="67"/>
      <c r="AA23" s="67"/>
      <c r="AB23" s="67"/>
      <c r="AC23" s="67"/>
      <c r="AD23" s="67"/>
      <c r="AE23" s="67"/>
      <c r="AF23" s="67"/>
      <c r="AG23" s="67"/>
      <c r="AH23" s="67"/>
      <c r="AI23" s="67"/>
      <c r="AJ23" s="67"/>
      <c r="AK23" s="67"/>
      <c r="AL23" s="67"/>
      <c r="AM23" s="67"/>
      <c r="AN23" s="67"/>
      <c r="AO23" s="67"/>
    </row>
    <row r="24" spans="1:41" ht="16.5" customHeight="1">
      <c r="A24" s="212" t="s">
        <v>245</v>
      </c>
      <c r="B24" s="213" t="s">
        <v>890</v>
      </c>
      <c r="C24" s="262">
        <v>3829</v>
      </c>
      <c r="D24" s="262">
        <v>8</v>
      </c>
      <c r="E24" s="262">
        <v>2</v>
      </c>
      <c r="F24" s="262">
        <v>3835</v>
      </c>
      <c r="G24" s="263">
        <v>3837</v>
      </c>
      <c r="H24" s="262">
        <v>67714</v>
      </c>
      <c r="I24" s="262">
        <v>29</v>
      </c>
      <c r="J24" s="262">
        <v>2</v>
      </c>
      <c r="K24" s="262">
        <v>67741</v>
      </c>
      <c r="L24" s="264">
        <v>51794</v>
      </c>
      <c r="M24" s="264">
        <v>15949</v>
      </c>
      <c r="N24" s="263">
        <v>67743</v>
      </c>
      <c r="O24" s="265">
        <v>2017.9351031177052</v>
      </c>
      <c r="P24" s="265">
        <v>1309.0737199434229</v>
      </c>
      <c r="Q24" s="265">
        <v>2137.6948333333335</v>
      </c>
      <c r="R24" s="265">
        <v>2017.6714832496434</v>
      </c>
      <c r="S24" s="266">
        <v>2143.4332076154083</v>
      </c>
      <c r="T24" s="266">
        <v>1593.3234449828055</v>
      </c>
      <c r="U24" s="267">
        <v>2017.6752176278142</v>
      </c>
      <c r="V24" s="86"/>
      <c r="W24" s="86"/>
      <c r="X24" s="33"/>
      <c r="Y24" s="33"/>
      <c r="Z24" s="67"/>
      <c r="AA24" s="67"/>
      <c r="AB24" s="67"/>
      <c r="AC24" s="67"/>
      <c r="AD24" s="67"/>
      <c r="AE24" s="67"/>
      <c r="AF24" s="67"/>
      <c r="AG24" s="67"/>
      <c r="AH24" s="67"/>
      <c r="AI24" s="67"/>
      <c r="AJ24" s="67"/>
      <c r="AK24" s="67"/>
      <c r="AL24" s="67"/>
      <c r="AM24" s="67"/>
      <c r="AN24" s="67"/>
      <c r="AO24" s="67"/>
    </row>
    <row r="25" spans="1:41" ht="16.5" customHeight="1">
      <c r="A25" s="208" t="s">
        <v>246</v>
      </c>
      <c r="B25" s="209" t="s">
        <v>891</v>
      </c>
      <c r="C25" s="256">
        <v>8807</v>
      </c>
      <c r="D25" s="256">
        <v>51</v>
      </c>
      <c r="E25" s="256">
        <v>321</v>
      </c>
      <c r="F25" s="256">
        <v>8537</v>
      </c>
      <c r="G25" s="257">
        <v>8858</v>
      </c>
      <c r="H25" s="256">
        <v>49189</v>
      </c>
      <c r="I25" s="256">
        <v>286</v>
      </c>
      <c r="J25" s="256">
        <v>6201</v>
      </c>
      <c r="K25" s="256">
        <v>43274</v>
      </c>
      <c r="L25" s="258">
        <v>32029</v>
      </c>
      <c r="M25" s="258">
        <v>17446</v>
      </c>
      <c r="N25" s="257">
        <v>49475</v>
      </c>
      <c r="O25" s="259">
        <v>1691.2400820693431</v>
      </c>
      <c r="P25" s="259">
        <v>1875.8702174486032</v>
      </c>
      <c r="Q25" s="259">
        <v>2130.6502436773731</v>
      </c>
      <c r="R25" s="259">
        <v>1626.2154451800529</v>
      </c>
      <c r="S25" s="260">
        <v>1823.588135589278</v>
      </c>
      <c r="T25" s="260">
        <v>1444.9829079621804</v>
      </c>
      <c r="U25" s="261">
        <v>1692.2535170041108</v>
      </c>
      <c r="V25" s="86"/>
      <c r="W25" s="86"/>
      <c r="X25" s="33"/>
      <c r="Y25" s="33"/>
      <c r="Z25" s="67"/>
      <c r="AA25" s="67"/>
      <c r="AB25" s="67"/>
      <c r="AC25" s="67"/>
      <c r="AD25" s="67"/>
      <c r="AE25" s="67"/>
      <c r="AF25" s="67"/>
      <c r="AG25" s="67"/>
      <c r="AH25" s="67"/>
      <c r="AI25" s="67"/>
      <c r="AJ25" s="67"/>
      <c r="AK25" s="67"/>
      <c r="AL25" s="67"/>
      <c r="AM25" s="67"/>
      <c r="AN25" s="67"/>
      <c r="AO25" s="67"/>
    </row>
    <row r="26" spans="1:41" ht="16.5" customHeight="1">
      <c r="A26" s="212" t="s">
        <v>247</v>
      </c>
      <c r="B26" s="213" t="s">
        <v>892</v>
      </c>
      <c r="C26" s="262">
        <v>274</v>
      </c>
      <c r="D26" s="262">
        <v>2</v>
      </c>
      <c r="E26" s="262">
        <v>2</v>
      </c>
      <c r="F26" s="262">
        <v>274</v>
      </c>
      <c r="G26" s="263">
        <v>276</v>
      </c>
      <c r="H26" s="262">
        <v>9053</v>
      </c>
      <c r="I26" s="262">
        <v>9</v>
      </c>
      <c r="J26" s="262">
        <v>5</v>
      </c>
      <c r="K26" s="262">
        <v>9057</v>
      </c>
      <c r="L26" s="264">
        <v>7510</v>
      </c>
      <c r="M26" s="264">
        <v>1552</v>
      </c>
      <c r="N26" s="263">
        <v>9062</v>
      </c>
      <c r="O26" s="265">
        <v>4960.7465696075269</v>
      </c>
      <c r="P26" s="265">
        <v>1386.4360377358489</v>
      </c>
      <c r="Q26" s="265">
        <v>4014.3398095238094</v>
      </c>
      <c r="R26" s="265">
        <v>4957.907672356243</v>
      </c>
      <c r="S26" s="266">
        <v>5171.5681659495895</v>
      </c>
      <c r="T26" s="266">
        <v>3885.1285060032747</v>
      </c>
      <c r="U26" s="267">
        <v>4957.1566803107826</v>
      </c>
      <c r="V26" s="86"/>
      <c r="W26" s="86"/>
      <c r="X26" s="33"/>
      <c r="Y26" s="33"/>
      <c r="Z26" s="67"/>
      <c r="AA26" s="67"/>
      <c r="AB26" s="67"/>
      <c r="AC26" s="67"/>
      <c r="AD26" s="67"/>
      <c r="AE26" s="67"/>
      <c r="AF26" s="67"/>
      <c r="AG26" s="67"/>
      <c r="AH26" s="67"/>
      <c r="AI26" s="67"/>
      <c r="AJ26" s="67"/>
      <c r="AK26" s="67"/>
      <c r="AL26" s="67"/>
      <c r="AM26" s="67"/>
      <c r="AN26" s="67"/>
      <c r="AO26" s="67"/>
    </row>
    <row r="27" spans="1:41" ht="16.5" customHeight="1">
      <c r="A27" s="208" t="s">
        <v>248</v>
      </c>
      <c r="B27" s="209" t="s">
        <v>893</v>
      </c>
      <c r="C27" s="256">
        <v>7240</v>
      </c>
      <c r="D27" s="256">
        <v>40</v>
      </c>
      <c r="E27" s="256">
        <v>12</v>
      </c>
      <c r="F27" s="256">
        <v>7268</v>
      </c>
      <c r="G27" s="257">
        <v>7280</v>
      </c>
      <c r="H27" s="256">
        <v>109938</v>
      </c>
      <c r="I27" s="256">
        <v>290</v>
      </c>
      <c r="J27" s="256">
        <v>1379</v>
      </c>
      <c r="K27" s="256">
        <v>108849</v>
      </c>
      <c r="L27" s="258">
        <v>78502</v>
      </c>
      <c r="M27" s="258">
        <v>31726</v>
      </c>
      <c r="N27" s="257">
        <v>110228</v>
      </c>
      <c r="O27" s="259">
        <v>2475.6995995361058</v>
      </c>
      <c r="P27" s="259">
        <v>1766.3823473786679</v>
      </c>
      <c r="Q27" s="259">
        <v>4786.0421382738123</v>
      </c>
      <c r="R27" s="259">
        <v>2445.7981734816835</v>
      </c>
      <c r="S27" s="260">
        <v>2677.7566675030102</v>
      </c>
      <c r="T27" s="260">
        <v>1955.0817153043931</v>
      </c>
      <c r="U27" s="261">
        <v>2474.078631423396</v>
      </c>
      <c r="V27" s="86"/>
      <c r="W27" s="86"/>
      <c r="X27" s="33"/>
      <c r="Y27" s="33"/>
      <c r="Z27" s="67"/>
      <c r="AA27" s="67"/>
      <c r="AB27" s="67"/>
      <c r="AC27" s="67"/>
      <c r="AD27" s="67"/>
      <c r="AE27" s="67"/>
      <c r="AF27" s="67"/>
      <c r="AG27" s="67"/>
      <c r="AH27" s="67"/>
      <c r="AI27" s="67"/>
      <c r="AJ27" s="67"/>
      <c r="AK27" s="67"/>
      <c r="AL27" s="67"/>
      <c r="AM27" s="67"/>
      <c r="AN27" s="67"/>
      <c r="AO27" s="67"/>
    </row>
    <row r="28" spans="1:41" ht="16.5" customHeight="1">
      <c r="A28" s="212" t="s">
        <v>249</v>
      </c>
      <c r="B28" s="213" t="s">
        <v>1013</v>
      </c>
      <c r="C28" s="262">
        <v>834</v>
      </c>
      <c r="D28" s="262">
        <v>13</v>
      </c>
      <c r="E28" s="262">
        <v>4</v>
      </c>
      <c r="F28" s="262">
        <v>843</v>
      </c>
      <c r="G28" s="263">
        <v>847</v>
      </c>
      <c r="H28" s="262">
        <v>41568</v>
      </c>
      <c r="I28" s="262">
        <v>61</v>
      </c>
      <c r="J28" s="262">
        <v>163</v>
      </c>
      <c r="K28" s="262">
        <v>41466</v>
      </c>
      <c r="L28" s="264">
        <v>23609</v>
      </c>
      <c r="M28" s="264">
        <v>18020</v>
      </c>
      <c r="N28" s="263">
        <v>41629</v>
      </c>
      <c r="O28" s="265">
        <v>2857.9920742402783</v>
      </c>
      <c r="P28" s="265">
        <v>1780.6013822284906</v>
      </c>
      <c r="Q28" s="265">
        <v>2922.2643510638295</v>
      </c>
      <c r="R28" s="265">
        <v>2856.4396218854567</v>
      </c>
      <c r="S28" s="266">
        <v>3110.2755859622116</v>
      </c>
      <c r="T28" s="266">
        <v>2516.3379276082046</v>
      </c>
      <c r="U28" s="267">
        <v>2856.7010598091542</v>
      </c>
      <c r="V28" s="86"/>
      <c r="W28" s="86"/>
      <c r="X28" s="33"/>
      <c r="Y28" s="33"/>
      <c r="Z28" s="67"/>
      <c r="AA28" s="67"/>
      <c r="AB28" s="67"/>
      <c r="AC28" s="67"/>
      <c r="AD28" s="67"/>
      <c r="AE28" s="67"/>
      <c r="AF28" s="67"/>
      <c r="AG28" s="67"/>
      <c r="AH28" s="67"/>
      <c r="AI28" s="67"/>
      <c r="AJ28" s="67"/>
      <c r="AK28" s="67"/>
      <c r="AL28" s="67"/>
      <c r="AM28" s="67"/>
      <c r="AN28" s="67"/>
      <c r="AO28" s="67"/>
    </row>
    <row r="29" spans="1:41" ht="16.5" customHeight="1">
      <c r="A29" s="208" t="s">
        <v>250</v>
      </c>
      <c r="B29" s="209" t="s">
        <v>894</v>
      </c>
      <c r="C29" s="256">
        <v>15034</v>
      </c>
      <c r="D29" s="256">
        <v>36</v>
      </c>
      <c r="E29" s="256">
        <v>2</v>
      </c>
      <c r="F29" s="256">
        <v>15068</v>
      </c>
      <c r="G29" s="257">
        <v>15070</v>
      </c>
      <c r="H29" s="256">
        <v>216945</v>
      </c>
      <c r="I29" s="256">
        <v>186</v>
      </c>
      <c r="J29" s="256">
        <v>101</v>
      </c>
      <c r="K29" s="256">
        <v>217030</v>
      </c>
      <c r="L29" s="258">
        <v>160561</v>
      </c>
      <c r="M29" s="258">
        <v>56570</v>
      </c>
      <c r="N29" s="257">
        <v>217131</v>
      </c>
      <c r="O29" s="259">
        <v>1960.6192530382525</v>
      </c>
      <c r="P29" s="259">
        <v>1250.7695500762584</v>
      </c>
      <c r="Q29" s="259">
        <v>4221.6825412541257</v>
      </c>
      <c r="R29" s="259">
        <v>1959.0348481777137</v>
      </c>
      <c r="S29" s="260">
        <v>2110.2168189174754</v>
      </c>
      <c r="T29" s="260">
        <v>1526.5164933711062</v>
      </c>
      <c r="U29" s="261">
        <v>1960.1606753495764</v>
      </c>
      <c r="V29" s="86"/>
      <c r="W29" s="86"/>
      <c r="X29" s="33"/>
      <c r="Y29" s="33"/>
      <c r="Z29" s="67"/>
      <c r="AA29" s="67"/>
      <c r="AB29" s="67"/>
      <c r="AC29" s="67"/>
      <c r="AD29" s="67"/>
      <c r="AE29" s="67"/>
      <c r="AF29" s="67"/>
      <c r="AG29" s="67"/>
      <c r="AH29" s="67"/>
      <c r="AI29" s="67"/>
      <c r="AJ29" s="67"/>
      <c r="AK29" s="67"/>
      <c r="AL29" s="67"/>
      <c r="AM29" s="67"/>
      <c r="AN29" s="67"/>
      <c r="AO29" s="67"/>
    </row>
    <row r="30" spans="1:41" ht="16.5" customHeight="1">
      <c r="A30" s="212" t="s">
        <v>251</v>
      </c>
      <c r="B30" s="213" t="s">
        <v>895</v>
      </c>
      <c r="C30" s="262">
        <v>15643</v>
      </c>
      <c r="D30" s="262">
        <v>221</v>
      </c>
      <c r="E30" s="262">
        <v>111</v>
      </c>
      <c r="F30" s="262">
        <v>15753</v>
      </c>
      <c r="G30" s="263">
        <v>15864</v>
      </c>
      <c r="H30" s="262">
        <v>218543</v>
      </c>
      <c r="I30" s="262">
        <v>3880</v>
      </c>
      <c r="J30" s="262">
        <v>3261</v>
      </c>
      <c r="K30" s="262">
        <v>219162</v>
      </c>
      <c r="L30" s="264">
        <v>184129</v>
      </c>
      <c r="M30" s="264">
        <v>38294</v>
      </c>
      <c r="N30" s="263">
        <v>222423</v>
      </c>
      <c r="O30" s="265">
        <v>1880.9001910085274</v>
      </c>
      <c r="P30" s="265">
        <v>2151.9717888487617</v>
      </c>
      <c r="Q30" s="265">
        <v>3043.6191694929535</v>
      </c>
      <c r="R30" s="265">
        <v>1866.9997465011195</v>
      </c>
      <c r="S30" s="266">
        <v>1959.5321157423978</v>
      </c>
      <c r="T30" s="266">
        <v>1522.9279078374329</v>
      </c>
      <c r="U30" s="267">
        <v>1885.1902129401569</v>
      </c>
      <c r="V30" s="86"/>
      <c r="W30" s="86"/>
      <c r="X30" s="33"/>
      <c r="Y30" s="33"/>
      <c r="Z30" s="67"/>
      <c r="AA30" s="67"/>
      <c r="AB30" s="67"/>
      <c r="AC30" s="67"/>
      <c r="AD30" s="67"/>
      <c r="AE30" s="67"/>
      <c r="AF30" s="67"/>
      <c r="AG30" s="67"/>
      <c r="AH30" s="67"/>
      <c r="AI30" s="67"/>
      <c r="AJ30" s="67"/>
      <c r="AK30" s="67"/>
      <c r="AL30" s="67"/>
      <c r="AM30" s="67"/>
      <c r="AN30" s="67"/>
      <c r="AO30" s="67"/>
    </row>
    <row r="31" spans="1:41" ht="16.5" customHeight="1">
      <c r="A31" s="208" t="s">
        <v>252</v>
      </c>
      <c r="B31" s="209" t="s">
        <v>896</v>
      </c>
      <c r="C31" s="256">
        <v>7175</v>
      </c>
      <c r="D31" s="256">
        <v>61</v>
      </c>
      <c r="E31" s="256">
        <v>5</v>
      </c>
      <c r="F31" s="256">
        <v>7231</v>
      </c>
      <c r="G31" s="257">
        <v>7236</v>
      </c>
      <c r="H31" s="256">
        <v>172437</v>
      </c>
      <c r="I31" s="256">
        <v>742</v>
      </c>
      <c r="J31" s="256">
        <v>583</v>
      </c>
      <c r="K31" s="256">
        <v>172596</v>
      </c>
      <c r="L31" s="258">
        <v>155548</v>
      </c>
      <c r="M31" s="258">
        <v>17631</v>
      </c>
      <c r="N31" s="257">
        <v>173179</v>
      </c>
      <c r="O31" s="259">
        <v>2409.7558243285685</v>
      </c>
      <c r="P31" s="259">
        <v>1809.61081582047</v>
      </c>
      <c r="Q31" s="259">
        <v>5484.2482733250863</v>
      </c>
      <c r="R31" s="259">
        <v>2397.1455703583374</v>
      </c>
      <c r="S31" s="260">
        <v>2472.4130459794742</v>
      </c>
      <c r="T31" s="260">
        <v>1874.1501811863886</v>
      </c>
      <c r="U31" s="261">
        <v>2407.617677407015</v>
      </c>
      <c r="V31" s="86"/>
      <c r="W31" s="86"/>
      <c r="X31" s="33"/>
      <c r="Y31" s="33"/>
      <c r="Z31" s="67"/>
      <c r="AA31" s="67"/>
      <c r="AB31" s="67"/>
      <c r="AC31" s="67"/>
      <c r="AD31" s="67"/>
      <c r="AE31" s="67"/>
      <c r="AF31" s="67"/>
      <c r="AG31" s="67"/>
      <c r="AH31" s="67"/>
      <c r="AI31" s="67"/>
      <c r="AJ31" s="67"/>
      <c r="AK31" s="67"/>
      <c r="AL31" s="67"/>
      <c r="AM31" s="67"/>
      <c r="AN31" s="67"/>
      <c r="AO31" s="67"/>
    </row>
    <row r="32" spans="1:41" ht="16.5" customHeight="1">
      <c r="A32" s="212" t="s">
        <v>253</v>
      </c>
      <c r="B32" s="213" t="s">
        <v>897</v>
      </c>
      <c r="C32" s="262">
        <v>40659</v>
      </c>
      <c r="D32" s="262">
        <v>222</v>
      </c>
      <c r="E32" s="262">
        <v>36</v>
      </c>
      <c r="F32" s="262">
        <v>40845</v>
      </c>
      <c r="G32" s="263">
        <v>40881</v>
      </c>
      <c r="H32" s="262">
        <v>373323</v>
      </c>
      <c r="I32" s="262">
        <v>1986</v>
      </c>
      <c r="J32" s="262">
        <v>4687</v>
      </c>
      <c r="K32" s="262">
        <v>370622</v>
      </c>
      <c r="L32" s="264">
        <v>301738</v>
      </c>
      <c r="M32" s="264">
        <v>73571</v>
      </c>
      <c r="N32" s="263">
        <v>375309</v>
      </c>
      <c r="O32" s="265">
        <v>1930.0734156787203</v>
      </c>
      <c r="P32" s="265">
        <v>1861.1905688680147</v>
      </c>
      <c r="Q32" s="265">
        <v>5220.5065374945007</v>
      </c>
      <c r="R32" s="265">
        <v>1888.825900309962</v>
      </c>
      <c r="S32" s="266">
        <v>2003.937566951626</v>
      </c>
      <c r="T32" s="266">
        <v>1628.7468111664157</v>
      </c>
      <c r="U32" s="267">
        <v>1929.7956698320686</v>
      </c>
      <c r="V32" s="86"/>
      <c r="W32" s="86"/>
      <c r="X32" s="33"/>
      <c r="Y32" s="33"/>
      <c r="Z32" s="67"/>
      <c r="AA32" s="67"/>
      <c r="AB32" s="67"/>
      <c r="AC32" s="67"/>
      <c r="AD32" s="67"/>
      <c r="AE32" s="67"/>
      <c r="AF32" s="67"/>
      <c r="AG32" s="67"/>
      <c r="AH32" s="67"/>
      <c r="AI32" s="67"/>
      <c r="AJ32" s="67"/>
      <c r="AK32" s="67"/>
      <c r="AL32" s="67"/>
      <c r="AM32" s="67"/>
      <c r="AN32" s="67"/>
      <c r="AO32" s="67"/>
    </row>
    <row r="33" spans="1:41" ht="16.5" customHeight="1">
      <c r="A33" s="208" t="s">
        <v>254</v>
      </c>
      <c r="B33" s="209" t="s">
        <v>898</v>
      </c>
      <c r="C33" s="256">
        <v>2768</v>
      </c>
      <c r="D33" s="256">
        <v>24</v>
      </c>
      <c r="E33" s="256">
        <v>6</v>
      </c>
      <c r="F33" s="256">
        <v>2786</v>
      </c>
      <c r="G33" s="257">
        <v>2792</v>
      </c>
      <c r="H33" s="256">
        <v>55027</v>
      </c>
      <c r="I33" s="256">
        <v>212</v>
      </c>
      <c r="J33" s="256">
        <v>49</v>
      </c>
      <c r="K33" s="256">
        <v>55190</v>
      </c>
      <c r="L33" s="258">
        <v>36710</v>
      </c>
      <c r="M33" s="258">
        <v>18529</v>
      </c>
      <c r="N33" s="257">
        <v>55239</v>
      </c>
      <c r="O33" s="259">
        <v>2805.3117623370026</v>
      </c>
      <c r="P33" s="259">
        <v>2521.6851702841009</v>
      </c>
      <c r="Q33" s="259">
        <v>3320.3515277777778</v>
      </c>
      <c r="R33" s="259">
        <v>2803.7884953049816</v>
      </c>
      <c r="S33" s="260">
        <v>3026.8470068056777</v>
      </c>
      <c r="T33" s="260">
        <v>2350.8236419592749</v>
      </c>
      <c r="U33" s="261">
        <v>2804.2704200000003</v>
      </c>
      <c r="V33" s="86"/>
      <c r="W33" s="86"/>
      <c r="X33" s="33"/>
      <c r="Y33" s="33"/>
      <c r="Z33" s="67"/>
      <c r="AA33" s="67"/>
      <c r="AB33" s="67"/>
      <c r="AC33" s="67"/>
      <c r="AD33" s="67"/>
      <c r="AE33" s="67"/>
      <c r="AF33" s="67"/>
      <c r="AG33" s="67"/>
      <c r="AH33" s="67"/>
      <c r="AI33" s="67"/>
      <c r="AJ33" s="67"/>
      <c r="AK33" s="67"/>
      <c r="AL33" s="67"/>
      <c r="AM33" s="67"/>
      <c r="AN33" s="67"/>
      <c r="AO33" s="67"/>
    </row>
    <row r="34" spans="1:41" ht="16.5" customHeight="1">
      <c r="A34" s="212" t="s">
        <v>255</v>
      </c>
      <c r="B34" s="213" t="s">
        <v>899</v>
      </c>
      <c r="C34" s="262">
        <v>8912</v>
      </c>
      <c r="D34" s="262">
        <v>83</v>
      </c>
      <c r="E34" s="262">
        <v>8</v>
      </c>
      <c r="F34" s="262">
        <v>8987</v>
      </c>
      <c r="G34" s="263">
        <v>8995</v>
      </c>
      <c r="H34" s="262">
        <v>182084</v>
      </c>
      <c r="I34" s="262">
        <v>822</v>
      </c>
      <c r="J34" s="262">
        <v>647</v>
      </c>
      <c r="K34" s="262">
        <v>182259</v>
      </c>
      <c r="L34" s="264">
        <v>132304</v>
      </c>
      <c r="M34" s="264">
        <v>50602</v>
      </c>
      <c r="N34" s="263">
        <v>182906</v>
      </c>
      <c r="O34" s="265">
        <v>2247.1920118355224</v>
      </c>
      <c r="P34" s="265">
        <v>1320.5739223712067</v>
      </c>
      <c r="Q34" s="265">
        <v>5656.4407076778334</v>
      </c>
      <c r="R34" s="265">
        <v>2230.4380075097115</v>
      </c>
      <c r="S34" s="266">
        <v>2404.9533880187464</v>
      </c>
      <c r="T34" s="266">
        <v>1813.2167620190646</v>
      </c>
      <c r="U34" s="267">
        <v>2243.3211140094131</v>
      </c>
      <c r="V34" s="86"/>
      <c r="W34" s="86"/>
      <c r="X34" s="33"/>
      <c r="Y34" s="33"/>
      <c r="Z34" s="67"/>
      <c r="AA34" s="67"/>
      <c r="AB34" s="67"/>
      <c r="AC34" s="67"/>
      <c r="AD34" s="67"/>
      <c r="AE34" s="67"/>
      <c r="AF34" s="67"/>
      <c r="AG34" s="67"/>
      <c r="AH34" s="67"/>
      <c r="AI34" s="67"/>
      <c r="AJ34" s="67"/>
      <c r="AK34" s="67"/>
      <c r="AL34" s="67"/>
      <c r="AM34" s="67"/>
      <c r="AN34" s="67"/>
      <c r="AO34" s="67"/>
    </row>
    <row r="35" spans="1:41" ht="16.5" customHeight="1">
      <c r="A35" s="208" t="s">
        <v>256</v>
      </c>
      <c r="B35" s="209" t="s">
        <v>900</v>
      </c>
      <c r="C35" s="256">
        <v>17887</v>
      </c>
      <c r="D35" s="256">
        <v>144</v>
      </c>
      <c r="E35" s="256">
        <v>6</v>
      </c>
      <c r="F35" s="256">
        <v>18025</v>
      </c>
      <c r="G35" s="257">
        <v>18031</v>
      </c>
      <c r="H35" s="256">
        <v>206742</v>
      </c>
      <c r="I35" s="256">
        <v>1148</v>
      </c>
      <c r="J35" s="256">
        <v>54</v>
      </c>
      <c r="K35" s="256">
        <v>207836</v>
      </c>
      <c r="L35" s="258">
        <v>170055</v>
      </c>
      <c r="M35" s="258">
        <v>37835</v>
      </c>
      <c r="N35" s="257">
        <v>207890</v>
      </c>
      <c r="O35" s="259">
        <v>2120.2382067664271</v>
      </c>
      <c r="P35" s="259">
        <v>2136.137698986407</v>
      </c>
      <c r="Q35" s="259">
        <v>1737.3754135802469</v>
      </c>
      <c r="R35" s="259">
        <v>2120.4149941467208</v>
      </c>
      <c r="S35" s="260">
        <v>2190.3851012158975</v>
      </c>
      <c r="T35" s="260">
        <v>1805.2362246601931</v>
      </c>
      <c r="U35" s="261">
        <v>2120.3079929318142</v>
      </c>
      <c r="V35" s="86"/>
      <c r="W35" s="86"/>
      <c r="X35" s="33"/>
      <c r="Y35" s="33"/>
      <c r="Z35" s="67"/>
      <c r="AA35" s="67"/>
      <c r="AB35" s="67"/>
      <c r="AC35" s="67"/>
      <c r="AD35" s="67"/>
      <c r="AE35" s="67"/>
      <c r="AF35" s="67"/>
      <c r="AG35" s="67"/>
      <c r="AH35" s="67"/>
      <c r="AI35" s="67"/>
      <c r="AJ35" s="67"/>
      <c r="AK35" s="67"/>
      <c r="AL35" s="67"/>
      <c r="AM35" s="67"/>
      <c r="AN35" s="67"/>
      <c r="AO35" s="67"/>
    </row>
    <row r="36" spans="1:41" ht="16.5" customHeight="1">
      <c r="A36" s="212" t="s">
        <v>257</v>
      </c>
      <c r="B36" s="213" t="s">
        <v>901</v>
      </c>
      <c r="C36" s="262">
        <v>5680</v>
      </c>
      <c r="D36" s="262">
        <v>26</v>
      </c>
      <c r="E36" s="262">
        <v>2</v>
      </c>
      <c r="F36" s="262">
        <v>5704</v>
      </c>
      <c r="G36" s="263">
        <v>5706</v>
      </c>
      <c r="H36" s="262">
        <v>243038</v>
      </c>
      <c r="I36" s="262">
        <v>877</v>
      </c>
      <c r="J36" s="262">
        <v>257</v>
      </c>
      <c r="K36" s="262">
        <v>243658</v>
      </c>
      <c r="L36" s="264">
        <v>190160</v>
      </c>
      <c r="M36" s="264">
        <v>53755</v>
      </c>
      <c r="N36" s="263">
        <v>243915</v>
      </c>
      <c r="O36" s="265">
        <v>2676.0533041801427</v>
      </c>
      <c r="P36" s="265">
        <v>1193.174400726987</v>
      </c>
      <c r="Q36" s="265">
        <v>4590.26658974359</v>
      </c>
      <c r="R36" s="265">
        <v>2669.6466878647893</v>
      </c>
      <c r="S36" s="266">
        <v>2761.259962959019</v>
      </c>
      <c r="T36" s="266">
        <v>2346.1752497319526</v>
      </c>
      <c r="U36" s="267">
        <v>2671.6993025234747</v>
      </c>
      <c r="V36" s="86"/>
      <c r="W36" s="86"/>
      <c r="X36" s="33"/>
      <c r="Y36" s="33"/>
      <c r="Z36" s="67"/>
      <c r="AA36" s="67"/>
      <c r="AB36" s="67"/>
      <c r="AC36" s="67"/>
      <c r="AD36" s="67"/>
      <c r="AE36" s="67"/>
      <c r="AF36" s="67"/>
      <c r="AG36" s="67"/>
      <c r="AH36" s="67"/>
      <c r="AI36" s="67"/>
      <c r="AJ36" s="67"/>
      <c r="AK36" s="67"/>
      <c r="AL36" s="67"/>
      <c r="AM36" s="67"/>
      <c r="AN36" s="67"/>
      <c r="AO36" s="67"/>
    </row>
    <row r="37" spans="1:41" ht="16.5" customHeight="1">
      <c r="A37" s="208" t="s">
        <v>258</v>
      </c>
      <c r="B37" s="209" t="s">
        <v>902</v>
      </c>
      <c r="C37" s="256">
        <v>2088</v>
      </c>
      <c r="D37" s="256">
        <v>121</v>
      </c>
      <c r="E37" s="256">
        <v>18</v>
      </c>
      <c r="F37" s="256">
        <v>2191</v>
      </c>
      <c r="G37" s="257">
        <v>2209</v>
      </c>
      <c r="H37" s="256">
        <v>90420</v>
      </c>
      <c r="I37" s="256">
        <v>7690</v>
      </c>
      <c r="J37" s="256">
        <v>8559</v>
      </c>
      <c r="K37" s="256">
        <v>89551</v>
      </c>
      <c r="L37" s="258">
        <v>86990</v>
      </c>
      <c r="M37" s="258">
        <v>11120</v>
      </c>
      <c r="N37" s="257">
        <v>98110</v>
      </c>
      <c r="O37" s="259">
        <v>3495.1776946693672</v>
      </c>
      <c r="P37" s="259">
        <v>2147.8614795033836</v>
      </c>
      <c r="Q37" s="259">
        <v>4243.6545475067605</v>
      </c>
      <c r="R37" s="259">
        <v>3308.5987620305032</v>
      </c>
      <c r="S37" s="260">
        <v>3382.1197512094759</v>
      </c>
      <c r="T37" s="260">
        <v>3531.2639759094895</v>
      </c>
      <c r="U37" s="261">
        <v>3400.2047056713291</v>
      </c>
      <c r="V37" s="86"/>
      <c r="W37" s="86"/>
      <c r="X37" s="33"/>
      <c r="Y37" s="33"/>
      <c r="Z37" s="67"/>
      <c r="AA37" s="67"/>
      <c r="AB37" s="67"/>
      <c r="AC37" s="67"/>
      <c r="AD37" s="67"/>
      <c r="AE37" s="67"/>
      <c r="AF37" s="67"/>
      <c r="AG37" s="67"/>
      <c r="AH37" s="67"/>
      <c r="AI37" s="67"/>
      <c r="AJ37" s="67"/>
      <c r="AK37" s="67"/>
      <c r="AL37" s="67"/>
      <c r="AM37" s="67"/>
      <c r="AN37" s="67"/>
      <c r="AO37" s="67"/>
    </row>
    <row r="38" spans="1:41" ht="16.5" customHeight="1">
      <c r="A38" s="212" t="s">
        <v>259</v>
      </c>
      <c r="B38" s="213" t="s">
        <v>903</v>
      </c>
      <c r="C38" s="262">
        <v>27871</v>
      </c>
      <c r="D38" s="262">
        <v>39</v>
      </c>
      <c r="E38" s="262">
        <v>23</v>
      </c>
      <c r="F38" s="262">
        <v>27887</v>
      </c>
      <c r="G38" s="263">
        <v>27910</v>
      </c>
      <c r="H38" s="262">
        <v>177984</v>
      </c>
      <c r="I38" s="262">
        <v>215</v>
      </c>
      <c r="J38" s="262">
        <v>1463</v>
      </c>
      <c r="K38" s="262">
        <v>176736</v>
      </c>
      <c r="L38" s="264">
        <v>141817</v>
      </c>
      <c r="M38" s="264">
        <v>36382</v>
      </c>
      <c r="N38" s="263">
        <v>178199</v>
      </c>
      <c r="O38" s="265">
        <v>1250.9793638707363</v>
      </c>
      <c r="P38" s="265">
        <v>2191.0101114562399</v>
      </c>
      <c r="Q38" s="265">
        <v>2412.4517176974891</v>
      </c>
      <c r="R38" s="265">
        <v>1241.870066771394</v>
      </c>
      <c r="S38" s="266">
        <v>1270.1617667202365</v>
      </c>
      <c r="T38" s="266">
        <v>1181.8976710297266</v>
      </c>
      <c r="U38" s="267">
        <v>1252.0312008751971</v>
      </c>
      <c r="V38" s="86"/>
      <c r="W38" s="86"/>
      <c r="X38" s="33"/>
      <c r="Y38" s="33"/>
      <c r="Z38" s="67"/>
      <c r="AA38" s="67"/>
      <c r="AB38" s="67"/>
      <c r="AC38" s="67"/>
      <c r="AD38" s="67"/>
      <c r="AE38" s="67"/>
      <c r="AF38" s="67"/>
      <c r="AG38" s="67"/>
      <c r="AH38" s="67"/>
      <c r="AI38" s="67"/>
      <c r="AJ38" s="67"/>
      <c r="AK38" s="67"/>
      <c r="AL38" s="67"/>
      <c r="AM38" s="67"/>
      <c r="AN38" s="67"/>
      <c r="AO38" s="67"/>
    </row>
    <row r="39" spans="1:41" ht="16.5" customHeight="1">
      <c r="A39" s="208" t="s">
        <v>260</v>
      </c>
      <c r="B39" s="209" t="s">
        <v>904</v>
      </c>
      <c r="C39" s="256">
        <v>9936</v>
      </c>
      <c r="D39" s="256">
        <v>211</v>
      </c>
      <c r="E39" s="256">
        <v>10</v>
      </c>
      <c r="F39" s="256">
        <v>10137</v>
      </c>
      <c r="G39" s="257">
        <v>10147</v>
      </c>
      <c r="H39" s="256">
        <v>79236</v>
      </c>
      <c r="I39" s="256">
        <v>1229</v>
      </c>
      <c r="J39" s="256">
        <v>716</v>
      </c>
      <c r="K39" s="256">
        <v>79749</v>
      </c>
      <c r="L39" s="258">
        <v>50033</v>
      </c>
      <c r="M39" s="258">
        <v>30432</v>
      </c>
      <c r="N39" s="257">
        <v>80465</v>
      </c>
      <c r="O39" s="259">
        <v>1436.0560464580408</v>
      </c>
      <c r="P39" s="259">
        <v>985.12318312393018</v>
      </c>
      <c r="Q39" s="259">
        <v>4616.6009298262643</v>
      </c>
      <c r="R39" s="259">
        <v>1399.5803623778465</v>
      </c>
      <c r="S39" s="260">
        <v>1468.311636105163</v>
      </c>
      <c r="T39" s="260">
        <v>1363.6744969580243</v>
      </c>
      <c r="U39" s="261">
        <v>1429.1289121895816</v>
      </c>
      <c r="V39" s="86"/>
      <c r="W39" s="86"/>
      <c r="X39" s="33"/>
      <c r="Y39" s="33"/>
      <c r="Z39" s="67"/>
      <c r="AA39" s="67"/>
      <c r="AB39" s="67"/>
      <c r="AC39" s="67"/>
      <c r="AD39" s="67"/>
      <c r="AE39" s="67"/>
      <c r="AF39" s="67"/>
      <c r="AG39" s="67"/>
      <c r="AH39" s="67"/>
      <c r="AI39" s="67"/>
      <c r="AJ39" s="67"/>
      <c r="AK39" s="67"/>
      <c r="AL39" s="67"/>
      <c r="AM39" s="67"/>
      <c r="AN39" s="67"/>
      <c r="AO39" s="67"/>
    </row>
    <row r="40" spans="1:41" ht="16.5" customHeight="1">
      <c r="A40" s="212" t="s">
        <v>261</v>
      </c>
      <c r="B40" s="213" t="s">
        <v>1014</v>
      </c>
      <c r="C40" s="262">
        <v>22248</v>
      </c>
      <c r="D40" s="262">
        <v>610</v>
      </c>
      <c r="E40" s="262">
        <v>199</v>
      </c>
      <c r="F40" s="262">
        <v>22659</v>
      </c>
      <c r="G40" s="263">
        <v>22858</v>
      </c>
      <c r="H40" s="262">
        <v>156740</v>
      </c>
      <c r="I40" s="262">
        <v>7149</v>
      </c>
      <c r="J40" s="262">
        <v>17897</v>
      </c>
      <c r="K40" s="262">
        <v>145992</v>
      </c>
      <c r="L40" s="264">
        <v>138628</v>
      </c>
      <c r="M40" s="264">
        <v>25261</v>
      </c>
      <c r="N40" s="263">
        <v>163889</v>
      </c>
      <c r="O40" s="265">
        <v>2611.4525986207677</v>
      </c>
      <c r="P40" s="265">
        <v>2008.7751315976427</v>
      </c>
      <c r="Q40" s="265">
        <v>4437.5601581357278</v>
      </c>
      <c r="R40" s="265">
        <v>2330.8402621513701</v>
      </c>
      <c r="S40" s="266">
        <v>2712.3874296402132</v>
      </c>
      <c r="T40" s="266">
        <v>1942.9306343230451</v>
      </c>
      <c r="U40" s="267">
        <v>2586.8096642596856</v>
      </c>
      <c r="V40" s="86"/>
      <c r="W40" s="86"/>
      <c r="X40" s="33"/>
      <c r="Y40" s="33"/>
      <c r="Z40" s="67"/>
      <c r="AA40" s="67"/>
      <c r="AB40" s="67"/>
      <c r="AC40" s="67"/>
      <c r="AD40" s="67"/>
      <c r="AE40" s="67"/>
      <c r="AF40" s="67"/>
      <c r="AG40" s="67"/>
      <c r="AH40" s="67"/>
      <c r="AI40" s="67"/>
      <c r="AJ40" s="67"/>
      <c r="AK40" s="67"/>
      <c r="AL40" s="67"/>
      <c r="AM40" s="67"/>
      <c r="AN40" s="67"/>
      <c r="AO40" s="67"/>
    </row>
    <row r="41" spans="1:41" ht="16.5" customHeight="1">
      <c r="A41" s="208" t="s">
        <v>263</v>
      </c>
      <c r="B41" s="209" t="s">
        <v>1015</v>
      </c>
      <c r="C41" s="256">
        <v>8718</v>
      </c>
      <c r="D41" s="256">
        <v>668</v>
      </c>
      <c r="E41" s="256">
        <v>241</v>
      </c>
      <c r="F41" s="256">
        <v>9145</v>
      </c>
      <c r="G41" s="257">
        <v>9386</v>
      </c>
      <c r="H41" s="256">
        <v>105335</v>
      </c>
      <c r="I41" s="256">
        <v>19151</v>
      </c>
      <c r="J41" s="256">
        <v>9204</v>
      </c>
      <c r="K41" s="256">
        <v>115282</v>
      </c>
      <c r="L41" s="258">
        <v>111548</v>
      </c>
      <c r="M41" s="258">
        <v>12938</v>
      </c>
      <c r="N41" s="257">
        <v>124486</v>
      </c>
      <c r="O41" s="259">
        <v>2837.6722365581136</v>
      </c>
      <c r="P41" s="259">
        <v>1955.2652050125391</v>
      </c>
      <c r="Q41" s="259">
        <v>5012.8517085531466</v>
      </c>
      <c r="R41" s="259">
        <v>2536.3658910127665</v>
      </c>
      <c r="S41" s="260">
        <v>2748.0090800024091</v>
      </c>
      <c r="T41" s="260">
        <v>2344.1398689557286</v>
      </c>
      <c r="U41" s="261">
        <v>2705.8437918951136</v>
      </c>
      <c r="V41" s="86"/>
      <c r="W41" s="86"/>
      <c r="X41" s="33"/>
      <c r="Y41" s="33"/>
      <c r="Z41" s="67"/>
      <c r="AA41" s="67"/>
      <c r="AB41" s="67"/>
      <c r="AC41" s="67"/>
      <c r="AD41" s="67"/>
      <c r="AE41" s="67"/>
      <c r="AF41" s="67"/>
      <c r="AG41" s="67"/>
      <c r="AH41" s="67"/>
      <c r="AI41" s="67"/>
      <c r="AJ41" s="67"/>
      <c r="AK41" s="67"/>
      <c r="AL41" s="67"/>
      <c r="AM41" s="67"/>
      <c r="AN41" s="67"/>
      <c r="AO41" s="67"/>
    </row>
    <row r="42" spans="1:41" ht="16.5" customHeight="1">
      <c r="A42" s="212" t="s">
        <v>264</v>
      </c>
      <c r="B42" s="213" t="s">
        <v>905</v>
      </c>
      <c r="C42" s="262">
        <v>453</v>
      </c>
      <c r="D42" s="262">
        <v>84</v>
      </c>
      <c r="E42" s="262">
        <v>151</v>
      </c>
      <c r="F42" s="262">
        <v>386</v>
      </c>
      <c r="G42" s="263">
        <v>537</v>
      </c>
      <c r="H42" s="262">
        <v>7701</v>
      </c>
      <c r="I42" s="262">
        <v>1749</v>
      </c>
      <c r="J42" s="262">
        <v>6225</v>
      </c>
      <c r="K42" s="262">
        <v>3225</v>
      </c>
      <c r="L42" s="264">
        <v>8686</v>
      </c>
      <c r="M42" s="264">
        <v>764</v>
      </c>
      <c r="N42" s="263">
        <v>9450</v>
      </c>
      <c r="O42" s="265">
        <v>3091.1413722479379</v>
      </c>
      <c r="P42" s="265">
        <v>2636.9919510871832</v>
      </c>
      <c r="Q42" s="265">
        <v>3359.8997568480427</v>
      </c>
      <c r="R42" s="265">
        <v>2305.3834862263375</v>
      </c>
      <c r="S42" s="266">
        <v>3033.2573363788038</v>
      </c>
      <c r="T42" s="266">
        <v>2756.8308915539442</v>
      </c>
      <c r="U42" s="267">
        <v>3011.4944934913801</v>
      </c>
      <c r="V42" s="86"/>
      <c r="W42" s="86"/>
      <c r="X42" s="33"/>
      <c r="Y42" s="33"/>
      <c r="Z42" s="67"/>
      <c r="AA42" s="67"/>
      <c r="AB42" s="67"/>
      <c r="AC42" s="67"/>
      <c r="AD42" s="67"/>
      <c r="AE42" s="67"/>
      <c r="AF42" s="67"/>
      <c r="AG42" s="67"/>
      <c r="AH42" s="67"/>
      <c r="AI42" s="67"/>
      <c r="AJ42" s="67"/>
      <c r="AK42" s="67"/>
      <c r="AL42" s="67"/>
      <c r="AM42" s="67"/>
      <c r="AN42" s="67"/>
      <c r="AO42" s="67"/>
    </row>
    <row r="43" spans="1:41" ht="16.5" customHeight="1">
      <c r="A43" s="208" t="s">
        <v>265</v>
      </c>
      <c r="B43" s="209" t="s">
        <v>906</v>
      </c>
      <c r="C43" s="256">
        <v>512</v>
      </c>
      <c r="D43" s="256">
        <v>133</v>
      </c>
      <c r="E43" s="256">
        <v>165</v>
      </c>
      <c r="F43" s="256">
        <v>480</v>
      </c>
      <c r="G43" s="257">
        <v>645</v>
      </c>
      <c r="H43" s="256">
        <v>17040</v>
      </c>
      <c r="I43" s="256">
        <v>7668</v>
      </c>
      <c r="J43" s="256">
        <v>21271</v>
      </c>
      <c r="K43" s="256">
        <v>3437</v>
      </c>
      <c r="L43" s="258">
        <v>22902</v>
      </c>
      <c r="M43" s="258">
        <v>1806</v>
      </c>
      <c r="N43" s="257">
        <v>24708</v>
      </c>
      <c r="O43" s="259">
        <v>2344.0737656046958</v>
      </c>
      <c r="P43" s="259">
        <v>2842.7113107005703</v>
      </c>
      <c r="Q43" s="259">
        <v>2610.7009336150313</v>
      </c>
      <c r="R43" s="259">
        <v>1719.3620784845568</v>
      </c>
      <c r="S43" s="260">
        <v>2513.7798339860619</v>
      </c>
      <c r="T43" s="260">
        <v>2280.9592826348699</v>
      </c>
      <c r="U43" s="261">
        <v>2497.0627209929153</v>
      </c>
      <c r="V43" s="86"/>
      <c r="W43" s="86"/>
      <c r="X43" s="33"/>
      <c r="Y43" s="33"/>
      <c r="Z43" s="67"/>
      <c r="AA43" s="67"/>
      <c r="AB43" s="67"/>
      <c r="AC43" s="67"/>
      <c r="AD43" s="67"/>
      <c r="AE43" s="67"/>
      <c r="AF43" s="67"/>
      <c r="AG43" s="67"/>
      <c r="AH43" s="67"/>
      <c r="AI43" s="67"/>
      <c r="AJ43" s="67"/>
      <c r="AK43" s="67"/>
      <c r="AL43" s="67"/>
      <c r="AM43" s="67"/>
      <c r="AN43" s="67"/>
      <c r="AO43" s="67"/>
    </row>
    <row r="44" spans="1:41" ht="16.5" customHeight="1">
      <c r="A44" s="212" t="s">
        <v>266</v>
      </c>
      <c r="B44" s="213" t="s">
        <v>1016</v>
      </c>
      <c r="C44" s="262">
        <v>4450</v>
      </c>
      <c r="D44" s="262">
        <v>299</v>
      </c>
      <c r="E44" s="262">
        <v>899</v>
      </c>
      <c r="F44" s="262">
        <v>3850</v>
      </c>
      <c r="G44" s="263">
        <v>4749</v>
      </c>
      <c r="H44" s="262">
        <v>78575</v>
      </c>
      <c r="I44" s="262">
        <v>6614</v>
      </c>
      <c r="J44" s="262">
        <v>56607</v>
      </c>
      <c r="K44" s="262">
        <v>28582</v>
      </c>
      <c r="L44" s="264">
        <v>74831</v>
      </c>
      <c r="M44" s="264">
        <v>10358</v>
      </c>
      <c r="N44" s="263">
        <v>85189</v>
      </c>
      <c r="O44" s="265">
        <v>2232.5515652074682</v>
      </c>
      <c r="P44" s="265">
        <v>2103.9769282906186</v>
      </c>
      <c r="Q44" s="265">
        <v>2540.3717730010353</v>
      </c>
      <c r="R44" s="265">
        <v>1535.7113189622967</v>
      </c>
      <c r="S44" s="266">
        <v>2307.0152486597513</v>
      </c>
      <c r="T44" s="266">
        <v>1594.3165447480503</v>
      </c>
      <c r="U44" s="267">
        <v>2222.7684108518265</v>
      </c>
      <c r="V44" s="86"/>
      <c r="W44" s="86"/>
      <c r="X44" s="33"/>
      <c r="Y44" s="33"/>
      <c r="Z44" s="67"/>
      <c r="AA44" s="67"/>
      <c r="AB44" s="67"/>
      <c r="AC44" s="67"/>
      <c r="AD44" s="67"/>
      <c r="AE44" s="67"/>
      <c r="AF44" s="67"/>
      <c r="AG44" s="67"/>
      <c r="AH44" s="67"/>
      <c r="AI44" s="67"/>
      <c r="AJ44" s="67"/>
      <c r="AK44" s="67"/>
      <c r="AL44" s="67"/>
      <c r="AM44" s="67"/>
      <c r="AN44" s="67"/>
      <c r="AO44" s="67"/>
    </row>
    <row r="45" spans="1:41" ht="16.5" customHeight="1">
      <c r="A45" s="208" t="s">
        <v>267</v>
      </c>
      <c r="B45" s="209" t="s">
        <v>1017</v>
      </c>
      <c r="C45" s="256">
        <v>108</v>
      </c>
      <c r="D45" s="256">
        <v>24</v>
      </c>
      <c r="E45" s="256">
        <v>50</v>
      </c>
      <c r="F45" s="256">
        <v>82</v>
      </c>
      <c r="G45" s="257">
        <v>132</v>
      </c>
      <c r="H45" s="256">
        <v>7896</v>
      </c>
      <c r="I45" s="256">
        <v>1788</v>
      </c>
      <c r="J45" s="256">
        <v>9203</v>
      </c>
      <c r="K45" s="256">
        <v>481</v>
      </c>
      <c r="L45" s="258">
        <v>8975</v>
      </c>
      <c r="M45" s="258">
        <v>709</v>
      </c>
      <c r="N45" s="257">
        <v>9684</v>
      </c>
      <c r="O45" s="259">
        <v>2183.8954363366984</v>
      </c>
      <c r="P45" s="259">
        <v>3325.981451565985</v>
      </c>
      <c r="Q45" s="259">
        <v>2415.570938917911</v>
      </c>
      <c r="R45" s="259">
        <v>1867.5917063979684</v>
      </c>
      <c r="S45" s="260">
        <v>2423.6157342023712</v>
      </c>
      <c r="T45" s="260">
        <v>1984.2136572576694</v>
      </c>
      <c r="U45" s="261">
        <v>2391.9402637138255</v>
      </c>
      <c r="V45" s="86"/>
      <c r="W45" s="86"/>
      <c r="X45" s="33"/>
      <c r="Y45" s="33"/>
      <c r="Z45" s="67"/>
      <c r="AA45" s="67"/>
      <c r="AB45" s="67"/>
      <c r="AC45" s="67"/>
      <c r="AD45" s="67"/>
      <c r="AE45" s="67"/>
      <c r="AF45" s="67"/>
      <c r="AG45" s="67"/>
      <c r="AH45" s="67"/>
      <c r="AI45" s="67"/>
      <c r="AJ45" s="67"/>
      <c r="AK45" s="67"/>
      <c r="AL45" s="67"/>
      <c r="AM45" s="67"/>
      <c r="AN45" s="67"/>
      <c r="AO45" s="67"/>
    </row>
    <row r="46" spans="1:41" ht="16.5" customHeight="1">
      <c r="A46" s="212" t="s">
        <v>269</v>
      </c>
      <c r="B46" s="213" t="s">
        <v>1018</v>
      </c>
      <c r="C46" s="262">
        <v>34646</v>
      </c>
      <c r="D46" s="262">
        <v>126082</v>
      </c>
      <c r="E46" s="262">
        <v>372</v>
      </c>
      <c r="F46" s="262">
        <v>160356</v>
      </c>
      <c r="G46" s="263">
        <v>160728</v>
      </c>
      <c r="H46" s="262">
        <v>136452</v>
      </c>
      <c r="I46" s="262">
        <v>1369294</v>
      </c>
      <c r="J46" s="262">
        <v>9791</v>
      </c>
      <c r="K46" s="262">
        <v>1495955</v>
      </c>
      <c r="L46" s="264">
        <v>1400337</v>
      </c>
      <c r="M46" s="264">
        <v>105409</v>
      </c>
      <c r="N46" s="263">
        <v>1505746</v>
      </c>
      <c r="O46" s="265">
        <v>1259.4486928262556</v>
      </c>
      <c r="P46" s="265">
        <v>1134.0214561246603</v>
      </c>
      <c r="Q46" s="265">
        <v>1877.9734141010983</v>
      </c>
      <c r="R46" s="265">
        <v>1140.6435465567574</v>
      </c>
      <c r="S46" s="266">
        <v>1135.2181339864176</v>
      </c>
      <c r="T46" s="266">
        <v>1268.6075961714778</v>
      </c>
      <c r="U46" s="267">
        <v>1146.43379760021</v>
      </c>
      <c r="V46" s="86"/>
      <c r="W46" s="86"/>
      <c r="X46" s="33"/>
      <c r="Y46" s="33"/>
      <c r="Z46" s="67"/>
      <c r="AA46" s="67"/>
      <c r="AB46" s="67"/>
      <c r="AC46" s="67"/>
      <c r="AD46" s="67"/>
      <c r="AE46" s="67"/>
      <c r="AF46" s="67"/>
      <c r="AG46" s="67"/>
      <c r="AH46" s="67"/>
      <c r="AI46" s="67"/>
      <c r="AJ46" s="67"/>
      <c r="AK46" s="67"/>
      <c r="AL46" s="67"/>
      <c r="AM46" s="67"/>
      <c r="AN46" s="67"/>
      <c r="AO46" s="67"/>
    </row>
    <row r="47" spans="1:41" ht="16.5" customHeight="1">
      <c r="A47" s="208" t="s">
        <v>270</v>
      </c>
      <c r="B47" s="209" t="s">
        <v>907</v>
      </c>
      <c r="C47" s="256">
        <v>6909</v>
      </c>
      <c r="D47" s="256">
        <v>6661</v>
      </c>
      <c r="E47" s="256">
        <v>1346</v>
      </c>
      <c r="F47" s="256">
        <v>12224</v>
      </c>
      <c r="G47" s="257">
        <v>13570</v>
      </c>
      <c r="H47" s="256">
        <v>97109</v>
      </c>
      <c r="I47" s="256">
        <v>218341</v>
      </c>
      <c r="J47" s="256">
        <v>51950</v>
      </c>
      <c r="K47" s="256">
        <v>263500</v>
      </c>
      <c r="L47" s="258">
        <v>291949</v>
      </c>
      <c r="M47" s="258">
        <v>23501</v>
      </c>
      <c r="N47" s="257">
        <v>315450</v>
      </c>
      <c r="O47" s="259">
        <v>2812.8151464093721</v>
      </c>
      <c r="P47" s="259">
        <v>2011.2836964350824</v>
      </c>
      <c r="Q47" s="259">
        <v>3301.1878321344743</v>
      </c>
      <c r="R47" s="259">
        <v>2043.3858859500699</v>
      </c>
      <c r="S47" s="260">
        <v>2289.6924938863121</v>
      </c>
      <c r="T47" s="260">
        <v>2194.9502165134313</v>
      </c>
      <c r="U47" s="261">
        <v>2282.2452473931544</v>
      </c>
      <c r="V47" s="86"/>
      <c r="W47" s="86"/>
      <c r="X47" s="33"/>
      <c r="Y47" s="33"/>
      <c r="Z47" s="67"/>
      <c r="AA47" s="67"/>
      <c r="AB47" s="67"/>
      <c r="AC47" s="67"/>
      <c r="AD47" s="67"/>
      <c r="AE47" s="67"/>
      <c r="AF47" s="67"/>
      <c r="AG47" s="67"/>
      <c r="AH47" s="67"/>
      <c r="AI47" s="67"/>
      <c r="AJ47" s="67"/>
      <c r="AK47" s="67"/>
      <c r="AL47" s="67"/>
      <c r="AM47" s="67"/>
      <c r="AN47" s="67"/>
      <c r="AO47" s="67"/>
    </row>
    <row r="48" spans="1:41" ht="16.5" customHeight="1">
      <c r="A48" s="212" t="s">
        <v>271</v>
      </c>
      <c r="B48" s="213" t="s">
        <v>908</v>
      </c>
      <c r="C48" s="262">
        <v>63940</v>
      </c>
      <c r="D48" s="262">
        <v>4294</v>
      </c>
      <c r="E48" s="262">
        <v>383</v>
      </c>
      <c r="F48" s="262">
        <v>67851</v>
      </c>
      <c r="G48" s="263">
        <v>68234</v>
      </c>
      <c r="H48" s="262">
        <v>265161</v>
      </c>
      <c r="I48" s="262">
        <v>40403</v>
      </c>
      <c r="J48" s="262">
        <v>15249</v>
      </c>
      <c r="K48" s="262">
        <v>290315</v>
      </c>
      <c r="L48" s="264">
        <v>262017</v>
      </c>
      <c r="M48" s="264">
        <v>43547</v>
      </c>
      <c r="N48" s="263">
        <v>305564</v>
      </c>
      <c r="O48" s="265">
        <v>1266.101570995859</v>
      </c>
      <c r="P48" s="265">
        <v>1699.7168494991706</v>
      </c>
      <c r="Q48" s="265">
        <v>3032.9217755060263</v>
      </c>
      <c r="R48" s="265">
        <v>1208.6257032238184</v>
      </c>
      <c r="S48" s="266">
        <v>1351.179738472397</v>
      </c>
      <c r="T48" s="266">
        <v>1147.6353430661088</v>
      </c>
      <c r="U48" s="267">
        <v>1319.0408477676008</v>
      </c>
      <c r="V48" s="86"/>
      <c r="W48" s="86"/>
      <c r="X48" s="33"/>
      <c r="Y48" s="33"/>
      <c r="Z48" s="67"/>
      <c r="AA48" s="67"/>
      <c r="AB48" s="67"/>
      <c r="AC48" s="67"/>
      <c r="AD48" s="67"/>
      <c r="AE48" s="67"/>
      <c r="AF48" s="67"/>
      <c r="AG48" s="67"/>
      <c r="AH48" s="67"/>
      <c r="AI48" s="67"/>
      <c r="AJ48" s="67"/>
      <c r="AK48" s="67"/>
      <c r="AL48" s="67"/>
      <c r="AM48" s="67"/>
      <c r="AN48" s="67"/>
      <c r="AO48" s="67"/>
    </row>
    <row r="49" spans="1:41" ht="16.5" customHeight="1">
      <c r="A49" s="212" t="s">
        <v>274</v>
      </c>
      <c r="B49" s="213" t="s">
        <v>1019</v>
      </c>
      <c r="C49" s="262">
        <v>172367</v>
      </c>
      <c r="D49" s="262">
        <v>928</v>
      </c>
      <c r="E49" s="262">
        <v>49</v>
      </c>
      <c r="F49" s="262">
        <v>173246</v>
      </c>
      <c r="G49" s="263">
        <v>173295</v>
      </c>
      <c r="H49" s="262">
        <v>789150</v>
      </c>
      <c r="I49" s="262">
        <v>8983</v>
      </c>
      <c r="J49" s="262">
        <v>609</v>
      </c>
      <c r="K49" s="262">
        <v>797524</v>
      </c>
      <c r="L49" s="264">
        <v>533108</v>
      </c>
      <c r="M49" s="264">
        <v>265025</v>
      </c>
      <c r="N49" s="263">
        <v>798133</v>
      </c>
      <c r="O49" s="265">
        <v>1666.629204357007</v>
      </c>
      <c r="P49" s="265">
        <v>1833.6755631328131</v>
      </c>
      <c r="Q49" s="265">
        <v>2689.4208816363534</v>
      </c>
      <c r="R49" s="265">
        <v>1667.4810378201514</v>
      </c>
      <c r="S49" s="266">
        <v>1683.2652816450397</v>
      </c>
      <c r="T49" s="266">
        <v>1637.8559214960355</v>
      </c>
      <c r="U49" s="267">
        <v>1668.298060253187</v>
      </c>
      <c r="V49" s="86"/>
      <c r="W49" s="86"/>
      <c r="X49" s="33"/>
      <c r="Y49" s="33"/>
      <c r="Z49" s="67"/>
      <c r="AA49" s="67"/>
      <c r="AB49" s="67"/>
      <c r="AC49" s="67"/>
      <c r="AD49" s="67"/>
      <c r="AE49" s="67"/>
      <c r="AF49" s="67"/>
      <c r="AG49" s="67"/>
      <c r="AH49" s="67"/>
      <c r="AI49" s="67"/>
      <c r="AJ49" s="67"/>
      <c r="AK49" s="67"/>
      <c r="AL49" s="67"/>
      <c r="AM49" s="67"/>
      <c r="AN49" s="67"/>
      <c r="AO49" s="67"/>
    </row>
    <row r="50" spans="1:41" ht="16.5" customHeight="1">
      <c r="A50" s="208" t="s">
        <v>275</v>
      </c>
      <c r="B50" s="209" t="s">
        <v>1020</v>
      </c>
      <c r="C50" s="256">
        <v>425064</v>
      </c>
      <c r="D50" s="256">
        <v>695</v>
      </c>
      <c r="E50" s="256">
        <v>260</v>
      </c>
      <c r="F50" s="256">
        <v>425499</v>
      </c>
      <c r="G50" s="257">
        <v>425759</v>
      </c>
      <c r="H50" s="256">
        <v>1648788</v>
      </c>
      <c r="I50" s="256">
        <v>5706</v>
      </c>
      <c r="J50" s="256">
        <v>3556</v>
      </c>
      <c r="K50" s="256">
        <v>1650938</v>
      </c>
      <c r="L50" s="258">
        <v>874108</v>
      </c>
      <c r="M50" s="258">
        <v>780386</v>
      </c>
      <c r="N50" s="257">
        <v>1654494</v>
      </c>
      <c r="O50" s="259">
        <v>1306.3781210338443</v>
      </c>
      <c r="P50" s="259">
        <v>1372.738315329934</v>
      </c>
      <c r="Q50" s="259">
        <v>1739.7749002664361</v>
      </c>
      <c r="R50" s="259">
        <v>1305.6459820620928</v>
      </c>
      <c r="S50" s="260">
        <v>1334.694223517118</v>
      </c>
      <c r="T50" s="260">
        <v>1274.1143474345074</v>
      </c>
      <c r="U50" s="261">
        <v>1306.5987972607593</v>
      </c>
      <c r="V50" s="86"/>
      <c r="W50" s="86"/>
      <c r="X50" s="33"/>
      <c r="Y50" s="33"/>
      <c r="Z50" s="67"/>
      <c r="AA50" s="67"/>
      <c r="AB50" s="67"/>
      <c r="AC50" s="67"/>
      <c r="AD50" s="67"/>
      <c r="AE50" s="67"/>
      <c r="AF50" s="67"/>
      <c r="AG50" s="67"/>
      <c r="AH50" s="67"/>
      <c r="AI50" s="67"/>
      <c r="AJ50" s="67"/>
      <c r="AK50" s="67"/>
      <c r="AL50" s="67"/>
      <c r="AM50" s="67"/>
      <c r="AN50" s="67"/>
      <c r="AO50" s="67"/>
    </row>
    <row r="51" spans="1:41" ht="16.5" customHeight="1">
      <c r="A51" s="212" t="s">
        <v>277</v>
      </c>
      <c r="B51" s="213" t="s">
        <v>909</v>
      </c>
      <c r="C51" s="262">
        <v>181097</v>
      </c>
      <c r="D51" s="262">
        <v>8224</v>
      </c>
      <c r="E51" s="262">
        <v>664</v>
      </c>
      <c r="F51" s="262">
        <v>188657</v>
      </c>
      <c r="G51" s="263">
        <v>189321</v>
      </c>
      <c r="H51" s="262">
        <v>582789</v>
      </c>
      <c r="I51" s="262">
        <v>67666</v>
      </c>
      <c r="J51" s="262">
        <v>44735</v>
      </c>
      <c r="K51" s="262">
        <v>605720</v>
      </c>
      <c r="L51" s="264">
        <v>565864</v>
      </c>
      <c r="M51" s="264">
        <v>84591</v>
      </c>
      <c r="N51" s="263">
        <v>650455</v>
      </c>
      <c r="O51" s="265">
        <v>1347.1896536630857</v>
      </c>
      <c r="P51" s="265">
        <v>1577.2207137370565</v>
      </c>
      <c r="Q51" s="265">
        <v>3461.8726736170879</v>
      </c>
      <c r="R51" s="265">
        <v>1161.6771944027073</v>
      </c>
      <c r="S51" s="266">
        <v>1387.785830025229</v>
      </c>
      <c r="T51" s="266">
        <v>1266.3544097439071</v>
      </c>
      <c r="U51" s="267">
        <v>1369.9668586042828</v>
      </c>
      <c r="V51" s="86"/>
      <c r="W51" s="86"/>
      <c r="X51" s="33"/>
      <c r="Y51" s="33"/>
      <c r="Z51" s="67"/>
      <c r="AA51" s="67"/>
      <c r="AB51" s="67"/>
      <c r="AC51" s="67"/>
      <c r="AD51" s="67"/>
      <c r="AE51" s="67"/>
      <c r="AF51" s="67"/>
      <c r="AG51" s="67"/>
      <c r="AH51" s="67"/>
      <c r="AI51" s="67"/>
      <c r="AJ51" s="67"/>
      <c r="AK51" s="67"/>
      <c r="AL51" s="67"/>
      <c r="AM51" s="67"/>
      <c r="AN51" s="67"/>
      <c r="AO51" s="67"/>
    </row>
    <row r="52" spans="1:41" ht="16.5" customHeight="1">
      <c r="A52" s="208" t="s">
        <v>278</v>
      </c>
      <c r="B52" s="209" t="s">
        <v>910</v>
      </c>
      <c r="C52" s="256">
        <v>3659</v>
      </c>
      <c r="D52" s="256">
        <v>45</v>
      </c>
      <c r="E52" s="256">
        <v>22</v>
      </c>
      <c r="F52" s="256">
        <v>3682</v>
      </c>
      <c r="G52" s="257">
        <v>3704</v>
      </c>
      <c r="H52" s="256">
        <v>17649</v>
      </c>
      <c r="I52" s="256">
        <v>560</v>
      </c>
      <c r="J52" s="256">
        <v>915</v>
      </c>
      <c r="K52" s="256">
        <v>17294</v>
      </c>
      <c r="L52" s="258">
        <v>15532</v>
      </c>
      <c r="M52" s="258">
        <v>2677</v>
      </c>
      <c r="N52" s="257">
        <v>18209</v>
      </c>
      <c r="O52" s="259">
        <v>2914.5676704940338</v>
      </c>
      <c r="P52" s="259">
        <v>2866.124853049228</v>
      </c>
      <c r="Q52" s="259">
        <v>3820.9651174954233</v>
      </c>
      <c r="R52" s="259">
        <v>2860.6202241430174</v>
      </c>
      <c r="S52" s="260">
        <v>3049.6665499174624</v>
      </c>
      <c r="T52" s="260">
        <v>2131.9694211950582</v>
      </c>
      <c r="U52" s="261">
        <v>2912.9568485293935</v>
      </c>
      <c r="V52" s="86"/>
      <c r="W52" s="86"/>
      <c r="X52" s="33"/>
      <c r="Y52" s="33"/>
      <c r="Z52" s="67"/>
      <c r="AA52" s="67"/>
      <c r="AB52" s="67"/>
      <c r="AC52" s="67"/>
      <c r="AD52" s="67"/>
      <c r="AE52" s="67"/>
      <c r="AF52" s="67"/>
      <c r="AG52" s="67"/>
      <c r="AH52" s="67"/>
      <c r="AI52" s="67"/>
      <c r="AJ52" s="67"/>
      <c r="AK52" s="67"/>
      <c r="AL52" s="67"/>
      <c r="AM52" s="67"/>
      <c r="AN52" s="67"/>
      <c r="AO52" s="67"/>
    </row>
    <row r="53" spans="1:41" ht="16.5" customHeight="1">
      <c r="A53" s="212" t="s">
        <v>279</v>
      </c>
      <c r="B53" s="213" t="s">
        <v>911</v>
      </c>
      <c r="C53" s="262">
        <v>453</v>
      </c>
      <c r="D53" s="262">
        <v>3</v>
      </c>
      <c r="E53" s="262">
        <v>7</v>
      </c>
      <c r="F53" s="262">
        <v>449</v>
      </c>
      <c r="G53" s="263">
        <v>456</v>
      </c>
      <c r="H53" s="262">
        <v>43827</v>
      </c>
      <c r="I53" s="262">
        <v>8</v>
      </c>
      <c r="J53" s="262">
        <v>338</v>
      </c>
      <c r="K53" s="262">
        <v>43497</v>
      </c>
      <c r="L53" s="264">
        <v>24685</v>
      </c>
      <c r="M53" s="264">
        <v>19150</v>
      </c>
      <c r="N53" s="263">
        <v>43835</v>
      </c>
      <c r="O53" s="265">
        <v>5104.898887657826</v>
      </c>
      <c r="P53" s="265">
        <v>5228.5319374999999</v>
      </c>
      <c r="Q53" s="265">
        <v>5171.2254883665291</v>
      </c>
      <c r="R53" s="265">
        <v>5104.0107194424718</v>
      </c>
      <c r="S53" s="266">
        <v>5210.3055241496158</v>
      </c>
      <c r="T53" s="266">
        <v>4965.6009679697081</v>
      </c>
      <c r="U53" s="267">
        <v>5104.9148019610802</v>
      </c>
      <c r="V53" s="86"/>
      <c r="W53" s="86"/>
      <c r="X53" s="33"/>
      <c r="Y53" s="33"/>
      <c r="Z53" s="67"/>
      <c r="AA53" s="67"/>
      <c r="AB53" s="67"/>
      <c r="AC53" s="67"/>
      <c r="AD53" s="67"/>
      <c r="AE53" s="67"/>
      <c r="AF53" s="67"/>
      <c r="AG53" s="67"/>
      <c r="AH53" s="67"/>
      <c r="AI53" s="67"/>
      <c r="AJ53" s="67"/>
      <c r="AK53" s="67"/>
      <c r="AL53" s="67"/>
      <c r="AM53" s="67"/>
      <c r="AN53" s="67"/>
      <c r="AO53" s="67"/>
    </row>
    <row r="54" spans="1:41" ht="16.5" customHeight="1">
      <c r="A54" s="208" t="s">
        <v>280</v>
      </c>
      <c r="B54" s="209" t="s">
        <v>1021</v>
      </c>
      <c r="C54" s="256">
        <v>21156</v>
      </c>
      <c r="D54" s="256">
        <v>957</v>
      </c>
      <c r="E54" s="256">
        <v>611</v>
      </c>
      <c r="F54" s="256">
        <v>21502</v>
      </c>
      <c r="G54" s="257">
        <v>22113</v>
      </c>
      <c r="H54" s="256">
        <v>278710</v>
      </c>
      <c r="I54" s="256">
        <v>20107</v>
      </c>
      <c r="J54" s="256">
        <v>12832</v>
      </c>
      <c r="K54" s="256">
        <v>285985</v>
      </c>
      <c r="L54" s="258">
        <v>225163</v>
      </c>
      <c r="M54" s="258">
        <v>73654</v>
      </c>
      <c r="N54" s="257">
        <v>298817</v>
      </c>
      <c r="O54" s="259">
        <v>2390.6794919456465</v>
      </c>
      <c r="P54" s="259">
        <v>1562.3021143965318</v>
      </c>
      <c r="Q54" s="259">
        <v>3708.4043934910069</v>
      </c>
      <c r="R54" s="259">
        <v>2272.5690104182422</v>
      </c>
      <c r="S54" s="260">
        <v>2376.7687839746773</v>
      </c>
      <c r="T54" s="260">
        <v>2223.7255395384373</v>
      </c>
      <c r="U54" s="261">
        <v>2340.199867539041</v>
      </c>
      <c r="V54" s="86"/>
      <c r="W54" s="86"/>
      <c r="X54" s="33"/>
      <c r="Y54" s="33"/>
      <c r="Z54" s="67"/>
      <c r="AA54" s="67"/>
      <c r="AB54" s="67"/>
      <c r="AC54" s="67"/>
      <c r="AD54" s="67"/>
      <c r="AE54" s="67"/>
      <c r="AF54" s="67"/>
      <c r="AG54" s="67"/>
      <c r="AH54" s="67"/>
      <c r="AI54" s="67"/>
      <c r="AJ54" s="67"/>
      <c r="AK54" s="67"/>
      <c r="AL54" s="67"/>
      <c r="AM54" s="67"/>
      <c r="AN54" s="67"/>
      <c r="AO54" s="67"/>
    </row>
    <row r="55" spans="1:41" ht="16.5" customHeight="1">
      <c r="A55" s="212" t="s">
        <v>281</v>
      </c>
      <c r="B55" s="213" t="s">
        <v>912</v>
      </c>
      <c r="C55" s="262">
        <v>9510</v>
      </c>
      <c r="D55" s="262">
        <v>247</v>
      </c>
      <c r="E55" s="262">
        <v>105</v>
      </c>
      <c r="F55" s="262">
        <v>9652</v>
      </c>
      <c r="G55" s="263">
        <v>9757</v>
      </c>
      <c r="H55" s="262">
        <v>65743</v>
      </c>
      <c r="I55" s="262">
        <v>20117</v>
      </c>
      <c r="J55" s="262">
        <v>10683</v>
      </c>
      <c r="K55" s="262">
        <v>75177</v>
      </c>
      <c r="L55" s="264">
        <v>65480</v>
      </c>
      <c r="M55" s="264">
        <v>20380</v>
      </c>
      <c r="N55" s="263">
        <v>85860</v>
      </c>
      <c r="O55" s="265">
        <v>1832.8806221815985</v>
      </c>
      <c r="P55" s="265">
        <v>1662.617189320119</v>
      </c>
      <c r="Q55" s="265">
        <v>1953.2356929084206</v>
      </c>
      <c r="R55" s="265">
        <v>1764.3110118187358</v>
      </c>
      <c r="S55" s="266">
        <v>1830.8574430738233</v>
      </c>
      <c r="T55" s="266">
        <v>1658.183181176915</v>
      </c>
      <c r="U55" s="267">
        <v>1789.8135839805066</v>
      </c>
      <c r="V55" s="86"/>
      <c r="W55" s="86"/>
      <c r="X55" s="33"/>
      <c r="Y55" s="33"/>
      <c r="Z55" s="67"/>
      <c r="AA55" s="67"/>
      <c r="AB55" s="67"/>
      <c r="AC55" s="67"/>
      <c r="AD55" s="67"/>
      <c r="AE55" s="67"/>
      <c r="AF55" s="67"/>
      <c r="AG55" s="67"/>
      <c r="AH55" s="67"/>
      <c r="AI55" s="67"/>
      <c r="AJ55" s="67"/>
      <c r="AK55" s="67"/>
      <c r="AL55" s="67"/>
      <c r="AM55" s="67"/>
      <c r="AN55" s="67"/>
      <c r="AO55" s="67"/>
    </row>
    <row r="56" spans="1:41" ht="16.5" customHeight="1">
      <c r="A56" s="208" t="s">
        <v>283</v>
      </c>
      <c r="B56" s="209" t="s">
        <v>913</v>
      </c>
      <c r="C56" s="256">
        <v>24828</v>
      </c>
      <c r="D56" s="256">
        <v>210</v>
      </c>
      <c r="E56" s="256">
        <v>499</v>
      </c>
      <c r="F56" s="256">
        <v>24539</v>
      </c>
      <c r="G56" s="257">
        <v>25038</v>
      </c>
      <c r="H56" s="256">
        <v>312310</v>
      </c>
      <c r="I56" s="256">
        <v>2633</v>
      </c>
      <c r="J56" s="256">
        <v>39845</v>
      </c>
      <c r="K56" s="256">
        <v>275098</v>
      </c>
      <c r="L56" s="258">
        <v>184876</v>
      </c>
      <c r="M56" s="258">
        <v>130067</v>
      </c>
      <c r="N56" s="257">
        <v>314943</v>
      </c>
      <c r="O56" s="259">
        <v>1827.3062500182757</v>
      </c>
      <c r="P56" s="259">
        <v>1456.8877600678634</v>
      </c>
      <c r="Q56" s="259">
        <v>3002.4870271342652</v>
      </c>
      <c r="R56" s="259">
        <v>1634.109460426027</v>
      </c>
      <c r="S56" s="260">
        <v>1893.4460063406586</v>
      </c>
      <c r="T56" s="260">
        <v>1725.5376641314963</v>
      </c>
      <c r="U56" s="261">
        <v>1824.3472275893275</v>
      </c>
      <c r="V56" s="86"/>
      <c r="W56" s="86"/>
      <c r="X56" s="33"/>
      <c r="Y56" s="33"/>
      <c r="Z56" s="67"/>
      <c r="AA56" s="67"/>
      <c r="AB56" s="67"/>
      <c r="AC56" s="67"/>
      <c r="AD56" s="67"/>
      <c r="AE56" s="67"/>
      <c r="AF56" s="67"/>
      <c r="AG56" s="67"/>
      <c r="AH56" s="67"/>
      <c r="AI56" s="67"/>
      <c r="AJ56" s="67"/>
      <c r="AK56" s="67"/>
      <c r="AL56" s="67"/>
      <c r="AM56" s="67"/>
      <c r="AN56" s="67"/>
      <c r="AO56" s="67"/>
    </row>
    <row r="57" spans="1:41" ht="16.5" customHeight="1">
      <c r="A57" s="212" t="s">
        <v>284</v>
      </c>
      <c r="B57" s="213" t="s">
        <v>914</v>
      </c>
      <c r="C57" s="262">
        <v>151903</v>
      </c>
      <c r="D57" s="262">
        <v>6822</v>
      </c>
      <c r="E57" s="262">
        <v>1290</v>
      </c>
      <c r="F57" s="262">
        <v>157435</v>
      </c>
      <c r="G57" s="263">
        <v>158725</v>
      </c>
      <c r="H57" s="262">
        <v>833170</v>
      </c>
      <c r="I57" s="262">
        <v>80612</v>
      </c>
      <c r="J57" s="262">
        <v>23946</v>
      </c>
      <c r="K57" s="262">
        <v>889836</v>
      </c>
      <c r="L57" s="264">
        <v>524993</v>
      </c>
      <c r="M57" s="264">
        <v>388789</v>
      </c>
      <c r="N57" s="263">
        <v>913782</v>
      </c>
      <c r="O57" s="265">
        <v>1176.2028545202309</v>
      </c>
      <c r="P57" s="265">
        <v>1213.0538431480095</v>
      </c>
      <c r="Q57" s="265">
        <v>2119.8777426900583</v>
      </c>
      <c r="R57" s="265">
        <v>1150.9992373032867</v>
      </c>
      <c r="S57" s="266">
        <v>1227.8076296526265</v>
      </c>
      <c r="T57" s="266">
        <v>1112.7824904173999</v>
      </c>
      <c r="U57" s="267">
        <v>1179.6700873064269</v>
      </c>
      <c r="V57" s="86"/>
      <c r="W57" s="86"/>
      <c r="X57" s="33"/>
      <c r="Y57" s="33"/>
      <c r="Z57" s="67"/>
      <c r="AA57" s="67"/>
      <c r="AB57" s="67"/>
      <c r="AC57" s="67"/>
      <c r="AD57" s="67"/>
      <c r="AE57" s="67"/>
      <c r="AF57" s="67"/>
      <c r="AG57" s="67"/>
      <c r="AH57" s="67"/>
      <c r="AI57" s="67"/>
      <c r="AJ57" s="67"/>
      <c r="AK57" s="67"/>
      <c r="AL57" s="67"/>
      <c r="AM57" s="67"/>
      <c r="AN57" s="67"/>
      <c r="AO57" s="67"/>
    </row>
    <row r="58" spans="1:41" ht="16.5" customHeight="1">
      <c r="A58" s="208" t="s">
        <v>286</v>
      </c>
      <c r="B58" s="209" t="s">
        <v>915</v>
      </c>
      <c r="C58" s="256">
        <v>3082</v>
      </c>
      <c r="D58" s="256">
        <v>6</v>
      </c>
      <c r="E58" s="256">
        <v>8</v>
      </c>
      <c r="F58" s="256">
        <v>3080</v>
      </c>
      <c r="G58" s="257">
        <v>3088</v>
      </c>
      <c r="H58" s="256">
        <v>26232</v>
      </c>
      <c r="I58" s="256">
        <v>75</v>
      </c>
      <c r="J58" s="256">
        <v>48</v>
      </c>
      <c r="K58" s="256">
        <v>26259</v>
      </c>
      <c r="L58" s="258">
        <v>14515</v>
      </c>
      <c r="M58" s="258">
        <v>11792</v>
      </c>
      <c r="N58" s="257">
        <v>26307</v>
      </c>
      <c r="O58" s="259">
        <v>2102.29252290771</v>
      </c>
      <c r="P58" s="259">
        <v>4315.6840473790326</v>
      </c>
      <c r="Q58" s="259">
        <v>3513.6747908366538</v>
      </c>
      <c r="R58" s="259">
        <v>2106.9882897622228</v>
      </c>
      <c r="S58" s="260">
        <v>2249.5783433888655</v>
      </c>
      <c r="T58" s="260">
        <v>1933.4722379084503</v>
      </c>
      <c r="U58" s="261">
        <v>2109.2144630075359</v>
      </c>
      <c r="V58" s="86"/>
      <c r="W58" s="86"/>
      <c r="X58" s="33"/>
      <c r="Y58" s="33"/>
      <c r="Z58" s="67"/>
      <c r="AA58" s="67"/>
      <c r="AB58" s="67"/>
      <c r="AC58" s="67"/>
      <c r="AD58" s="67"/>
      <c r="AE58" s="67"/>
      <c r="AF58" s="67"/>
      <c r="AG58" s="67"/>
      <c r="AH58" s="67"/>
      <c r="AI58" s="67"/>
      <c r="AJ58" s="67"/>
      <c r="AK58" s="67"/>
      <c r="AL58" s="67"/>
      <c r="AM58" s="67"/>
      <c r="AN58" s="67"/>
      <c r="AO58" s="67"/>
    </row>
    <row r="59" spans="1:41" ht="16.5" customHeight="1">
      <c r="A59" s="212" t="s">
        <v>287</v>
      </c>
      <c r="B59" s="213" t="s">
        <v>916</v>
      </c>
      <c r="C59" s="262">
        <v>2848</v>
      </c>
      <c r="D59" s="262">
        <v>7</v>
      </c>
      <c r="E59" s="262">
        <v>7</v>
      </c>
      <c r="F59" s="262">
        <v>2848</v>
      </c>
      <c r="G59" s="263">
        <v>2855</v>
      </c>
      <c r="H59" s="262">
        <v>20487</v>
      </c>
      <c r="I59" s="262">
        <v>155</v>
      </c>
      <c r="J59" s="262">
        <v>152</v>
      </c>
      <c r="K59" s="262">
        <v>20490</v>
      </c>
      <c r="L59" s="264">
        <v>12537</v>
      </c>
      <c r="M59" s="264">
        <v>8105</v>
      </c>
      <c r="N59" s="263">
        <v>20642</v>
      </c>
      <c r="O59" s="265">
        <v>1783.5677360599839</v>
      </c>
      <c r="P59" s="265">
        <v>1450.1289490538575</v>
      </c>
      <c r="Q59" s="265">
        <v>1611.1675084278272</v>
      </c>
      <c r="R59" s="265">
        <v>1782.2052232825411</v>
      </c>
      <c r="S59" s="266">
        <v>1802.8958235869143</v>
      </c>
      <c r="T59" s="266">
        <v>1747.8675052263595</v>
      </c>
      <c r="U59" s="267">
        <v>1780.9103878965329</v>
      </c>
      <c r="V59" s="86"/>
      <c r="W59" s="86"/>
      <c r="X59" s="33"/>
      <c r="Y59" s="33"/>
      <c r="Z59" s="67"/>
      <c r="AA59" s="67"/>
      <c r="AB59" s="67"/>
      <c r="AC59" s="67"/>
      <c r="AD59" s="67"/>
      <c r="AE59" s="67"/>
      <c r="AF59" s="67"/>
      <c r="AG59" s="67"/>
      <c r="AH59" s="67"/>
      <c r="AI59" s="67"/>
      <c r="AJ59" s="67"/>
      <c r="AK59" s="67"/>
      <c r="AL59" s="67"/>
      <c r="AM59" s="67"/>
      <c r="AN59" s="67"/>
      <c r="AO59" s="67"/>
    </row>
    <row r="60" spans="1:41" ht="16.5" customHeight="1">
      <c r="A60" s="208" t="s">
        <v>288</v>
      </c>
      <c r="B60" s="209" t="s">
        <v>1022</v>
      </c>
      <c r="C60" s="256">
        <v>1172</v>
      </c>
      <c r="D60" s="256">
        <v>4</v>
      </c>
      <c r="E60" s="256">
        <v>8</v>
      </c>
      <c r="F60" s="256">
        <v>1168</v>
      </c>
      <c r="G60" s="257">
        <v>1176</v>
      </c>
      <c r="H60" s="256">
        <v>16684</v>
      </c>
      <c r="I60" s="256">
        <v>163</v>
      </c>
      <c r="J60" s="256">
        <v>460</v>
      </c>
      <c r="K60" s="256">
        <v>16387</v>
      </c>
      <c r="L60" s="258">
        <v>10994</v>
      </c>
      <c r="M60" s="258">
        <v>5853</v>
      </c>
      <c r="N60" s="257">
        <v>16847</v>
      </c>
      <c r="O60" s="259">
        <v>2869.5165797722557</v>
      </c>
      <c r="P60" s="259">
        <v>1828.5170214610882</v>
      </c>
      <c r="Q60" s="259">
        <v>4466.0859663326655</v>
      </c>
      <c r="R60" s="259">
        <v>2804.6953044479292</v>
      </c>
      <c r="S60" s="260">
        <v>2932.9093685771672</v>
      </c>
      <c r="T60" s="260">
        <v>2715.5090220923867</v>
      </c>
      <c r="U60" s="261">
        <v>2857.3228903486611</v>
      </c>
      <c r="V60" s="86"/>
      <c r="W60" s="86"/>
      <c r="X60" s="33"/>
      <c r="Y60" s="33"/>
      <c r="Z60" s="67"/>
      <c r="AA60" s="67"/>
      <c r="AB60" s="67"/>
      <c r="AC60" s="67"/>
      <c r="AD60" s="67"/>
      <c r="AE60" s="67"/>
      <c r="AF60" s="67"/>
      <c r="AG60" s="67"/>
      <c r="AH60" s="67"/>
      <c r="AI60" s="67"/>
      <c r="AJ60" s="67"/>
      <c r="AK60" s="67"/>
      <c r="AL60" s="67"/>
      <c r="AM60" s="67"/>
      <c r="AN60" s="67"/>
      <c r="AO60" s="67"/>
    </row>
    <row r="61" spans="1:41" ht="16.5" customHeight="1">
      <c r="A61" s="212" t="s">
        <v>289</v>
      </c>
      <c r="B61" s="213" t="s">
        <v>917</v>
      </c>
      <c r="C61" s="262">
        <v>2619</v>
      </c>
      <c r="D61" s="262">
        <v>16</v>
      </c>
      <c r="E61" s="262">
        <v>36</v>
      </c>
      <c r="F61" s="262">
        <v>2599</v>
      </c>
      <c r="G61" s="263">
        <v>2635</v>
      </c>
      <c r="H61" s="262">
        <v>25895</v>
      </c>
      <c r="I61" s="262">
        <v>1747</v>
      </c>
      <c r="J61" s="262">
        <v>2096</v>
      </c>
      <c r="K61" s="262">
        <v>25546</v>
      </c>
      <c r="L61" s="264">
        <v>17871</v>
      </c>
      <c r="M61" s="264">
        <v>9771</v>
      </c>
      <c r="N61" s="263">
        <v>27642</v>
      </c>
      <c r="O61" s="265">
        <v>3165.1654800458327</v>
      </c>
      <c r="P61" s="265">
        <v>1535.7015759765666</v>
      </c>
      <c r="Q61" s="265">
        <v>5588.9418096275112</v>
      </c>
      <c r="R61" s="265">
        <v>2849.1519485995791</v>
      </c>
      <c r="S61" s="266">
        <v>3197.0390402154153</v>
      </c>
      <c r="T61" s="266">
        <v>2825.7981544314325</v>
      </c>
      <c r="U61" s="267">
        <v>3066.7820314236697</v>
      </c>
      <c r="V61" s="86"/>
      <c r="W61" s="86"/>
      <c r="X61" s="33"/>
      <c r="Y61" s="33"/>
      <c r="Z61" s="67"/>
      <c r="AA61" s="67"/>
      <c r="AB61" s="67"/>
      <c r="AC61" s="67"/>
      <c r="AD61" s="67"/>
      <c r="AE61" s="67"/>
      <c r="AF61" s="67"/>
      <c r="AG61" s="67"/>
      <c r="AH61" s="67"/>
      <c r="AI61" s="67"/>
      <c r="AJ61" s="67"/>
      <c r="AK61" s="67"/>
      <c r="AL61" s="67"/>
      <c r="AM61" s="67"/>
      <c r="AN61" s="67"/>
      <c r="AO61" s="67"/>
    </row>
    <row r="62" spans="1:41" ht="16.5" customHeight="1">
      <c r="A62" s="208" t="s">
        <v>290</v>
      </c>
      <c r="B62" s="209" t="s">
        <v>918</v>
      </c>
      <c r="C62" s="256">
        <v>18806</v>
      </c>
      <c r="D62" s="256">
        <v>579</v>
      </c>
      <c r="E62" s="256">
        <v>73</v>
      </c>
      <c r="F62" s="256">
        <v>19312</v>
      </c>
      <c r="G62" s="257">
        <v>19385</v>
      </c>
      <c r="H62" s="256">
        <v>179411</v>
      </c>
      <c r="I62" s="256">
        <v>3991</v>
      </c>
      <c r="J62" s="256">
        <v>1849</v>
      </c>
      <c r="K62" s="256">
        <v>181553</v>
      </c>
      <c r="L62" s="258">
        <v>117477</v>
      </c>
      <c r="M62" s="258">
        <v>65925</v>
      </c>
      <c r="N62" s="257">
        <v>183402</v>
      </c>
      <c r="O62" s="259">
        <v>3732.9156956205679</v>
      </c>
      <c r="P62" s="259">
        <v>2115.4421528571957</v>
      </c>
      <c r="Q62" s="259">
        <v>3892.5681422315311</v>
      </c>
      <c r="R62" s="259">
        <v>3697.0025223323387</v>
      </c>
      <c r="S62" s="260">
        <v>3943.4106777211414</v>
      </c>
      <c r="T62" s="260">
        <v>3254.8792288011873</v>
      </c>
      <c r="U62" s="261">
        <v>3698.9894168870164</v>
      </c>
      <c r="V62" s="86"/>
      <c r="W62" s="86"/>
      <c r="X62" s="33"/>
      <c r="Y62" s="33"/>
      <c r="Z62" s="67"/>
      <c r="AA62" s="67"/>
      <c r="AB62" s="67"/>
      <c r="AC62" s="67"/>
      <c r="AD62" s="67"/>
      <c r="AE62" s="67"/>
      <c r="AF62" s="67"/>
      <c r="AG62" s="67"/>
      <c r="AH62" s="67"/>
      <c r="AI62" s="67"/>
      <c r="AJ62" s="67"/>
      <c r="AK62" s="67"/>
      <c r="AL62" s="67"/>
      <c r="AM62" s="67"/>
      <c r="AN62" s="67"/>
      <c r="AO62" s="67"/>
    </row>
    <row r="63" spans="1:41" ht="16.5" customHeight="1">
      <c r="A63" s="212" t="s">
        <v>291</v>
      </c>
      <c r="B63" s="213" t="s">
        <v>1023</v>
      </c>
      <c r="C63" s="262">
        <v>1199</v>
      </c>
      <c r="D63" s="262">
        <v>32</v>
      </c>
      <c r="E63" s="262">
        <v>87</v>
      </c>
      <c r="F63" s="262">
        <v>1144</v>
      </c>
      <c r="G63" s="263">
        <v>1231</v>
      </c>
      <c r="H63" s="262">
        <v>12839</v>
      </c>
      <c r="I63" s="262">
        <v>1612</v>
      </c>
      <c r="J63" s="262">
        <v>2111</v>
      </c>
      <c r="K63" s="262">
        <v>12340</v>
      </c>
      <c r="L63" s="264">
        <v>7128</v>
      </c>
      <c r="M63" s="264">
        <v>7323</v>
      </c>
      <c r="N63" s="263">
        <v>14451</v>
      </c>
      <c r="O63" s="265">
        <v>2931.403067962166</v>
      </c>
      <c r="P63" s="265">
        <v>1850.8331654310059</v>
      </c>
      <c r="Q63" s="265">
        <v>2989.409845915286</v>
      </c>
      <c r="R63" s="265">
        <v>2774.1686743873997</v>
      </c>
      <c r="S63" s="266">
        <v>3283.6660505534087</v>
      </c>
      <c r="T63" s="266">
        <v>2342.5853191553347</v>
      </c>
      <c r="U63" s="267">
        <v>2807.6041484911029</v>
      </c>
      <c r="V63" s="86"/>
      <c r="W63" s="86"/>
      <c r="X63" s="33"/>
      <c r="Y63" s="33"/>
      <c r="Z63" s="67"/>
      <c r="AA63" s="67"/>
      <c r="AB63" s="67"/>
      <c r="AC63" s="67"/>
      <c r="AD63" s="67"/>
      <c r="AE63" s="67"/>
      <c r="AF63" s="67"/>
      <c r="AG63" s="67"/>
      <c r="AH63" s="67"/>
      <c r="AI63" s="67"/>
      <c r="AJ63" s="67"/>
      <c r="AK63" s="67"/>
      <c r="AL63" s="67"/>
      <c r="AM63" s="67"/>
      <c r="AN63" s="67"/>
      <c r="AO63" s="67"/>
    </row>
    <row r="64" spans="1:41" ht="16.5" customHeight="1">
      <c r="A64" s="208" t="s">
        <v>292</v>
      </c>
      <c r="B64" s="209" t="s">
        <v>919</v>
      </c>
      <c r="C64" s="256">
        <v>6936</v>
      </c>
      <c r="D64" s="256">
        <v>6</v>
      </c>
      <c r="E64" s="256">
        <v>42</v>
      </c>
      <c r="F64" s="256">
        <v>6900</v>
      </c>
      <c r="G64" s="257">
        <v>6942</v>
      </c>
      <c r="H64" s="256">
        <v>90461</v>
      </c>
      <c r="I64" s="256">
        <v>78</v>
      </c>
      <c r="J64" s="256">
        <v>2516</v>
      </c>
      <c r="K64" s="256">
        <v>88023</v>
      </c>
      <c r="L64" s="258">
        <v>47922</v>
      </c>
      <c r="M64" s="258">
        <v>42617</v>
      </c>
      <c r="N64" s="257">
        <v>90539</v>
      </c>
      <c r="O64" s="259">
        <v>4115.2318600174767</v>
      </c>
      <c r="P64" s="259">
        <v>1352.0429713292788</v>
      </c>
      <c r="Q64" s="259">
        <v>6118.7130986656593</v>
      </c>
      <c r="R64" s="259">
        <v>4054.310033290124</v>
      </c>
      <c r="S64" s="260">
        <v>4413.9215531344107</v>
      </c>
      <c r="T64" s="260">
        <v>3766.8615818253506</v>
      </c>
      <c r="U64" s="261">
        <v>4112.8003513092817</v>
      </c>
      <c r="V64" s="86"/>
      <c r="W64" s="86"/>
      <c r="X64" s="33"/>
      <c r="Y64" s="33"/>
      <c r="Z64" s="67"/>
      <c r="AA64" s="67"/>
      <c r="AB64" s="67"/>
      <c r="AC64" s="67"/>
      <c r="AD64" s="67"/>
      <c r="AE64" s="67"/>
      <c r="AF64" s="67"/>
      <c r="AG64" s="67"/>
      <c r="AH64" s="67"/>
      <c r="AI64" s="67"/>
      <c r="AJ64" s="67"/>
      <c r="AK64" s="67"/>
      <c r="AL64" s="67"/>
      <c r="AM64" s="67"/>
      <c r="AN64" s="67"/>
      <c r="AO64" s="67"/>
    </row>
    <row r="65" spans="1:41" ht="16.5" customHeight="1">
      <c r="A65" s="212" t="s">
        <v>293</v>
      </c>
      <c r="B65" s="213" t="s">
        <v>920</v>
      </c>
      <c r="C65" s="262">
        <v>3235</v>
      </c>
      <c r="D65" s="262">
        <v>2</v>
      </c>
      <c r="E65" s="262">
        <v>6</v>
      </c>
      <c r="F65" s="262">
        <v>3231</v>
      </c>
      <c r="G65" s="263">
        <v>3237</v>
      </c>
      <c r="H65" s="262">
        <v>29705</v>
      </c>
      <c r="I65" s="262">
        <v>2</v>
      </c>
      <c r="J65" s="262">
        <v>257</v>
      </c>
      <c r="K65" s="262">
        <v>29450</v>
      </c>
      <c r="L65" s="264">
        <v>12492</v>
      </c>
      <c r="M65" s="264">
        <v>17215</v>
      </c>
      <c r="N65" s="263">
        <v>29707</v>
      </c>
      <c r="O65" s="265">
        <v>3357.6278519892926</v>
      </c>
      <c r="P65" s="265">
        <v>866.85</v>
      </c>
      <c r="Q65" s="265">
        <v>5263.7817198653202</v>
      </c>
      <c r="R65" s="265">
        <v>3340.576338332598</v>
      </c>
      <c r="S65" s="266">
        <v>3563.141567821508</v>
      </c>
      <c r="T65" s="266">
        <v>3207.0639121682575</v>
      </c>
      <c r="U65" s="267">
        <v>3357.4512459599509</v>
      </c>
      <c r="V65" s="86"/>
      <c r="W65" s="86"/>
      <c r="X65" s="33"/>
      <c r="Y65" s="33"/>
      <c r="Z65" s="67"/>
      <c r="AA65" s="67"/>
      <c r="AB65" s="67"/>
      <c r="AC65" s="67"/>
      <c r="AD65" s="67"/>
      <c r="AE65" s="67"/>
      <c r="AF65" s="67"/>
      <c r="AG65" s="67"/>
      <c r="AH65" s="67"/>
      <c r="AI65" s="67"/>
      <c r="AJ65" s="67"/>
      <c r="AK65" s="67"/>
      <c r="AL65" s="67"/>
      <c r="AM65" s="67"/>
      <c r="AN65" s="67"/>
      <c r="AO65" s="67"/>
    </row>
    <row r="66" spans="1:41" ht="16.5" customHeight="1">
      <c r="A66" s="208" t="s">
        <v>294</v>
      </c>
      <c r="B66" s="209" t="s">
        <v>921</v>
      </c>
      <c r="C66" s="256">
        <v>16777</v>
      </c>
      <c r="D66" s="256">
        <v>5</v>
      </c>
      <c r="E66" s="256">
        <v>13</v>
      </c>
      <c r="F66" s="256">
        <v>16769</v>
      </c>
      <c r="G66" s="257">
        <v>16782</v>
      </c>
      <c r="H66" s="256">
        <v>74083</v>
      </c>
      <c r="I66" s="256">
        <v>18</v>
      </c>
      <c r="J66" s="256">
        <v>858</v>
      </c>
      <c r="K66" s="256">
        <v>73243</v>
      </c>
      <c r="L66" s="258">
        <v>34487</v>
      </c>
      <c r="M66" s="258">
        <v>39614</v>
      </c>
      <c r="N66" s="257">
        <v>74101</v>
      </c>
      <c r="O66" s="259">
        <v>2306.1360026963685</v>
      </c>
      <c r="P66" s="259">
        <v>1236.5459454191032</v>
      </c>
      <c r="Q66" s="259">
        <v>4769.5536502127998</v>
      </c>
      <c r="R66" s="259">
        <v>2275.4911203999436</v>
      </c>
      <c r="S66" s="260">
        <v>2571.8618384875458</v>
      </c>
      <c r="T66" s="260">
        <v>2071.5939144518934</v>
      </c>
      <c r="U66" s="261">
        <v>2305.8701635539037</v>
      </c>
      <c r="V66" s="86"/>
      <c r="W66" s="86"/>
      <c r="X66" s="33"/>
      <c r="Y66" s="33"/>
      <c r="Z66" s="67"/>
      <c r="AA66" s="67"/>
      <c r="AB66" s="67"/>
      <c r="AC66" s="67"/>
      <c r="AD66" s="67"/>
      <c r="AE66" s="67"/>
      <c r="AF66" s="67"/>
      <c r="AG66" s="67"/>
      <c r="AH66" s="67"/>
      <c r="AI66" s="67"/>
      <c r="AJ66" s="67"/>
      <c r="AK66" s="67"/>
      <c r="AL66" s="67"/>
      <c r="AM66" s="67"/>
      <c r="AN66" s="67"/>
      <c r="AO66" s="67"/>
    </row>
    <row r="67" spans="1:41" ht="16.5" customHeight="1">
      <c r="A67" s="212" t="s">
        <v>296</v>
      </c>
      <c r="B67" s="213" t="s">
        <v>922</v>
      </c>
      <c r="C67" s="262">
        <v>72197</v>
      </c>
      <c r="D67" s="262">
        <v>662</v>
      </c>
      <c r="E67" s="262">
        <v>52</v>
      </c>
      <c r="F67" s="262">
        <v>72807</v>
      </c>
      <c r="G67" s="263">
        <v>72859</v>
      </c>
      <c r="H67" s="262">
        <v>172026</v>
      </c>
      <c r="I67" s="262">
        <v>4994</v>
      </c>
      <c r="J67" s="262">
        <v>984</v>
      </c>
      <c r="K67" s="262">
        <v>176036</v>
      </c>
      <c r="L67" s="264">
        <v>114905</v>
      </c>
      <c r="M67" s="264">
        <v>62115</v>
      </c>
      <c r="N67" s="263">
        <v>177020</v>
      </c>
      <c r="O67" s="265">
        <v>1402.9596505266659</v>
      </c>
      <c r="P67" s="265">
        <v>1414.5292841519861</v>
      </c>
      <c r="Q67" s="265">
        <v>2190.952709260589</v>
      </c>
      <c r="R67" s="265">
        <v>1398.5189149003127</v>
      </c>
      <c r="S67" s="266">
        <v>1417.3760174878416</v>
      </c>
      <c r="T67" s="266">
        <v>1375.7726163139514</v>
      </c>
      <c r="U67" s="267">
        <v>1403.2522475713408</v>
      </c>
      <c r="V67" s="86"/>
      <c r="W67" s="86"/>
      <c r="X67" s="33"/>
      <c r="Y67" s="33"/>
      <c r="Z67" s="67"/>
      <c r="AA67" s="67"/>
      <c r="AB67" s="67"/>
      <c r="AC67" s="67"/>
      <c r="AD67" s="67"/>
      <c r="AE67" s="67"/>
      <c r="AF67" s="67"/>
      <c r="AG67" s="67"/>
      <c r="AH67" s="67"/>
      <c r="AI67" s="67"/>
      <c r="AJ67" s="67"/>
      <c r="AK67" s="67"/>
      <c r="AL67" s="67"/>
      <c r="AM67" s="67"/>
      <c r="AN67" s="67"/>
      <c r="AO67" s="67"/>
    </row>
    <row r="68" spans="1:41" ht="16.5" customHeight="1">
      <c r="A68" s="208" t="s">
        <v>297</v>
      </c>
      <c r="B68" s="209" t="s">
        <v>923</v>
      </c>
      <c r="C68" s="256">
        <v>57491</v>
      </c>
      <c r="D68" s="256">
        <v>20</v>
      </c>
      <c r="E68" s="256">
        <v>85</v>
      </c>
      <c r="F68" s="256">
        <v>57426</v>
      </c>
      <c r="G68" s="257">
        <v>57511</v>
      </c>
      <c r="H68" s="256">
        <v>160962</v>
      </c>
      <c r="I68" s="256">
        <v>87</v>
      </c>
      <c r="J68" s="256">
        <v>1379</v>
      </c>
      <c r="K68" s="256">
        <v>159670</v>
      </c>
      <c r="L68" s="258">
        <v>63671</v>
      </c>
      <c r="M68" s="258">
        <v>97378</v>
      </c>
      <c r="N68" s="257">
        <v>161049</v>
      </c>
      <c r="O68" s="259">
        <v>1341.1857916430133</v>
      </c>
      <c r="P68" s="259">
        <v>1110.5924501300954</v>
      </c>
      <c r="Q68" s="259">
        <v>1607.7481361294876</v>
      </c>
      <c r="R68" s="259">
        <v>1338.7282076228032</v>
      </c>
      <c r="S68" s="260">
        <v>1401.5625609796714</v>
      </c>
      <c r="T68" s="260">
        <v>1301.4750763913262</v>
      </c>
      <c r="U68" s="261">
        <v>1341.06501245614</v>
      </c>
      <c r="V68" s="86"/>
      <c r="W68" s="86"/>
      <c r="X68" s="33"/>
      <c r="Y68" s="33"/>
      <c r="Z68" s="67"/>
      <c r="AA68" s="67"/>
      <c r="AB68" s="67"/>
      <c r="AC68" s="67"/>
      <c r="AD68" s="67"/>
      <c r="AE68" s="67"/>
      <c r="AF68" s="67"/>
      <c r="AG68" s="67"/>
      <c r="AH68" s="67"/>
      <c r="AI68" s="67"/>
      <c r="AJ68" s="67"/>
      <c r="AK68" s="67"/>
      <c r="AL68" s="67"/>
      <c r="AM68" s="67"/>
      <c r="AN68" s="67"/>
      <c r="AO68" s="67"/>
    </row>
    <row r="69" spans="1:41" ht="16.5" customHeight="1">
      <c r="A69" s="212" t="s">
        <v>298</v>
      </c>
      <c r="B69" s="213" t="s">
        <v>1024</v>
      </c>
      <c r="C69" s="262">
        <v>16022</v>
      </c>
      <c r="D69" s="262">
        <v>813</v>
      </c>
      <c r="E69" s="262">
        <v>600</v>
      </c>
      <c r="F69" s="262">
        <v>16235</v>
      </c>
      <c r="G69" s="263">
        <v>16835</v>
      </c>
      <c r="H69" s="262">
        <v>189784</v>
      </c>
      <c r="I69" s="262">
        <v>5793</v>
      </c>
      <c r="J69" s="262">
        <v>27292</v>
      </c>
      <c r="K69" s="262">
        <v>168285</v>
      </c>
      <c r="L69" s="264">
        <v>105694</v>
      </c>
      <c r="M69" s="264">
        <v>89883</v>
      </c>
      <c r="N69" s="263">
        <v>195577</v>
      </c>
      <c r="O69" s="265">
        <v>3097.1024025904976</v>
      </c>
      <c r="P69" s="265">
        <v>1571.6229552664411</v>
      </c>
      <c r="Q69" s="265">
        <v>3485.0156011399831</v>
      </c>
      <c r="R69" s="265">
        <v>2964.5555251515189</v>
      </c>
      <c r="S69" s="266">
        <v>3262.4669415229114</v>
      </c>
      <c r="T69" s="266">
        <v>2803.9525286290072</v>
      </c>
      <c r="U69" s="267">
        <v>3051.7656375425431</v>
      </c>
      <c r="V69" s="86"/>
      <c r="W69" s="86"/>
      <c r="X69" s="33"/>
      <c r="Y69" s="33"/>
      <c r="Z69" s="67"/>
      <c r="AA69" s="67"/>
      <c r="AB69" s="67"/>
      <c r="AC69" s="67"/>
      <c r="AD69" s="67"/>
      <c r="AE69" s="67"/>
      <c r="AF69" s="67"/>
      <c r="AG69" s="67"/>
      <c r="AH69" s="67"/>
      <c r="AI69" s="67"/>
      <c r="AJ69" s="67"/>
      <c r="AK69" s="67"/>
      <c r="AL69" s="67"/>
      <c r="AM69" s="67"/>
      <c r="AN69" s="67"/>
      <c r="AO69" s="67"/>
    </row>
    <row r="70" spans="1:41" ht="16.5" customHeight="1">
      <c r="A70" s="208" t="s">
        <v>299</v>
      </c>
      <c r="B70" s="209" t="s">
        <v>924</v>
      </c>
      <c r="C70" s="256">
        <v>28624</v>
      </c>
      <c r="D70" s="256">
        <v>1669</v>
      </c>
      <c r="E70" s="256">
        <v>1038</v>
      </c>
      <c r="F70" s="256">
        <v>29255</v>
      </c>
      <c r="G70" s="257">
        <v>30293</v>
      </c>
      <c r="H70" s="256">
        <v>178437</v>
      </c>
      <c r="I70" s="256">
        <v>14333</v>
      </c>
      <c r="J70" s="256">
        <v>24307</v>
      </c>
      <c r="K70" s="256">
        <v>168463</v>
      </c>
      <c r="L70" s="258">
        <v>128366</v>
      </c>
      <c r="M70" s="258">
        <v>64404</v>
      </c>
      <c r="N70" s="257">
        <v>192770</v>
      </c>
      <c r="O70" s="259">
        <v>2285.2669407357139</v>
      </c>
      <c r="P70" s="259">
        <v>2076.5265550418349</v>
      </c>
      <c r="Q70" s="259">
        <v>3534.1523193352104</v>
      </c>
      <c r="R70" s="259">
        <v>2062.930652035177</v>
      </c>
      <c r="S70" s="260">
        <v>2441.5651001644915</v>
      </c>
      <c r="T70" s="260">
        <v>1943.8214701219308</v>
      </c>
      <c r="U70" s="261">
        <v>2270.5985591980411</v>
      </c>
      <c r="V70" s="86"/>
      <c r="W70" s="86"/>
      <c r="X70" s="33"/>
      <c r="Y70" s="33"/>
      <c r="Z70" s="67"/>
      <c r="AA70" s="67"/>
      <c r="AB70" s="67"/>
      <c r="AC70" s="67"/>
      <c r="AD70" s="67"/>
      <c r="AE70" s="67"/>
      <c r="AF70" s="67"/>
      <c r="AG70" s="67"/>
      <c r="AH70" s="67"/>
      <c r="AI70" s="67"/>
      <c r="AJ70" s="67"/>
      <c r="AK70" s="67"/>
      <c r="AL70" s="67"/>
      <c r="AM70" s="67"/>
      <c r="AN70" s="67"/>
      <c r="AO70" s="67"/>
    </row>
    <row r="71" spans="1:41" ht="16.5" customHeight="1">
      <c r="A71" s="212" t="s">
        <v>300</v>
      </c>
      <c r="B71" s="213" t="s">
        <v>925</v>
      </c>
      <c r="C71" s="262">
        <v>1366</v>
      </c>
      <c r="D71" s="262">
        <v>35</v>
      </c>
      <c r="E71" s="262">
        <v>83</v>
      </c>
      <c r="F71" s="262">
        <v>1318</v>
      </c>
      <c r="G71" s="263">
        <v>1401</v>
      </c>
      <c r="H71" s="262">
        <v>18209</v>
      </c>
      <c r="I71" s="262">
        <v>126</v>
      </c>
      <c r="J71" s="262">
        <v>6515</v>
      </c>
      <c r="K71" s="262">
        <v>11820</v>
      </c>
      <c r="L71" s="264">
        <v>11007</v>
      </c>
      <c r="M71" s="264">
        <v>7328</v>
      </c>
      <c r="N71" s="263">
        <v>18335</v>
      </c>
      <c r="O71" s="265">
        <v>4288.4252192833792</v>
      </c>
      <c r="P71" s="265">
        <v>2421.8846131639725</v>
      </c>
      <c r="Q71" s="265">
        <v>5920.9354968750331</v>
      </c>
      <c r="R71" s="265">
        <v>3326.5297265758509</v>
      </c>
      <c r="S71" s="266">
        <v>4739.2027293782012</v>
      </c>
      <c r="T71" s="266">
        <v>3554.194623269027</v>
      </c>
      <c r="U71" s="267">
        <v>4275.914632075509</v>
      </c>
      <c r="V71" s="86"/>
      <c r="W71" s="86"/>
      <c r="X71" s="33"/>
      <c r="Y71" s="33"/>
      <c r="Z71" s="67"/>
      <c r="AA71" s="67"/>
      <c r="AB71" s="67"/>
      <c r="AC71" s="67"/>
      <c r="AD71" s="67"/>
      <c r="AE71" s="67"/>
      <c r="AF71" s="67"/>
      <c r="AG71" s="67"/>
      <c r="AH71" s="67"/>
      <c r="AI71" s="67"/>
      <c r="AJ71" s="67"/>
      <c r="AK71" s="67"/>
      <c r="AL71" s="67"/>
      <c r="AM71" s="67"/>
      <c r="AN71" s="67"/>
      <c r="AO71" s="67"/>
    </row>
    <row r="72" spans="1:41" ht="16.5" customHeight="1">
      <c r="A72" s="208" t="s">
        <v>301</v>
      </c>
      <c r="B72" s="209" t="s">
        <v>1025</v>
      </c>
      <c r="C72" s="256">
        <v>7993</v>
      </c>
      <c r="D72" s="256">
        <v>130</v>
      </c>
      <c r="E72" s="256">
        <v>63</v>
      </c>
      <c r="F72" s="256">
        <v>8060</v>
      </c>
      <c r="G72" s="257">
        <v>8123</v>
      </c>
      <c r="H72" s="256">
        <v>62410</v>
      </c>
      <c r="I72" s="256">
        <v>1162</v>
      </c>
      <c r="J72" s="256">
        <v>3849</v>
      </c>
      <c r="K72" s="256">
        <v>59723</v>
      </c>
      <c r="L72" s="258">
        <v>32504</v>
      </c>
      <c r="M72" s="258">
        <v>31068</v>
      </c>
      <c r="N72" s="257">
        <v>63572</v>
      </c>
      <c r="O72" s="259">
        <v>1947.6031605097353</v>
      </c>
      <c r="P72" s="259">
        <v>1436.8505894448253</v>
      </c>
      <c r="Q72" s="259">
        <v>3036.6235302941604</v>
      </c>
      <c r="R72" s="259">
        <v>1850.7715918664262</v>
      </c>
      <c r="S72" s="260">
        <v>1983.4977062910564</v>
      </c>
      <c r="T72" s="260">
        <v>1888.2690711782484</v>
      </c>
      <c r="U72" s="261">
        <v>1937.174004878374</v>
      </c>
      <c r="V72" s="86"/>
      <c r="W72" s="86"/>
      <c r="X72" s="33"/>
      <c r="Y72" s="33"/>
      <c r="Z72" s="67"/>
      <c r="AA72" s="67"/>
      <c r="AB72" s="67"/>
      <c r="AC72" s="67"/>
      <c r="AD72" s="67"/>
      <c r="AE72" s="67"/>
      <c r="AF72" s="67"/>
      <c r="AG72" s="67"/>
      <c r="AH72" s="67"/>
      <c r="AI72" s="67"/>
      <c r="AJ72" s="67"/>
      <c r="AK72" s="67"/>
      <c r="AL72" s="67"/>
      <c r="AM72" s="67"/>
      <c r="AN72" s="67"/>
      <c r="AO72" s="67"/>
    </row>
    <row r="73" spans="1:41" ht="16.5" customHeight="1">
      <c r="A73" s="212" t="s">
        <v>302</v>
      </c>
      <c r="B73" s="213" t="s">
        <v>926</v>
      </c>
      <c r="C73" s="262">
        <v>9182</v>
      </c>
      <c r="D73" s="262">
        <v>85</v>
      </c>
      <c r="E73" s="262">
        <v>94</v>
      </c>
      <c r="F73" s="262">
        <v>9173</v>
      </c>
      <c r="G73" s="263">
        <v>9267</v>
      </c>
      <c r="H73" s="262">
        <v>39423</v>
      </c>
      <c r="I73" s="262">
        <v>805</v>
      </c>
      <c r="J73" s="262">
        <v>3079</v>
      </c>
      <c r="K73" s="262">
        <v>37149</v>
      </c>
      <c r="L73" s="264">
        <v>22066</v>
      </c>
      <c r="M73" s="264">
        <v>18162</v>
      </c>
      <c r="N73" s="263">
        <v>40228</v>
      </c>
      <c r="O73" s="265">
        <v>1746.186589812871</v>
      </c>
      <c r="P73" s="265">
        <v>1072.5328269432118</v>
      </c>
      <c r="Q73" s="265">
        <v>3990.3780003408024</v>
      </c>
      <c r="R73" s="265">
        <v>1511.6907281752426</v>
      </c>
      <c r="S73" s="266">
        <v>1822.1984715501692</v>
      </c>
      <c r="T73" s="266">
        <v>1630.2427620413773</v>
      </c>
      <c r="U73" s="267">
        <v>1731.5963583471105</v>
      </c>
      <c r="V73" s="86"/>
      <c r="W73" s="86"/>
      <c r="X73" s="33"/>
      <c r="Y73" s="33"/>
      <c r="Z73" s="67"/>
      <c r="AA73" s="67"/>
      <c r="AB73" s="67"/>
      <c r="AC73" s="67"/>
      <c r="AD73" s="67"/>
      <c r="AE73" s="67"/>
      <c r="AF73" s="67"/>
      <c r="AG73" s="67"/>
      <c r="AH73" s="67"/>
      <c r="AI73" s="67"/>
      <c r="AJ73" s="67"/>
      <c r="AK73" s="67"/>
      <c r="AL73" s="67"/>
      <c r="AM73" s="67"/>
      <c r="AN73" s="67"/>
      <c r="AO73" s="67"/>
    </row>
    <row r="74" spans="1:41" ht="16.5" customHeight="1">
      <c r="A74" s="208" t="s">
        <v>303</v>
      </c>
      <c r="B74" s="209" t="s">
        <v>927</v>
      </c>
      <c r="C74" s="256">
        <v>4847</v>
      </c>
      <c r="D74" s="256">
        <v>17</v>
      </c>
      <c r="E74" s="256">
        <v>70</v>
      </c>
      <c r="F74" s="256">
        <v>4794</v>
      </c>
      <c r="G74" s="257">
        <v>4864</v>
      </c>
      <c r="H74" s="256">
        <v>13879</v>
      </c>
      <c r="I74" s="256">
        <v>415</v>
      </c>
      <c r="J74" s="256">
        <v>1842</v>
      </c>
      <c r="K74" s="256">
        <v>12452</v>
      </c>
      <c r="L74" s="258">
        <v>6797</v>
      </c>
      <c r="M74" s="258">
        <v>7497</v>
      </c>
      <c r="N74" s="257">
        <v>14294</v>
      </c>
      <c r="O74" s="259">
        <v>1382.843280756013</v>
      </c>
      <c r="P74" s="259">
        <v>2330.8364113037683</v>
      </c>
      <c r="Q74" s="259">
        <v>2598.1271893325888</v>
      </c>
      <c r="R74" s="259">
        <v>1237.027047242125</v>
      </c>
      <c r="S74" s="260">
        <v>1577.3675876790087</v>
      </c>
      <c r="T74" s="260">
        <v>1257.5646167121249</v>
      </c>
      <c r="U74" s="261">
        <v>1412.0041473515241</v>
      </c>
      <c r="V74" s="86"/>
      <c r="W74" s="86"/>
      <c r="X74" s="33"/>
      <c r="Y74" s="33"/>
      <c r="Z74" s="67"/>
      <c r="AA74" s="67"/>
      <c r="AB74" s="67"/>
      <c r="AC74" s="67"/>
      <c r="AD74" s="67"/>
      <c r="AE74" s="67"/>
      <c r="AF74" s="67"/>
      <c r="AG74" s="67"/>
      <c r="AH74" s="67"/>
      <c r="AI74" s="67"/>
      <c r="AJ74" s="67"/>
      <c r="AK74" s="67"/>
      <c r="AL74" s="67"/>
      <c r="AM74" s="67"/>
      <c r="AN74" s="67"/>
      <c r="AO74" s="67"/>
    </row>
    <row r="75" spans="1:41" ht="16.5" customHeight="1">
      <c r="A75" s="212" t="s">
        <v>305</v>
      </c>
      <c r="B75" s="213" t="s">
        <v>928</v>
      </c>
      <c r="C75" s="262">
        <v>6861</v>
      </c>
      <c r="D75" s="262">
        <v>210</v>
      </c>
      <c r="E75" s="262">
        <v>27</v>
      </c>
      <c r="F75" s="262">
        <v>7044</v>
      </c>
      <c r="G75" s="263">
        <v>7071</v>
      </c>
      <c r="H75" s="262">
        <v>26195</v>
      </c>
      <c r="I75" s="262">
        <v>2057</v>
      </c>
      <c r="J75" s="262">
        <v>398</v>
      </c>
      <c r="K75" s="262">
        <v>27854</v>
      </c>
      <c r="L75" s="264">
        <v>20025</v>
      </c>
      <c r="M75" s="264">
        <v>8227</v>
      </c>
      <c r="N75" s="263">
        <v>28252</v>
      </c>
      <c r="O75" s="265">
        <v>1733.0172301383845</v>
      </c>
      <c r="P75" s="265">
        <v>1293.2430681732721</v>
      </c>
      <c r="Q75" s="265">
        <v>2435.5100160857905</v>
      </c>
      <c r="R75" s="265">
        <v>1690.4181191514419</v>
      </c>
      <c r="S75" s="266">
        <v>1708.5732484634811</v>
      </c>
      <c r="T75" s="266">
        <v>1684.8937201240481</v>
      </c>
      <c r="U75" s="267">
        <v>1701.612339331723</v>
      </c>
      <c r="V75" s="86"/>
      <c r="W75" s="86"/>
      <c r="X75" s="33"/>
      <c r="Y75" s="33"/>
      <c r="Z75" s="67"/>
      <c r="AA75" s="67"/>
      <c r="AB75" s="67"/>
      <c r="AC75" s="67"/>
      <c r="AD75" s="67"/>
      <c r="AE75" s="67"/>
      <c r="AF75" s="67"/>
      <c r="AG75" s="67"/>
      <c r="AH75" s="67"/>
      <c r="AI75" s="67"/>
      <c r="AJ75" s="67"/>
      <c r="AK75" s="67"/>
      <c r="AL75" s="67"/>
      <c r="AM75" s="67"/>
      <c r="AN75" s="67"/>
      <c r="AO75" s="67"/>
    </row>
    <row r="76" spans="1:41" ht="16.5" customHeight="1">
      <c r="A76" s="208" t="s">
        <v>306</v>
      </c>
      <c r="B76" s="209" t="s">
        <v>929</v>
      </c>
      <c r="C76" s="256">
        <v>1771</v>
      </c>
      <c r="D76" s="256">
        <v>948</v>
      </c>
      <c r="E76" s="256">
        <v>286</v>
      </c>
      <c r="F76" s="256">
        <v>2433</v>
      </c>
      <c r="G76" s="257">
        <v>2719</v>
      </c>
      <c r="H76" s="256">
        <v>91253</v>
      </c>
      <c r="I76" s="256">
        <v>18353</v>
      </c>
      <c r="J76" s="256">
        <v>20828</v>
      </c>
      <c r="K76" s="256">
        <v>88778</v>
      </c>
      <c r="L76" s="258">
        <v>64627</v>
      </c>
      <c r="M76" s="258">
        <v>44979</v>
      </c>
      <c r="N76" s="257">
        <v>109606</v>
      </c>
      <c r="O76" s="259">
        <v>1753.1615009702523</v>
      </c>
      <c r="P76" s="259">
        <v>1455.2177209982717</v>
      </c>
      <c r="Q76" s="259">
        <v>2129.5345066257501</v>
      </c>
      <c r="R76" s="259">
        <v>1424.3842065986548</v>
      </c>
      <c r="S76" s="260">
        <v>1727.8180232792079</v>
      </c>
      <c r="T76" s="260">
        <v>1608.3861388009195</v>
      </c>
      <c r="U76" s="261">
        <v>1680.0819465109339</v>
      </c>
      <c r="V76" s="86"/>
      <c r="W76" s="86"/>
      <c r="X76" s="33"/>
      <c r="Y76" s="33"/>
      <c r="Z76" s="67"/>
      <c r="AA76" s="67"/>
      <c r="AB76" s="67"/>
      <c r="AC76" s="67"/>
      <c r="AD76" s="67"/>
      <c r="AE76" s="67"/>
      <c r="AF76" s="67"/>
      <c r="AG76" s="67"/>
      <c r="AH76" s="67"/>
      <c r="AI76" s="67"/>
      <c r="AJ76" s="67"/>
      <c r="AK76" s="67"/>
      <c r="AL76" s="67"/>
      <c r="AM76" s="67"/>
      <c r="AN76" s="67"/>
      <c r="AO76" s="67"/>
    </row>
    <row r="77" spans="1:41" ht="16.5" customHeight="1">
      <c r="A77" s="212" t="s">
        <v>307</v>
      </c>
      <c r="B77" s="213" t="s">
        <v>930</v>
      </c>
      <c r="C77" s="262">
        <v>10978</v>
      </c>
      <c r="D77" s="262">
        <v>143</v>
      </c>
      <c r="E77" s="262">
        <v>20</v>
      </c>
      <c r="F77" s="262">
        <v>11101</v>
      </c>
      <c r="G77" s="263">
        <v>11121</v>
      </c>
      <c r="H77" s="262">
        <v>61464</v>
      </c>
      <c r="I77" s="262">
        <v>962</v>
      </c>
      <c r="J77" s="262">
        <v>562</v>
      </c>
      <c r="K77" s="262">
        <v>61864</v>
      </c>
      <c r="L77" s="264">
        <v>37715</v>
      </c>
      <c r="M77" s="264">
        <v>24711</v>
      </c>
      <c r="N77" s="263">
        <v>62426</v>
      </c>
      <c r="O77" s="265">
        <v>1573.3022706257198</v>
      </c>
      <c r="P77" s="265">
        <v>1064.0476823241922</v>
      </c>
      <c r="Q77" s="265">
        <v>3155.7190800493408</v>
      </c>
      <c r="R77" s="265">
        <v>1550.7646202601798</v>
      </c>
      <c r="S77" s="266">
        <v>1537.7366464573031</v>
      </c>
      <c r="T77" s="266">
        <v>1607.3644083969168</v>
      </c>
      <c r="U77" s="267">
        <v>1567.103961959866</v>
      </c>
      <c r="V77" s="86"/>
      <c r="W77" s="86"/>
      <c r="X77" s="33"/>
      <c r="Y77" s="33"/>
      <c r="Z77" s="67"/>
      <c r="AA77" s="67"/>
      <c r="AB77" s="67"/>
      <c r="AC77" s="67"/>
      <c r="AD77" s="67"/>
      <c r="AE77" s="67"/>
      <c r="AF77" s="67"/>
      <c r="AG77" s="67"/>
      <c r="AH77" s="67"/>
      <c r="AI77" s="67"/>
      <c r="AJ77" s="67"/>
      <c r="AK77" s="67"/>
      <c r="AL77" s="67"/>
      <c r="AM77" s="67"/>
      <c r="AN77" s="67"/>
      <c r="AO77" s="67"/>
    </row>
    <row r="78" spans="1:41" ht="16.5" customHeight="1">
      <c r="A78" s="208" t="s">
        <v>308</v>
      </c>
      <c r="B78" s="209" t="s">
        <v>1026</v>
      </c>
      <c r="C78" s="256">
        <v>5924</v>
      </c>
      <c r="D78" s="256">
        <v>14321</v>
      </c>
      <c r="E78" s="256">
        <v>818</v>
      </c>
      <c r="F78" s="256">
        <v>19427</v>
      </c>
      <c r="G78" s="257">
        <v>20245</v>
      </c>
      <c r="H78" s="256">
        <v>98226</v>
      </c>
      <c r="I78" s="256">
        <v>157661</v>
      </c>
      <c r="J78" s="256">
        <v>49254</v>
      </c>
      <c r="K78" s="256">
        <v>206633</v>
      </c>
      <c r="L78" s="258">
        <v>204976</v>
      </c>
      <c r="M78" s="258">
        <v>50911</v>
      </c>
      <c r="N78" s="257">
        <v>255887</v>
      </c>
      <c r="O78" s="259">
        <v>1951.1873360934605</v>
      </c>
      <c r="P78" s="259">
        <v>1497.8159241040385</v>
      </c>
      <c r="Q78" s="259">
        <v>2511.6121717971819</v>
      </c>
      <c r="R78" s="259">
        <v>1439.5858243827354</v>
      </c>
      <c r="S78" s="260">
        <v>1723.7158404944425</v>
      </c>
      <c r="T78" s="260">
        <v>1437.0593861393972</v>
      </c>
      <c r="U78" s="261">
        <v>1674.5059935259592</v>
      </c>
      <c r="V78" s="86"/>
      <c r="W78" s="86"/>
      <c r="X78" s="33"/>
      <c r="Y78" s="33"/>
      <c r="Z78" s="67"/>
      <c r="AA78" s="67"/>
      <c r="AB78" s="67"/>
      <c r="AC78" s="67"/>
      <c r="AD78" s="67"/>
      <c r="AE78" s="67"/>
      <c r="AF78" s="67"/>
      <c r="AG78" s="67"/>
      <c r="AH78" s="67"/>
      <c r="AI78" s="67"/>
      <c r="AJ78" s="67"/>
      <c r="AK78" s="67"/>
      <c r="AL78" s="67"/>
      <c r="AM78" s="67"/>
      <c r="AN78" s="67"/>
      <c r="AO78" s="67"/>
    </row>
    <row r="79" spans="1:41" ht="16.5" customHeight="1">
      <c r="A79" s="212" t="s">
        <v>309</v>
      </c>
      <c r="B79" s="213" t="s">
        <v>931</v>
      </c>
      <c r="C79" s="262">
        <v>17021</v>
      </c>
      <c r="D79" s="262">
        <v>13915</v>
      </c>
      <c r="E79" s="262">
        <v>4013</v>
      </c>
      <c r="F79" s="262">
        <v>26923</v>
      </c>
      <c r="G79" s="263">
        <v>30936</v>
      </c>
      <c r="H79" s="262">
        <v>325533</v>
      </c>
      <c r="I79" s="262">
        <v>205274</v>
      </c>
      <c r="J79" s="262">
        <v>289152</v>
      </c>
      <c r="K79" s="262">
        <v>241655</v>
      </c>
      <c r="L79" s="264">
        <v>303469</v>
      </c>
      <c r="M79" s="264">
        <v>227338</v>
      </c>
      <c r="N79" s="263">
        <v>530807</v>
      </c>
      <c r="O79" s="265">
        <v>2068.6843550278586</v>
      </c>
      <c r="P79" s="265">
        <v>1359.0252805483938</v>
      </c>
      <c r="Q79" s="265">
        <v>2055.629340818884</v>
      </c>
      <c r="R79" s="265">
        <v>1418.5962336705634</v>
      </c>
      <c r="S79" s="266">
        <v>2051.3129164096672</v>
      </c>
      <c r="T79" s="266">
        <v>1427.0795505503393</v>
      </c>
      <c r="U79" s="267">
        <v>1791.4744674115479</v>
      </c>
      <c r="V79" s="86"/>
      <c r="W79" s="86"/>
      <c r="X79" s="33"/>
      <c r="Y79" s="33"/>
      <c r="Z79" s="67"/>
      <c r="AA79" s="67"/>
      <c r="AB79" s="67"/>
      <c r="AC79" s="67"/>
      <c r="AD79" s="67"/>
      <c r="AE79" s="67"/>
      <c r="AF79" s="67"/>
      <c r="AG79" s="67"/>
      <c r="AH79" s="67"/>
      <c r="AI79" s="67"/>
      <c r="AJ79" s="67"/>
      <c r="AK79" s="67"/>
      <c r="AL79" s="67"/>
      <c r="AM79" s="67"/>
      <c r="AN79" s="67"/>
      <c r="AO79" s="67"/>
    </row>
    <row r="80" spans="1:41" ht="16.5" customHeight="1">
      <c r="A80" s="208" t="s">
        <v>310</v>
      </c>
      <c r="B80" s="209" t="s">
        <v>1027</v>
      </c>
      <c r="C80" s="256">
        <v>32449</v>
      </c>
      <c r="D80" s="256">
        <v>694</v>
      </c>
      <c r="E80" s="256">
        <v>4758</v>
      </c>
      <c r="F80" s="256">
        <v>28385</v>
      </c>
      <c r="G80" s="257">
        <v>33143</v>
      </c>
      <c r="H80" s="256">
        <v>438289</v>
      </c>
      <c r="I80" s="256">
        <v>28842</v>
      </c>
      <c r="J80" s="256">
        <v>138025</v>
      </c>
      <c r="K80" s="256">
        <v>329106</v>
      </c>
      <c r="L80" s="258">
        <v>239860</v>
      </c>
      <c r="M80" s="258">
        <v>227271</v>
      </c>
      <c r="N80" s="257">
        <v>467131</v>
      </c>
      <c r="O80" s="259">
        <v>2393.5683666483769</v>
      </c>
      <c r="P80" s="259">
        <v>1579.5236377027327</v>
      </c>
      <c r="Q80" s="259">
        <v>2829.6841990897192</v>
      </c>
      <c r="R80" s="259">
        <v>2112.9116740731806</v>
      </c>
      <c r="S80" s="260">
        <v>2668.8268274637803</v>
      </c>
      <c r="T80" s="260">
        <v>1994.9864314385591</v>
      </c>
      <c r="U80" s="261">
        <v>2343.0262822526088</v>
      </c>
      <c r="V80" s="86"/>
      <c r="W80" s="86"/>
      <c r="X80" s="33"/>
      <c r="Y80" s="33"/>
      <c r="Z80" s="67"/>
      <c r="AA80" s="67"/>
      <c r="AB80" s="67"/>
      <c r="AC80" s="67"/>
      <c r="AD80" s="67"/>
      <c r="AE80" s="67"/>
      <c r="AF80" s="67"/>
      <c r="AG80" s="67"/>
      <c r="AH80" s="67"/>
      <c r="AI80" s="67"/>
      <c r="AJ80" s="67"/>
      <c r="AK80" s="67"/>
      <c r="AL80" s="67"/>
      <c r="AM80" s="67"/>
      <c r="AN80" s="67"/>
      <c r="AO80" s="67"/>
    </row>
    <row r="81" spans="1:41" ht="16.5" customHeight="1">
      <c r="A81" s="212" t="s">
        <v>311</v>
      </c>
      <c r="B81" s="213" t="s">
        <v>932</v>
      </c>
      <c r="C81" s="262">
        <v>5720</v>
      </c>
      <c r="D81" s="262">
        <v>510</v>
      </c>
      <c r="E81" s="262">
        <v>5377</v>
      </c>
      <c r="F81" s="262">
        <v>853</v>
      </c>
      <c r="G81" s="263">
        <v>6230</v>
      </c>
      <c r="H81" s="262">
        <v>272363</v>
      </c>
      <c r="I81" s="262">
        <v>35978</v>
      </c>
      <c r="J81" s="262">
        <v>299939</v>
      </c>
      <c r="K81" s="262">
        <v>8402</v>
      </c>
      <c r="L81" s="264">
        <v>215160</v>
      </c>
      <c r="M81" s="264">
        <v>93181</v>
      </c>
      <c r="N81" s="263">
        <v>308341</v>
      </c>
      <c r="O81" s="265">
        <v>1878.0600043304473</v>
      </c>
      <c r="P81" s="265">
        <v>2079.1283428063261</v>
      </c>
      <c r="Q81" s="265">
        <v>1897.4539292268623</v>
      </c>
      <c r="R81" s="265">
        <v>2048.8354416633024</v>
      </c>
      <c r="S81" s="266">
        <v>1928.0779041072219</v>
      </c>
      <c r="T81" s="266">
        <v>1836.2883888752615</v>
      </c>
      <c r="U81" s="267">
        <v>1901.2995286287792</v>
      </c>
      <c r="V81" s="86"/>
      <c r="W81" s="86"/>
      <c r="X81" s="33"/>
      <c r="Y81" s="33"/>
      <c r="Z81" s="67"/>
      <c r="AA81" s="67"/>
      <c r="AB81" s="67"/>
      <c r="AC81" s="67"/>
      <c r="AD81" s="67"/>
      <c r="AE81" s="67"/>
      <c r="AF81" s="67"/>
      <c r="AG81" s="67"/>
      <c r="AH81" s="67"/>
      <c r="AI81" s="67"/>
      <c r="AJ81" s="67"/>
      <c r="AK81" s="67"/>
      <c r="AL81" s="67"/>
      <c r="AM81" s="67"/>
      <c r="AN81" s="67"/>
      <c r="AO81" s="67"/>
    </row>
    <row r="82" spans="1:41" ht="16.5" customHeight="1">
      <c r="A82" s="208" t="s">
        <v>312</v>
      </c>
      <c r="B82" s="209" t="s">
        <v>933</v>
      </c>
      <c r="C82" s="256">
        <v>41484</v>
      </c>
      <c r="D82" s="256">
        <v>1170</v>
      </c>
      <c r="E82" s="256">
        <v>9979</v>
      </c>
      <c r="F82" s="256">
        <v>32675</v>
      </c>
      <c r="G82" s="257">
        <v>42654</v>
      </c>
      <c r="H82" s="256">
        <v>663618</v>
      </c>
      <c r="I82" s="256">
        <v>38496</v>
      </c>
      <c r="J82" s="256">
        <v>275711</v>
      </c>
      <c r="K82" s="256">
        <v>426403</v>
      </c>
      <c r="L82" s="258">
        <v>211651</v>
      </c>
      <c r="M82" s="258">
        <v>490463</v>
      </c>
      <c r="N82" s="257">
        <v>702114</v>
      </c>
      <c r="O82" s="259">
        <v>1785.1189836426938</v>
      </c>
      <c r="P82" s="259">
        <v>1503.0243995848114</v>
      </c>
      <c r="Q82" s="259">
        <v>1783.7575505945551</v>
      </c>
      <c r="R82" s="259">
        <v>1760.164203586053</v>
      </c>
      <c r="S82" s="260">
        <v>2032.3046405607199</v>
      </c>
      <c r="T82" s="260">
        <v>1654.2384303673375</v>
      </c>
      <c r="U82" s="261">
        <v>1769.6032241059206</v>
      </c>
      <c r="V82" s="86"/>
      <c r="W82" s="86"/>
      <c r="X82" s="33"/>
      <c r="Y82" s="33"/>
      <c r="Z82" s="67"/>
      <c r="AA82" s="67"/>
      <c r="AB82" s="67"/>
      <c r="AC82" s="67"/>
      <c r="AD82" s="67"/>
      <c r="AE82" s="67"/>
      <c r="AF82" s="67"/>
      <c r="AG82" s="67"/>
      <c r="AH82" s="67"/>
      <c r="AI82" s="67"/>
      <c r="AJ82" s="67"/>
      <c r="AK82" s="67"/>
      <c r="AL82" s="67"/>
      <c r="AM82" s="67"/>
      <c r="AN82" s="67"/>
      <c r="AO82" s="67"/>
    </row>
    <row r="83" spans="1:41" ht="16.5" customHeight="1">
      <c r="A83" s="212" t="s">
        <v>313</v>
      </c>
      <c r="B83" s="213" t="s">
        <v>934</v>
      </c>
      <c r="C83" s="262">
        <v>45615</v>
      </c>
      <c r="D83" s="262">
        <v>1172</v>
      </c>
      <c r="E83" s="262">
        <v>3660</v>
      </c>
      <c r="F83" s="262">
        <v>43127</v>
      </c>
      <c r="G83" s="263">
        <v>46787</v>
      </c>
      <c r="H83" s="262">
        <v>879959</v>
      </c>
      <c r="I83" s="262">
        <v>29510</v>
      </c>
      <c r="J83" s="262">
        <v>437555</v>
      </c>
      <c r="K83" s="262">
        <v>471914</v>
      </c>
      <c r="L83" s="264">
        <v>332909</v>
      </c>
      <c r="M83" s="264">
        <v>576560</v>
      </c>
      <c r="N83" s="263">
        <v>909469</v>
      </c>
      <c r="O83" s="265">
        <v>2057.785251405996</v>
      </c>
      <c r="P83" s="265">
        <v>1518.3639146891442</v>
      </c>
      <c r="Q83" s="265">
        <v>2573.2800324459786</v>
      </c>
      <c r="R83" s="265">
        <v>1483.4185828139698</v>
      </c>
      <c r="S83" s="266">
        <v>2464.0468012796282</v>
      </c>
      <c r="T83" s="266">
        <v>1767.5867935390447</v>
      </c>
      <c r="U83" s="267">
        <v>2039.5812046162291</v>
      </c>
      <c r="V83" s="86"/>
      <c r="W83" s="86"/>
      <c r="X83" s="33"/>
      <c r="Y83" s="33"/>
      <c r="Z83" s="67"/>
      <c r="AA83" s="67"/>
      <c r="AB83" s="67"/>
      <c r="AC83" s="67"/>
      <c r="AD83" s="67"/>
      <c r="AE83" s="67"/>
      <c r="AF83" s="67"/>
      <c r="AG83" s="67"/>
      <c r="AH83" s="67"/>
      <c r="AI83" s="67"/>
      <c r="AJ83" s="67"/>
      <c r="AK83" s="67"/>
      <c r="AL83" s="67"/>
      <c r="AM83" s="67"/>
      <c r="AN83" s="67"/>
      <c r="AO83" s="67"/>
    </row>
    <row r="84" spans="1:41" ht="16.5" customHeight="1">
      <c r="A84" s="208" t="s">
        <v>314</v>
      </c>
      <c r="B84" s="209" t="s">
        <v>935</v>
      </c>
      <c r="C84" s="256">
        <v>2162</v>
      </c>
      <c r="D84" s="256">
        <v>16</v>
      </c>
      <c r="E84" s="256">
        <v>1336</v>
      </c>
      <c r="F84" s="256">
        <v>842</v>
      </c>
      <c r="G84" s="257">
        <v>2178</v>
      </c>
      <c r="H84" s="256">
        <v>53098</v>
      </c>
      <c r="I84" s="256">
        <v>399</v>
      </c>
      <c r="J84" s="256">
        <v>29268</v>
      </c>
      <c r="K84" s="256">
        <v>24229</v>
      </c>
      <c r="L84" s="258">
        <v>16555</v>
      </c>
      <c r="M84" s="258">
        <v>36942</v>
      </c>
      <c r="N84" s="257">
        <v>53497</v>
      </c>
      <c r="O84" s="259">
        <v>2089.96752360558</v>
      </c>
      <c r="P84" s="259">
        <v>1597.8394098057354</v>
      </c>
      <c r="Q84" s="259">
        <v>2885.9804150179216</v>
      </c>
      <c r="R84" s="259">
        <v>1046.1531252608643</v>
      </c>
      <c r="S84" s="260">
        <v>2236.1928578473417</v>
      </c>
      <c r="T84" s="260">
        <v>2017.0867326025623</v>
      </c>
      <c r="U84" s="261">
        <v>2086.419848934378</v>
      </c>
      <c r="V84" s="86"/>
      <c r="W84" s="86"/>
      <c r="X84" s="33"/>
      <c r="Y84" s="33"/>
      <c r="Z84" s="67"/>
      <c r="AA84" s="67"/>
      <c r="AB84" s="67"/>
      <c r="AC84" s="67"/>
      <c r="AD84" s="67"/>
      <c r="AE84" s="67"/>
      <c r="AF84" s="67"/>
      <c r="AG84" s="67"/>
      <c r="AH84" s="67"/>
      <c r="AI84" s="67"/>
      <c r="AJ84" s="67"/>
      <c r="AK84" s="67"/>
      <c r="AL84" s="67"/>
      <c r="AM84" s="67"/>
      <c r="AN84" s="67"/>
      <c r="AO84" s="67"/>
    </row>
    <row r="85" spans="1:41" ht="16.5" customHeight="1">
      <c r="A85" s="212" t="s">
        <v>315</v>
      </c>
      <c r="B85" s="213" t="s">
        <v>936</v>
      </c>
      <c r="C85" s="262">
        <v>6360</v>
      </c>
      <c r="D85" s="262">
        <v>78</v>
      </c>
      <c r="E85" s="262">
        <v>927</v>
      </c>
      <c r="F85" s="262">
        <v>5511</v>
      </c>
      <c r="G85" s="263">
        <v>6438</v>
      </c>
      <c r="H85" s="262">
        <v>77884</v>
      </c>
      <c r="I85" s="262">
        <v>1264</v>
      </c>
      <c r="J85" s="262">
        <v>13268</v>
      </c>
      <c r="K85" s="262">
        <v>65880</v>
      </c>
      <c r="L85" s="264">
        <v>16915</v>
      </c>
      <c r="M85" s="264">
        <v>62233</v>
      </c>
      <c r="N85" s="263">
        <v>79148</v>
      </c>
      <c r="O85" s="265">
        <v>1323.371541482398</v>
      </c>
      <c r="P85" s="265">
        <v>1308.603623234545</v>
      </c>
      <c r="Q85" s="265">
        <v>2543.7330041924911</v>
      </c>
      <c r="R85" s="265">
        <v>1079.7934019647148</v>
      </c>
      <c r="S85" s="266">
        <v>1711.5390992987614</v>
      </c>
      <c r="T85" s="266">
        <v>1213.9451969829397</v>
      </c>
      <c r="U85" s="267">
        <v>1323.1306265917033</v>
      </c>
      <c r="V85" s="86"/>
      <c r="W85" s="86"/>
      <c r="X85" s="33"/>
      <c r="Y85" s="33"/>
      <c r="Z85" s="67"/>
      <c r="AA85" s="67"/>
      <c r="AB85" s="67"/>
      <c r="AC85" s="67"/>
      <c r="AD85" s="67"/>
      <c r="AE85" s="67"/>
      <c r="AF85" s="67"/>
      <c r="AG85" s="67"/>
      <c r="AH85" s="67"/>
      <c r="AI85" s="67"/>
      <c r="AJ85" s="67"/>
      <c r="AK85" s="67"/>
      <c r="AL85" s="67"/>
      <c r="AM85" s="67"/>
      <c r="AN85" s="67"/>
      <c r="AO85" s="67"/>
    </row>
    <row r="86" spans="1:41" ht="16.5" customHeight="1">
      <c r="A86" s="208" t="s">
        <v>317</v>
      </c>
      <c r="B86" s="209" t="s">
        <v>1028</v>
      </c>
      <c r="C86" s="256">
        <v>1805</v>
      </c>
      <c r="D86" s="256">
        <v>30</v>
      </c>
      <c r="E86" s="256">
        <v>76</v>
      </c>
      <c r="F86" s="256">
        <v>1759</v>
      </c>
      <c r="G86" s="257">
        <v>1835</v>
      </c>
      <c r="H86" s="256">
        <v>13434</v>
      </c>
      <c r="I86" s="256">
        <v>863</v>
      </c>
      <c r="J86" s="256">
        <v>7106</v>
      </c>
      <c r="K86" s="256">
        <v>7191</v>
      </c>
      <c r="L86" s="258">
        <v>8832</v>
      </c>
      <c r="M86" s="258">
        <v>5465</v>
      </c>
      <c r="N86" s="257">
        <v>14297</v>
      </c>
      <c r="O86" s="259">
        <v>2532.0171860973419</v>
      </c>
      <c r="P86" s="259">
        <v>2198.9002785363191</v>
      </c>
      <c r="Q86" s="259">
        <v>3461.1734709389757</v>
      </c>
      <c r="R86" s="259">
        <v>1467.2615601531677</v>
      </c>
      <c r="S86" s="260">
        <v>2593.2293770035121</v>
      </c>
      <c r="T86" s="260">
        <v>2382.045918819188</v>
      </c>
      <c r="U86" s="261">
        <v>2513.2937911726967</v>
      </c>
      <c r="V86" s="86"/>
      <c r="W86" s="86"/>
      <c r="X86" s="33"/>
      <c r="Y86" s="33"/>
      <c r="Z86" s="67"/>
      <c r="AA86" s="67"/>
      <c r="AB86" s="67"/>
      <c r="AC86" s="67"/>
      <c r="AD86" s="67"/>
      <c r="AE86" s="67"/>
      <c r="AF86" s="67"/>
      <c r="AG86" s="67"/>
      <c r="AH86" s="67"/>
      <c r="AI86" s="67"/>
      <c r="AJ86" s="67"/>
      <c r="AK86" s="67"/>
      <c r="AL86" s="67"/>
      <c r="AM86" s="67"/>
      <c r="AN86" s="67"/>
      <c r="AO86" s="67"/>
    </row>
    <row r="87" spans="1:41" ht="16.5" customHeight="1">
      <c r="A87" s="212" t="s">
        <v>318</v>
      </c>
      <c r="B87" s="213" t="s">
        <v>937</v>
      </c>
      <c r="C87" s="262">
        <v>889</v>
      </c>
      <c r="D87" s="262">
        <v>111</v>
      </c>
      <c r="E87" s="262">
        <v>642</v>
      </c>
      <c r="F87" s="262">
        <v>358</v>
      </c>
      <c r="G87" s="263">
        <v>1000</v>
      </c>
      <c r="H87" s="262">
        <v>5116</v>
      </c>
      <c r="I87" s="262">
        <v>821</v>
      </c>
      <c r="J87" s="262">
        <v>3192</v>
      </c>
      <c r="K87" s="262">
        <v>2745</v>
      </c>
      <c r="L87" s="264">
        <v>3559</v>
      </c>
      <c r="M87" s="264">
        <v>2378</v>
      </c>
      <c r="N87" s="263">
        <v>5937</v>
      </c>
      <c r="O87" s="265">
        <v>2098.9667385202647</v>
      </c>
      <c r="P87" s="265">
        <v>1357.5085901246619</v>
      </c>
      <c r="Q87" s="265">
        <v>2065.0650313664196</v>
      </c>
      <c r="R87" s="265">
        <v>1909.879737301266</v>
      </c>
      <c r="S87" s="266">
        <v>2105.7301140848172</v>
      </c>
      <c r="T87" s="266">
        <v>1832.3340617955992</v>
      </c>
      <c r="U87" s="267">
        <v>1997.7070939031707</v>
      </c>
      <c r="V87" s="86"/>
      <c r="W87" s="86"/>
      <c r="X87" s="33"/>
      <c r="Y87" s="33"/>
      <c r="Z87" s="67"/>
      <c r="AA87" s="67"/>
      <c r="AB87" s="67"/>
      <c r="AC87" s="67"/>
      <c r="AD87" s="67"/>
      <c r="AE87" s="67"/>
      <c r="AF87" s="67"/>
      <c r="AG87" s="67"/>
      <c r="AH87" s="67"/>
      <c r="AI87" s="67"/>
      <c r="AJ87" s="67"/>
      <c r="AK87" s="67"/>
      <c r="AL87" s="67"/>
      <c r="AM87" s="67"/>
      <c r="AN87" s="67"/>
      <c r="AO87" s="67"/>
    </row>
    <row r="88" spans="1:41" ht="16.5" customHeight="1">
      <c r="A88" s="208" t="s">
        <v>319</v>
      </c>
      <c r="B88" s="209" t="s">
        <v>938</v>
      </c>
      <c r="C88" s="256">
        <v>2061</v>
      </c>
      <c r="D88" s="256">
        <v>4</v>
      </c>
      <c r="E88" s="256">
        <v>5</v>
      </c>
      <c r="F88" s="256">
        <v>2060</v>
      </c>
      <c r="G88" s="257">
        <v>2065</v>
      </c>
      <c r="H88" s="256">
        <v>4814</v>
      </c>
      <c r="I88" s="256">
        <v>10</v>
      </c>
      <c r="J88" s="256">
        <v>201</v>
      </c>
      <c r="K88" s="256">
        <v>4623</v>
      </c>
      <c r="L88" s="258">
        <v>3328</v>
      </c>
      <c r="M88" s="258">
        <v>1496</v>
      </c>
      <c r="N88" s="257">
        <v>4824</v>
      </c>
      <c r="O88" s="259">
        <v>1559.3438682903704</v>
      </c>
      <c r="P88" s="259">
        <v>866.85</v>
      </c>
      <c r="Q88" s="259">
        <v>5381.4179704613343</v>
      </c>
      <c r="R88" s="259">
        <v>1370.3412881868755</v>
      </c>
      <c r="S88" s="260">
        <v>1514.2054227669205</v>
      </c>
      <c r="T88" s="260">
        <v>1660.4405856160818</v>
      </c>
      <c r="U88" s="261">
        <v>1557.749200536542</v>
      </c>
      <c r="V88" s="86"/>
      <c r="W88" s="86"/>
      <c r="X88" s="33"/>
      <c r="Y88" s="33"/>
      <c r="Z88" s="67"/>
      <c r="AA88" s="67"/>
      <c r="AB88" s="67"/>
      <c r="AC88" s="67"/>
      <c r="AD88" s="67"/>
      <c r="AE88" s="67"/>
      <c r="AF88" s="67"/>
      <c r="AG88" s="67"/>
      <c r="AH88" s="67"/>
      <c r="AI88" s="67"/>
      <c r="AJ88" s="67"/>
      <c r="AK88" s="67"/>
      <c r="AL88" s="67"/>
      <c r="AM88" s="67"/>
      <c r="AN88" s="67"/>
      <c r="AO88" s="67"/>
    </row>
    <row r="89" spans="1:41" ht="16.5" customHeight="1">
      <c r="A89" s="212" t="s">
        <v>320</v>
      </c>
      <c r="B89" s="213" t="s">
        <v>1029</v>
      </c>
      <c r="C89" s="262">
        <v>14024</v>
      </c>
      <c r="D89" s="262">
        <v>90</v>
      </c>
      <c r="E89" s="262">
        <v>173</v>
      </c>
      <c r="F89" s="262">
        <v>13941</v>
      </c>
      <c r="G89" s="263">
        <v>14114</v>
      </c>
      <c r="H89" s="262">
        <v>71468</v>
      </c>
      <c r="I89" s="262">
        <v>2261</v>
      </c>
      <c r="J89" s="262">
        <v>10082</v>
      </c>
      <c r="K89" s="262">
        <v>63647</v>
      </c>
      <c r="L89" s="264">
        <v>41569</v>
      </c>
      <c r="M89" s="264">
        <v>32160</v>
      </c>
      <c r="N89" s="263">
        <v>73729</v>
      </c>
      <c r="O89" s="265">
        <v>1626.4912645701511</v>
      </c>
      <c r="P89" s="265">
        <v>2153.3903551536091</v>
      </c>
      <c r="Q89" s="265">
        <v>2336.8541984959143</v>
      </c>
      <c r="R89" s="265">
        <v>1516.2548766988978</v>
      </c>
      <c r="S89" s="266">
        <v>1818.049142360692</v>
      </c>
      <c r="T89" s="266">
        <v>1397.2100741055333</v>
      </c>
      <c r="U89" s="267">
        <v>1641.4696872351835</v>
      </c>
      <c r="V89" s="86"/>
      <c r="W89" s="86"/>
      <c r="X89" s="33"/>
      <c r="Y89" s="33"/>
      <c r="Z89" s="67"/>
      <c r="AA89" s="67"/>
      <c r="AB89" s="67"/>
      <c r="AC89" s="67"/>
      <c r="AD89" s="67"/>
      <c r="AE89" s="67"/>
      <c r="AF89" s="67"/>
      <c r="AG89" s="67"/>
      <c r="AH89" s="67"/>
      <c r="AI89" s="67"/>
      <c r="AJ89" s="67"/>
      <c r="AK89" s="67"/>
      <c r="AL89" s="67"/>
      <c r="AM89" s="67"/>
      <c r="AN89" s="67"/>
      <c r="AO89" s="67"/>
    </row>
    <row r="90" spans="1:41" ht="16.5" customHeight="1">
      <c r="A90" s="208" t="s">
        <v>322</v>
      </c>
      <c r="B90" s="209" t="s">
        <v>939</v>
      </c>
      <c r="C90" s="256">
        <v>13224</v>
      </c>
      <c r="D90" s="256">
        <v>202</v>
      </c>
      <c r="E90" s="256">
        <v>767</v>
      </c>
      <c r="F90" s="256">
        <v>12659</v>
      </c>
      <c r="G90" s="257">
        <v>13426</v>
      </c>
      <c r="H90" s="256">
        <v>57413</v>
      </c>
      <c r="I90" s="256">
        <v>2233</v>
      </c>
      <c r="J90" s="256">
        <v>10828</v>
      </c>
      <c r="K90" s="256">
        <v>48818</v>
      </c>
      <c r="L90" s="258">
        <v>30627</v>
      </c>
      <c r="M90" s="258">
        <v>29019</v>
      </c>
      <c r="N90" s="257">
        <v>59646</v>
      </c>
      <c r="O90" s="259">
        <v>1881.3563190002819</v>
      </c>
      <c r="P90" s="259">
        <v>1250.7498999865754</v>
      </c>
      <c r="Q90" s="259">
        <v>1593.3355601958424</v>
      </c>
      <c r="R90" s="259">
        <v>1913.3198806354678</v>
      </c>
      <c r="S90" s="260">
        <v>1964.363776339113</v>
      </c>
      <c r="T90" s="260">
        <v>1735.7591671539542</v>
      </c>
      <c r="U90" s="261">
        <v>1858.3540972421156</v>
      </c>
      <c r="V90" s="86"/>
      <c r="W90" s="86"/>
      <c r="X90" s="33"/>
      <c r="Y90" s="33"/>
      <c r="Z90" s="67"/>
      <c r="AA90" s="67"/>
      <c r="AB90" s="67"/>
      <c r="AC90" s="67"/>
      <c r="AD90" s="67"/>
      <c r="AE90" s="67"/>
      <c r="AF90" s="67"/>
      <c r="AG90" s="67"/>
      <c r="AH90" s="67"/>
      <c r="AI90" s="67"/>
      <c r="AJ90" s="67"/>
      <c r="AK90" s="67"/>
      <c r="AL90" s="67"/>
      <c r="AM90" s="67"/>
      <c r="AN90" s="67"/>
      <c r="AO90" s="67"/>
    </row>
    <row r="91" spans="1:41" ht="16.5" customHeight="1">
      <c r="A91" s="212" t="s">
        <v>321</v>
      </c>
      <c r="B91" s="213" t="s">
        <v>1030</v>
      </c>
      <c r="C91" s="262">
        <v>64056</v>
      </c>
      <c r="D91" s="262">
        <v>154</v>
      </c>
      <c r="E91" s="262">
        <v>150</v>
      </c>
      <c r="F91" s="262">
        <v>64060</v>
      </c>
      <c r="G91" s="263">
        <v>64210</v>
      </c>
      <c r="H91" s="262">
        <v>213935</v>
      </c>
      <c r="I91" s="262">
        <v>3932</v>
      </c>
      <c r="J91" s="262">
        <v>7707</v>
      </c>
      <c r="K91" s="262">
        <v>210160</v>
      </c>
      <c r="L91" s="264">
        <v>177574</v>
      </c>
      <c r="M91" s="264">
        <v>40293</v>
      </c>
      <c r="N91" s="263">
        <v>217867</v>
      </c>
      <c r="O91" s="265">
        <v>1449.3007692714948</v>
      </c>
      <c r="P91" s="265">
        <v>2784.3259283410835</v>
      </c>
      <c r="Q91" s="265">
        <v>4081.0359668481296</v>
      </c>
      <c r="R91" s="265">
        <v>1372.6899244117346</v>
      </c>
      <c r="S91" s="266">
        <v>1497.3022010964667</v>
      </c>
      <c r="T91" s="266">
        <v>1372.3657852328879</v>
      </c>
      <c r="U91" s="267">
        <v>1474.255561843667</v>
      </c>
      <c r="V91" s="86"/>
      <c r="W91" s="86"/>
      <c r="X91" s="33"/>
      <c r="Y91" s="33"/>
      <c r="Z91" s="67"/>
      <c r="AA91" s="67"/>
      <c r="AB91" s="67"/>
      <c r="AC91" s="67"/>
      <c r="AD91" s="67"/>
      <c r="AE91" s="67"/>
      <c r="AF91" s="67"/>
      <c r="AG91" s="67"/>
      <c r="AH91" s="67"/>
      <c r="AI91" s="67"/>
      <c r="AJ91" s="67"/>
      <c r="AK91" s="67"/>
      <c r="AL91" s="67"/>
      <c r="AM91" s="67"/>
      <c r="AN91" s="67"/>
      <c r="AO91" s="67"/>
    </row>
    <row r="92" spans="1:41" ht="16.5" customHeight="1">
      <c r="A92" s="208" t="s">
        <v>323</v>
      </c>
      <c r="B92" s="209" t="s">
        <v>1031</v>
      </c>
      <c r="C92" s="256">
        <v>42017</v>
      </c>
      <c r="D92" s="256">
        <v>248</v>
      </c>
      <c r="E92" s="256">
        <v>134</v>
      </c>
      <c r="F92" s="256">
        <v>42131</v>
      </c>
      <c r="G92" s="257">
        <v>42265</v>
      </c>
      <c r="H92" s="256">
        <v>120942</v>
      </c>
      <c r="I92" s="256">
        <v>5223</v>
      </c>
      <c r="J92" s="256">
        <v>6972</v>
      </c>
      <c r="K92" s="256">
        <v>119193</v>
      </c>
      <c r="L92" s="258">
        <v>52974</v>
      </c>
      <c r="M92" s="258">
        <v>73191</v>
      </c>
      <c r="N92" s="257">
        <v>126165</v>
      </c>
      <c r="O92" s="259">
        <v>992.62887841241923</v>
      </c>
      <c r="P92" s="259">
        <v>2501.9382741468153</v>
      </c>
      <c r="Q92" s="259">
        <v>2490.3250548569958</v>
      </c>
      <c r="R92" s="259">
        <v>960.77268930814091</v>
      </c>
      <c r="S92" s="260">
        <v>1184.300166264878</v>
      </c>
      <c r="T92" s="260">
        <v>966.97493904423959</v>
      </c>
      <c r="U92" s="261">
        <v>1061.5656445383358</v>
      </c>
      <c r="V92" s="86"/>
      <c r="W92" s="86"/>
      <c r="X92" s="33"/>
      <c r="Y92" s="33"/>
      <c r="Z92" s="67"/>
      <c r="AA92" s="67"/>
      <c r="AB92" s="67"/>
      <c r="AC92" s="67"/>
      <c r="AD92" s="67"/>
      <c r="AE92" s="67"/>
      <c r="AF92" s="67"/>
      <c r="AG92" s="67"/>
      <c r="AH92" s="67"/>
      <c r="AI92" s="67"/>
      <c r="AJ92" s="67"/>
      <c r="AK92" s="67"/>
      <c r="AL92" s="67"/>
      <c r="AM92" s="67"/>
      <c r="AN92" s="67"/>
      <c r="AO92" s="67"/>
    </row>
    <row r="93" spans="1:41" ht="16.5" customHeight="1">
      <c r="A93" s="212" t="s">
        <v>324</v>
      </c>
      <c r="B93" s="213" t="s">
        <v>940</v>
      </c>
      <c r="C93" s="262">
        <v>50043</v>
      </c>
      <c r="D93" s="262">
        <v>3</v>
      </c>
      <c r="E93" s="262">
        <v>3</v>
      </c>
      <c r="F93" s="262">
        <v>50043</v>
      </c>
      <c r="G93" s="263">
        <v>50046</v>
      </c>
      <c r="H93" s="262">
        <v>52431</v>
      </c>
      <c r="I93" s="262">
        <v>6</v>
      </c>
      <c r="J93" s="262">
        <v>13</v>
      </c>
      <c r="K93" s="262">
        <v>52424</v>
      </c>
      <c r="L93" s="264">
        <v>3057</v>
      </c>
      <c r="M93" s="264">
        <v>49380</v>
      </c>
      <c r="N93" s="263">
        <v>52437</v>
      </c>
      <c r="O93" s="265">
        <v>902.60245959980182</v>
      </c>
      <c r="P93" s="265">
        <v>941.29373983739845</v>
      </c>
      <c r="Q93" s="265">
        <v>887.11771208226219</v>
      </c>
      <c r="R93" s="265">
        <v>902.60975893615102</v>
      </c>
      <c r="S93" s="266">
        <v>1056.5544037712309</v>
      </c>
      <c r="T93" s="266">
        <v>893.213874390363</v>
      </c>
      <c r="U93" s="267">
        <v>902.60568040141015</v>
      </c>
      <c r="V93" s="86"/>
      <c r="W93" s="86"/>
      <c r="X93" s="33"/>
      <c r="Y93" s="33"/>
      <c r="Z93" s="67"/>
      <c r="AA93" s="67"/>
      <c r="AB93" s="67"/>
      <c r="AC93" s="67"/>
      <c r="AD93" s="67"/>
      <c r="AE93" s="67"/>
      <c r="AF93" s="67"/>
      <c r="AG93" s="67"/>
      <c r="AH93" s="67"/>
      <c r="AI93" s="67"/>
      <c r="AJ93" s="67"/>
      <c r="AK93" s="67"/>
      <c r="AL93" s="67"/>
      <c r="AM93" s="67"/>
      <c r="AN93" s="67"/>
      <c r="AO93" s="67"/>
    </row>
    <row r="94" spans="1:41" ht="16.5" customHeight="1">
      <c r="A94" s="208" t="s">
        <v>325</v>
      </c>
      <c r="B94" s="209" t="s">
        <v>941</v>
      </c>
      <c r="C94" s="256">
        <v>167</v>
      </c>
      <c r="D94" s="256">
        <v>1</v>
      </c>
      <c r="E94" s="256">
        <v>0</v>
      </c>
      <c r="F94" s="256">
        <v>168</v>
      </c>
      <c r="G94" s="257">
        <v>168</v>
      </c>
      <c r="H94" s="256">
        <v>258</v>
      </c>
      <c r="I94" s="256">
        <v>2</v>
      </c>
      <c r="J94" s="256">
        <v>0</v>
      </c>
      <c r="K94" s="256">
        <v>260</v>
      </c>
      <c r="L94" s="258">
        <v>185</v>
      </c>
      <c r="M94" s="258">
        <v>75</v>
      </c>
      <c r="N94" s="257">
        <v>260</v>
      </c>
      <c r="O94" s="259">
        <v>1043.4290959252971</v>
      </c>
      <c r="P94" s="259">
        <v>866.85</v>
      </c>
      <c r="Q94" s="259">
        <v>0</v>
      </c>
      <c r="R94" s="259">
        <v>1041.9427398989899</v>
      </c>
      <c r="S94" s="260">
        <v>1080.3080401416764</v>
      </c>
      <c r="T94" s="260">
        <v>946.64828445747798</v>
      </c>
      <c r="U94" s="261">
        <v>1041.9427398989899</v>
      </c>
      <c r="V94" s="86"/>
      <c r="W94" s="86"/>
      <c r="X94" s="33"/>
      <c r="Y94" s="33"/>
      <c r="Z94" s="67"/>
      <c r="AA94" s="67"/>
      <c r="AB94" s="67"/>
      <c r="AC94" s="67"/>
      <c r="AD94" s="67"/>
      <c r="AE94" s="67"/>
      <c r="AF94" s="67"/>
      <c r="AG94" s="67"/>
      <c r="AH94" s="67"/>
      <c r="AI94" s="67"/>
      <c r="AJ94" s="67"/>
      <c r="AK94" s="67"/>
      <c r="AL94" s="67"/>
      <c r="AM94" s="67"/>
      <c r="AN94" s="67"/>
      <c r="AO94" s="67"/>
    </row>
    <row r="95" spans="1:41" ht="16.5" customHeight="1">
      <c r="A95" s="212" t="s">
        <v>316</v>
      </c>
      <c r="B95" s="213" t="s">
        <v>942</v>
      </c>
      <c r="C95" s="262">
        <v>417</v>
      </c>
      <c r="D95" s="262">
        <v>1</v>
      </c>
      <c r="E95" s="262">
        <v>8</v>
      </c>
      <c r="F95" s="262">
        <v>410</v>
      </c>
      <c r="G95" s="263">
        <v>418</v>
      </c>
      <c r="H95" s="262">
        <v>4181</v>
      </c>
      <c r="I95" s="262">
        <v>6</v>
      </c>
      <c r="J95" s="262">
        <v>85</v>
      </c>
      <c r="K95" s="262">
        <v>4102</v>
      </c>
      <c r="L95" s="264">
        <v>2209</v>
      </c>
      <c r="M95" s="264">
        <v>1978</v>
      </c>
      <c r="N95" s="263">
        <v>4187</v>
      </c>
      <c r="O95" s="265">
        <v>3184.5569367054582</v>
      </c>
      <c r="P95" s="265">
        <v>3245.290882352941</v>
      </c>
      <c r="Q95" s="265">
        <v>2936.8555795363704</v>
      </c>
      <c r="R95" s="265">
        <v>3189.6165442870724</v>
      </c>
      <c r="S95" s="266">
        <v>3171.1543035998266</v>
      </c>
      <c r="T95" s="266">
        <v>3200.8363941588054</v>
      </c>
      <c r="U95" s="267">
        <v>3184.6221677565077</v>
      </c>
      <c r="V95" s="86"/>
      <c r="W95" s="86"/>
      <c r="X95" s="33"/>
      <c r="Y95" s="33"/>
      <c r="Z95" s="67"/>
      <c r="AA95" s="67"/>
      <c r="AB95" s="67"/>
      <c r="AC95" s="67"/>
      <c r="AD95" s="67"/>
      <c r="AE95" s="67"/>
      <c r="AF95" s="67"/>
      <c r="AG95" s="67"/>
      <c r="AH95" s="67"/>
      <c r="AI95" s="67"/>
      <c r="AJ95" s="67"/>
      <c r="AK95" s="67"/>
      <c r="AL95" s="67"/>
      <c r="AM95" s="67"/>
      <c r="AN95" s="67"/>
      <c r="AO95" s="67"/>
    </row>
    <row r="96" spans="1:41" ht="16.5" customHeight="1">
      <c r="A96" s="208"/>
      <c r="B96" s="209" t="s">
        <v>379</v>
      </c>
      <c r="C96" s="256">
        <v>22789</v>
      </c>
      <c r="D96" s="256">
        <v>0</v>
      </c>
      <c r="E96" s="256">
        <v>0</v>
      </c>
      <c r="F96" s="256">
        <v>22789</v>
      </c>
      <c r="G96" s="257">
        <v>22789</v>
      </c>
      <c r="H96" s="256">
        <v>25192</v>
      </c>
      <c r="I96" s="256">
        <v>0</v>
      </c>
      <c r="J96" s="256">
        <v>0</v>
      </c>
      <c r="K96" s="256">
        <v>25192</v>
      </c>
      <c r="L96" s="258">
        <v>1850</v>
      </c>
      <c r="M96" s="258">
        <v>23342</v>
      </c>
      <c r="N96" s="257">
        <v>25192</v>
      </c>
      <c r="O96" s="259">
        <v>917.17570280247094</v>
      </c>
      <c r="P96" s="259">
        <v>0</v>
      </c>
      <c r="Q96" s="259">
        <v>0</v>
      </c>
      <c r="R96" s="259">
        <v>917.17570280247094</v>
      </c>
      <c r="S96" s="260">
        <v>1093.6727162162078</v>
      </c>
      <c r="T96" s="260">
        <v>903.18720675177349</v>
      </c>
      <c r="U96" s="261">
        <v>917.17570280247094</v>
      </c>
      <c r="V96" s="86"/>
      <c r="W96" s="86"/>
      <c r="X96" s="33"/>
      <c r="Y96" s="33"/>
      <c r="Z96" s="67"/>
      <c r="AA96" s="67"/>
      <c r="AB96" s="67"/>
      <c r="AC96" s="67"/>
      <c r="AD96" s="67"/>
      <c r="AE96" s="67"/>
      <c r="AF96" s="67"/>
      <c r="AG96" s="67"/>
      <c r="AH96" s="67"/>
      <c r="AI96" s="67"/>
      <c r="AJ96" s="67"/>
      <c r="AK96" s="67"/>
      <c r="AL96" s="67"/>
      <c r="AM96" s="67"/>
      <c r="AN96" s="67"/>
      <c r="AO96" s="67"/>
    </row>
    <row r="97" spans="1:41" s="139" customFormat="1" ht="16.5" customHeight="1">
      <c r="A97" s="824" t="s">
        <v>199</v>
      </c>
      <c r="B97" s="825"/>
      <c r="C97" s="268">
        <v>2103942</v>
      </c>
      <c r="D97" s="268">
        <v>199932</v>
      </c>
      <c r="E97" s="268">
        <v>45189</v>
      </c>
      <c r="F97" s="268">
        <v>2258685</v>
      </c>
      <c r="G97" s="268">
        <v>2303874</v>
      </c>
      <c r="H97" s="268">
        <v>14435039</v>
      </c>
      <c r="I97" s="268">
        <v>2508812</v>
      </c>
      <c r="J97" s="268">
        <v>2120653</v>
      </c>
      <c r="K97" s="268">
        <v>14823198</v>
      </c>
      <c r="L97" s="268">
        <v>11057816</v>
      </c>
      <c r="M97" s="268">
        <v>5886035</v>
      </c>
      <c r="N97" s="268">
        <v>16943851</v>
      </c>
      <c r="O97" s="269">
        <v>1843.9781802660016</v>
      </c>
      <c r="P97" s="269">
        <v>1396.8649290825599</v>
      </c>
      <c r="Q97" s="269">
        <v>2510.9157083482578</v>
      </c>
      <c r="R97" s="269">
        <v>1673.1276622918826</v>
      </c>
      <c r="S97" s="269">
        <v>1882.647818839029</v>
      </c>
      <c r="T97" s="269">
        <v>1602.8174376523311</v>
      </c>
      <c r="U97" s="269">
        <v>1785.4968617839022</v>
      </c>
      <c r="V97" s="86"/>
      <c r="W97" s="86"/>
      <c r="X97" s="33"/>
      <c r="Y97" s="33"/>
      <c r="Z97" s="67"/>
      <c r="AA97" s="67"/>
      <c r="AB97" s="67"/>
      <c r="AC97" s="67"/>
      <c r="AD97" s="67"/>
      <c r="AE97" s="67"/>
      <c r="AF97" s="67"/>
      <c r="AG97" s="67"/>
      <c r="AH97" s="67"/>
      <c r="AI97" s="67"/>
      <c r="AJ97" s="67"/>
      <c r="AK97" s="67"/>
      <c r="AL97" s="67"/>
      <c r="AM97" s="67"/>
      <c r="AN97" s="67"/>
      <c r="AO97" s="67"/>
    </row>
    <row r="98" spans="1:41">
      <c r="A98" s="814" t="s">
        <v>330</v>
      </c>
      <c r="B98" s="814"/>
      <c r="C98" s="814"/>
      <c r="D98" s="814"/>
      <c r="E98" s="814"/>
      <c r="F98" s="814"/>
      <c r="G98" s="814"/>
      <c r="H98" s="814"/>
      <c r="L98" s="28"/>
      <c r="M98" s="28"/>
      <c r="N98" s="28"/>
      <c r="V98" s="86"/>
      <c r="W98" s="86"/>
      <c r="X98" s="33"/>
      <c r="Y98" s="33"/>
      <c r="Z98" s="67"/>
      <c r="AA98" s="67"/>
      <c r="AB98" s="67"/>
      <c r="AC98" s="67"/>
      <c r="AD98" s="67"/>
      <c r="AE98" s="67"/>
      <c r="AF98" s="67"/>
      <c r="AG98" s="67"/>
      <c r="AH98" s="67"/>
      <c r="AI98" s="67"/>
      <c r="AJ98" s="67"/>
      <c r="AK98" s="67"/>
      <c r="AL98" s="67"/>
      <c r="AM98" s="67"/>
    </row>
    <row r="99" spans="1:41">
      <c r="A99" s="446"/>
      <c r="B99" s="815" t="s">
        <v>186</v>
      </c>
      <c r="C99" s="815"/>
      <c r="D99" s="815"/>
      <c r="E99" s="446"/>
      <c r="F99" s="446"/>
      <c r="G99" s="446"/>
      <c r="H99" s="446"/>
      <c r="L99" s="28"/>
      <c r="M99" s="28"/>
      <c r="N99" s="28"/>
      <c r="V99" s="86"/>
      <c r="W99" s="86"/>
      <c r="X99" s="33"/>
      <c r="Y99" s="33"/>
      <c r="Z99" s="67"/>
      <c r="AA99" s="67"/>
      <c r="AB99" s="67"/>
      <c r="AC99" s="67"/>
      <c r="AD99" s="67"/>
      <c r="AE99" s="67"/>
      <c r="AF99" s="67"/>
      <c r="AG99" s="67"/>
      <c r="AH99" s="67"/>
      <c r="AI99" s="67"/>
      <c r="AJ99" s="67"/>
      <c r="AK99" s="67"/>
      <c r="AL99" s="67"/>
      <c r="AM99" s="67"/>
    </row>
    <row r="100" spans="1:41">
      <c r="C100" s="28"/>
      <c r="D100" s="28"/>
      <c r="E100" s="28"/>
      <c r="F100" s="28"/>
      <c r="G100" s="28"/>
      <c r="H100" s="28"/>
      <c r="I100" s="28"/>
      <c r="J100" s="28"/>
      <c r="K100" s="28"/>
      <c r="L100" s="28"/>
      <c r="M100" s="28"/>
      <c r="N100" s="28"/>
    </row>
  </sheetData>
  <mergeCells count="29">
    <mergeCell ref="J7:J8"/>
    <mergeCell ref="A5:U5"/>
    <mergeCell ref="K7:K8"/>
    <mergeCell ref="L7:L8"/>
    <mergeCell ref="M7:M8"/>
    <mergeCell ref="N7:N8"/>
    <mergeCell ref="O7:O8"/>
    <mergeCell ref="U7:U8"/>
    <mergeCell ref="P7:P8"/>
    <mergeCell ref="Q7:Q8"/>
    <mergeCell ref="R7:R8"/>
    <mergeCell ref="S7:S8"/>
    <mergeCell ref="T7:T8"/>
    <mergeCell ref="A4:U4"/>
    <mergeCell ref="B99:D99"/>
    <mergeCell ref="A6:A8"/>
    <mergeCell ref="B6:B8"/>
    <mergeCell ref="C6:G6"/>
    <mergeCell ref="H6:N6"/>
    <mergeCell ref="O6:U6"/>
    <mergeCell ref="C7:C8"/>
    <mergeCell ref="D7:D8"/>
    <mergeCell ref="E7:E8"/>
    <mergeCell ref="F7:F8"/>
    <mergeCell ref="G7:G8"/>
    <mergeCell ref="H7:H8"/>
    <mergeCell ref="I7:I8"/>
    <mergeCell ref="A97:B97"/>
    <mergeCell ref="A98:H98"/>
  </mergeCells>
  <printOptions horizontalCentered="1" verticalCentered="1"/>
  <pageMargins left="0" right="0" top="0" bottom="0" header="0" footer="0"/>
  <pageSetup paperSize="9" scale="5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25">
    <tabColor theme="6" tint="0.39997558519241921"/>
    <pageSetUpPr fitToPage="1"/>
  </sheetPr>
  <dimension ref="A1:AV303"/>
  <sheetViews>
    <sheetView showGridLines="0" zoomScaleNormal="100" zoomScaleSheetLayoutView="90" workbookViewId="0"/>
  </sheetViews>
  <sheetFormatPr defaultColWidth="9.140625" defaultRowHeight="12.75"/>
  <cols>
    <col min="1" max="1" width="4.7109375" style="38" customWidth="1"/>
    <col min="2" max="2" width="14.7109375" style="26" customWidth="1"/>
    <col min="3" max="7" width="8.7109375" style="26" customWidth="1"/>
    <col min="8" max="8" width="9.7109375" style="26" customWidth="1"/>
    <col min="9" max="10" width="8.7109375" style="26" customWidth="1"/>
    <col min="11" max="11" width="9.7109375" style="26" customWidth="1"/>
    <col min="12" max="12" width="9.85546875" style="26" bestFit="1" customWidth="1"/>
    <col min="13" max="13" width="8.7109375" style="26" customWidth="1"/>
    <col min="14" max="14" width="9.7109375" style="26" customWidth="1"/>
    <col min="15" max="15" width="8.7109375" style="26" customWidth="1"/>
    <col min="16" max="16" width="7.7109375" style="26" customWidth="1"/>
    <col min="17" max="20" width="7.85546875" style="26" bestFit="1" customWidth="1"/>
    <col min="21" max="21" width="8.7109375" style="26" customWidth="1"/>
    <col min="22" max="22" width="8" style="26" customWidth="1"/>
    <col min="23" max="23" width="9.5703125" style="26" customWidth="1"/>
    <col min="24" max="24" width="11.5703125" style="39" customWidth="1"/>
    <col min="25" max="25" width="11.85546875" style="39" customWidth="1"/>
    <col min="26" max="39" width="9.140625" style="27"/>
    <col min="40" max="43" width="9.140625" style="26" customWidth="1"/>
    <col min="44" max="16384" width="9.140625" style="26"/>
  </cols>
  <sheetData>
    <row r="1" spans="1:48" ht="15" customHeight="1">
      <c r="A1" s="38">
        <v>15</v>
      </c>
    </row>
    <row r="2" spans="1:48" ht="15" customHeight="1"/>
    <row r="3" spans="1:48" ht="15" customHeight="1"/>
    <row r="4" spans="1:48" ht="31.5" customHeight="1">
      <c r="A4" s="608" t="s">
        <v>1043</v>
      </c>
      <c r="B4" s="839"/>
      <c r="C4" s="839"/>
      <c r="D4" s="839"/>
      <c r="E4" s="839"/>
      <c r="F4" s="839"/>
      <c r="G4" s="839"/>
      <c r="H4" s="839"/>
      <c r="I4" s="839"/>
      <c r="J4" s="839"/>
      <c r="K4" s="839"/>
      <c r="L4" s="839"/>
      <c r="M4" s="839"/>
      <c r="N4" s="839"/>
      <c r="O4" s="839"/>
      <c r="P4" s="839"/>
      <c r="Q4" s="839"/>
      <c r="R4" s="839"/>
      <c r="S4" s="839"/>
      <c r="T4" s="839"/>
      <c r="U4" s="839"/>
      <c r="X4" s="34"/>
      <c r="Y4" s="34"/>
      <c r="Z4" s="31"/>
      <c r="AA4" s="31"/>
      <c r="AB4" s="31"/>
      <c r="AC4" s="31"/>
      <c r="AD4" s="31"/>
      <c r="AE4" s="31"/>
      <c r="AF4" s="31"/>
      <c r="AG4" s="31"/>
      <c r="AH4" s="31"/>
      <c r="AI4" s="31"/>
      <c r="AJ4" s="31"/>
      <c r="AK4" s="31"/>
      <c r="AL4" s="31"/>
      <c r="AM4" s="31"/>
    </row>
    <row r="5" spans="1:48" ht="20.100000000000001" customHeight="1">
      <c r="A5" s="832" t="s">
        <v>1044</v>
      </c>
      <c r="B5" s="832"/>
      <c r="C5" s="832"/>
      <c r="D5" s="832"/>
      <c r="E5" s="832"/>
      <c r="F5" s="832"/>
      <c r="G5" s="832"/>
      <c r="H5" s="832"/>
      <c r="I5" s="832"/>
      <c r="J5" s="832"/>
      <c r="K5" s="832"/>
      <c r="L5" s="832"/>
      <c r="M5" s="832"/>
      <c r="N5" s="832"/>
      <c r="O5" s="832"/>
      <c r="P5" s="832"/>
      <c r="Q5" s="832"/>
      <c r="R5" s="832"/>
      <c r="S5" s="832"/>
      <c r="T5" s="832"/>
      <c r="U5" s="35"/>
      <c r="X5" s="34"/>
      <c r="Y5" s="34"/>
      <c r="Z5" s="32"/>
      <c r="AA5" s="32"/>
      <c r="AB5" s="32"/>
      <c r="AC5" s="32"/>
      <c r="AD5" s="32"/>
      <c r="AE5" s="32"/>
      <c r="AF5" s="32"/>
      <c r="AG5" s="32"/>
      <c r="AH5" s="32"/>
      <c r="AI5" s="32"/>
      <c r="AJ5" s="32"/>
      <c r="AK5" s="32"/>
      <c r="AL5" s="32"/>
      <c r="AM5" s="32"/>
    </row>
    <row r="6" spans="1:48" s="27" customFormat="1" ht="30" customHeight="1">
      <c r="A6" s="749" t="s">
        <v>391</v>
      </c>
      <c r="B6" s="837" t="s">
        <v>424</v>
      </c>
      <c r="C6" s="830" t="s">
        <v>420</v>
      </c>
      <c r="D6" s="830"/>
      <c r="E6" s="830"/>
      <c r="F6" s="830"/>
      <c r="G6" s="830"/>
      <c r="H6" s="745" t="s">
        <v>419</v>
      </c>
      <c r="I6" s="835"/>
      <c r="J6" s="835"/>
      <c r="K6" s="835"/>
      <c r="L6" s="835"/>
      <c r="M6" s="835"/>
      <c r="N6" s="835"/>
      <c r="O6" s="745" t="s">
        <v>201</v>
      </c>
      <c r="P6" s="745"/>
      <c r="Q6" s="745"/>
      <c r="R6" s="745"/>
      <c r="S6" s="745"/>
      <c r="T6" s="745"/>
      <c r="U6" s="745"/>
      <c r="X6" s="18"/>
      <c r="Y6" s="18"/>
    </row>
    <row r="7" spans="1:48" s="27" customFormat="1" ht="24.95" customHeight="1">
      <c r="A7" s="840"/>
      <c r="B7" s="837"/>
      <c r="C7" s="836" t="s">
        <v>448</v>
      </c>
      <c r="D7" s="830" t="s">
        <v>449</v>
      </c>
      <c r="E7" s="830" t="s">
        <v>450</v>
      </c>
      <c r="F7" s="830" t="s">
        <v>451</v>
      </c>
      <c r="G7" s="830" t="s">
        <v>452</v>
      </c>
      <c r="H7" s="836" t="s">
        <v>448</v>
      </c>
      <c r="I7" s="830" t="s">
        <v>449</v>
      </c>
      <c r="J7" s="830" t="s">
        <v>450</v>
      </c>
      <c r="K7" s="830" t="s">
        <v>451</v>
      </c>
      <c r="L7" s="830" t="s">
        <v>453</v>
      </c>
      <c r="M7" s="830" t="s">
        <v>454</v>
      </c>
      <c r="N7" s="830" t="s">
        <v>452</v>
      </c>
      <c r="O7" s="836" t="s">
        <v>448</v>
      </c>
      <c r="P7" s="830" t="s">
        <v>449</v>
      </c>
      <c r="Q7" s="830" t="s">
        <v>450</v>
      </c>
      <c r="R7" s="830" t="s">
        <v>451</v>
      </c>
      <c r="S7" s="830" t="s">
        <v>453</v>
      </c>
      <c r="T7" s="830" t="s">
        <v>454</v>
      </c>
      <c r="U7" s="830" t="s">
        <v>452</v>
      </c>
      <c r="X7" s="18"/>
      <c r="Y7" s="18"/>
    </row>
    <row r="8" spans="1:48" s="27" customFormat="1" ht="24.95" customHeight="1">
      <c r="A8" s="840"/>
      <c r="B8" s="837"/>
      <c r="C8" s="837"/>
      <c r="D8" s="747"/>
      <c r="E8" s="837" t="s">
        <v>202</v>
      </c>
      <c r="F8" s="837"/>
      <c r="G8" s="837" t="s">
        <v>203</v>
      </c>
      <c r="H8" s="837"/>
      <c r="I8" s="747"/>
      <c r="J8" s="837" t="s">
        <v>202</v>
      </c>
      <c r="K8" s="837"/>
      <c r="L8" s="837" t="s">
        <v>204</v>
      </c>
      <c r="M8" s="837" t="s">
        <v>205</v>
      </c>
      <c r="N8" s="837" t="s">
        <v>203</v>
      </c>
      <c r="O8" s="837"/>
      <c r="P8" s="747"/>
      <c r="Q8" s="837" t="s">
        <v>202</v>
      </c>
      <c r="R8" s="837"/>
      <c r="S8" s="837" t="s">
        <v>204</v>
      </c>
      <c r="T8" s="837" t="s">
        <v>205</v>
      </c>
      <c r="U8" s="837" t="s">
        <v>203</v>
      </c>
      <c r="V8" s="30"/>
      <c r="W8" s="30"/>
      <c r="X8" s="36"/>
      <c r="Y8" s="36"/>
    </row>
    <row r="9" spans="1:48" s="27" customFormat="1" ht="15.75" customHeight="1">
      <c r="A9" s="270" t="s">
        <v>81</v>
      </c>
      <c r="B9" s="271" t="s">
        <v>0</v>
      </c>
      <c r="C9" s="272">
        <v>46029</v>
      </c>
      <c r="D9" s="272">
        <v>3583</v>
      </c>
      <c r="E9" s="272">
        <v>719</v>
      </c>
      <c r="F9" s="272">
        <v>48893</v>
      </c>
      <c r="G9" s="211">
        <v>49612</v>
      </c>
      <c r="H9" s="272">
        <v>300895</v>
      </c>
      <c r="I9" s="272">
        <v>48615</v>
      </c>
      <c r="J9" s="272">
        <v>45742</v>
      </c>
      <c r="K9" s="272">
        <v>303768</v>
      </c>
      <c r="L9" s="272">
        <v>234580</v>
      </c>
      <c r="M9" s="272">
        <v>114930</v>
      </c>
      <c r="N9" s="211">
        <v>349510</v>
      </c>
      <c r="O9" s="273">
        <v>1566.1336006297004</v>
      </c>
      <c r="P9" s="273">
        <v>1199.1020310819038</v>
      </c>
      <c r="Q9" s="273">
        <v>2287.4249454808437</v>
      </c>
      <c r="R9" s="273">
        <v>1405.5618573708491</v>
      </c>
      <c r="S9" s="273">
        <v>1606.21289305499</v>
      </c>
      <c r="T9" s="273">
        <v>1337.4345565504195</v>
      </c>
      <c r="U9" s="274">
        <v>1519.9292198888236</v>
      </c>
      <c r="V9" s="1"/>
      <c r="W9" s="1"/>
      <c r="X9" s="68"/>
      <c r="Y9" s="33"/>
      <c r="Z9" s="67"/>
      <c r="AA9" s="67"/>
      <c r="AB9" s="67"/>
      <c r="AC9" s="67"/>
      <c r="AD9" s="67"/>
      <c r="AE9" s="67"/>
      <c r="AF9" s="67"/>
      <c r="AG9" s="67"/>
      <c r="AH9" s="67"/>
      <c r="AI9" s="67"/>
      <c r="AJ9" s="67"/>
      <c r="AK9" s="67"/>
      <c r="AL9" s="67"/>
      <c r="AM9" s="67"/>
      <c r="AN9" s="69"/>
      <c r="AO9" s="69"/>
      <c r="AP9" s="28"/>
      <c r="AQ9" s="28"/>
      <c r="AR9" s="28"/>
      <c r="AS9" s="28"/>
      <c r="AT9" s="28"/>
      <c r="AU9" s="28"/>
      <c r="AV9" s="28"/>
    </row>
    <row r="10" spans="1:48" s="27" customFormat="1" ht="15.75" customHeight="1">
      <c r="A10" s="275" t="s">
        <v>82</v>
      </c>
      <c r="B10" s="276" t="s">
        <v>1</v>
      </c>
      <c r="C10" s="277">
        <v>6984</v>
      </c>
      <c r="D10" s="277">
        <v>3380</v>
      </c>
      <c r="E10" s="277">
        <v>329</v>
      </c>
      <c r="F10" s="277">
        <v>10035</v>
      </c>
      <c r="G10" s="215">
        <v>10364</v>
      </c>
      <c r="H10" s="277">
        <v>56301</v>
      </c>
      <c r="I10" s="277">
        <v>37510</v>
      </c>
      <c r="J10" s="277">
        <v>17641</v>
      </c>
      <c r="K10" s="277">
        <v>76170</v>
      </c>
      <c r="L10" s="277">
        <v>70218</v>
      </c>
      <c r="M10" s="277">
        <v>23593</v>
      </c>
      <c r="N10" s="215">
        <v>93811</v>
      </c>
      <c r="O10" s="278">
        <v>1428.9344207876409</v>
      </c>
      <c r="P10" s="278">
        <v>1199.6984222746437</v>
      </c>
      <c r="Q10" s="278">
        <v>2134.0956947157206</v>
      </c>
      <c r="R10" s="278">
        <v>1137.1791325384693</v>
      </c>
      <c r="S10" s="278">
        <v>1411.9284536147804</v>
      </c>
      <c r="T10" s="278">
        <v>1173.1389298535119</v>
      </c>
      <c r="U10" s="279">
        <v>1348.4458052071318</v>
      </c>
      <c r="V10" s="1"/>
      <c r="W10" s="1"/>
      <c r="X10" s="68"/>
      <c r="Y10" s="33"/>
      <c r="Z10" s="67"/>
      <c r="AA10" s="67"/>
      <c r="AB10" s="67"/>
      <c r="AC10" s="67"/>
      <c r="AD10" s="67"/>
      <c r="AE10" s="67"/>
      <c r="AF10" s="67"/>
      <c r="AG10" s="67"/>
      <c r="AH10" s="67"/>
      <c r="AI10" s="67"/>
      <c r="AJ10" s="67"/>
      <c r="AK10" s="67"/>
      <c r="AL10" s="67"/>
      <c r="AM10" s="67"/>
      <c r="AN10" s="69"/>
      <c r="AO10" s="69"/>
    </row>
    <row r="11" spans="1:48" s="27" customFormat="1" ht="15.75" customHeight="1">
      <c r="A11" s="270" t="s">
        <v>83</v>
      </c>
      <c r="B11" s="271" t="s">
        <v>2</v>
      </c>
      <c r="C11" s="272">
        <v>14385</v>
      </c>
      <c r="D11" s="272">
        <v>2036</v>
      </c>
      <c r="E11" s="272">
        <v>754</v>
      </c>
      <c r="F11" s="272">
        <v>15667</v>
      </c>
      <c r="G11" s="211">
        <v>16421</v>
      </c>
      <c r="H11" s="272">
        <v>91917</v>
      </c>
      <c r="I11" s="272">
        <v>18490</v>
      </c>
      <c r="J11" s="272">
        <v>19266</v>
      </c>
      <c r="K11" s="272">
        <v>91141</v>
      </c>
      <c r="L11" s="272">
        <v>74886</v>
      </c>
      <c r="M11" s="272">
        <v>35521</v>
      </c>
      <c r="N11" s="211">
        <v>110407</v>
      </c>
      <c r="O11" s="273">
        <v>1399.3376961311722</v>
      </c>
      <c r="P11" s="273">
        <v>1238.0403513732012</v>
      </c>
      <c r="Q11" s="273">
        <v>2065.143129141466</v>
      </c>
      <c r="R11" s="273">
        <v>1218.9445055998256</v>
      </c>
      <c r="S11" s="273">
        <v>1441.3869083126044</v>
      </c>
      <c r="T11" s="273">
        <v>1229.1397295338024</v>
      </c>
      <c r="U11" s="274">
        <v>1374.7446117343927</v>
      </c>
      <c r="V11" s="1"/>
      <c r="W11" s="1"/>
      <c r="X11" s="68"/>
      <c r="Y11" s="33"/>
      <c r="Z11" s="67"/>
      <c r="AA11" s="67"/>
      <c r="AB11" s="67"/>
      <c r="AC11" s="67"/>
      <c r="AD11" s="67"/>
      <c r="AE11" s="67"/>
      <c r="AF11" s="67"/>
      <c r="AG11" s="67"/>
      <c r="AH11" s="67"/>
      <c r="AI11" s="67"/>
      <c r="AJ11" s="67"/>
      <c r="AK11" s="67"/>
      <c r="AL11" s="67"/>
      <c r="AM11" s="67"/>
      <c r="AN11" s="69"/>
      <c r="AO11" s="69"/>
    </row>
    <row r="12" spans="1:48" s="27" customFormat="1" ht="15.75" customHeight="1">
      <c r="A12" s="275" t="s">
        <v>84</v>
      </c>
      <c r="B12" s="276" t="s">
        <v>3</v>
      </c>
      <c r="C12" s="277">
        <v>3090</v>
      </c>
      <c r="D12" s="277">
        <v>657</v>
      </c>
      <c r="E12" s="277">
        <v>291</v>
      </c>
      <c r="F12" s="277">
        <v>3456</v>
      </c>
      <c r="G12" s="215">
        <v>3747</v>
      </c>
      <c r="H12" s="277">
        <v>27306</v>
      </c>
      <c r="I12" s="277">
        <v>9064</v>
      </c>
      <c r="J12" s="277">
        <v>14352</v>
      </c>
      <c r="K12" s="277">
        <v>22018</v>
      </c>
      <c r="L12" s="277">
        <v>26007</v>
      </c>
      <c r="M12" s="277">
        <v>10363</v>
      </c>
      <c r="N12" s="215">
        <v>36370</v>
      </c>
      <c r="O12" s="278">
        <v>1660.313501947561</v>
      </c>
      <c r="P12" s="278">
        <v>1300.7713457756745</v>
      </c>
      <c r="Q12" s="278">
        <v>2047.6937538962559</v>
      </c>
      <c r="R12" s="278">
        <v>1226.6349539764785</v>
      </c>
      <c r="S12" s="278">
        <v>1664.9371028788023</v>
      </c>
      <c r="T12" s="278">
        <v>1394.1587847938144</v>
      </c>
      <c r="U12" s="279">
        <v>1584.9135656926603</v>
      </c>
      <c r="V12" s="1"/>
      <c r="W12" s="1"/>
      <c r="X12" s="68"/>
      <c r="Y12" s="33"/>
      <c r="Z12" s="67"/>
      <c r="AA12" s="67"/>
      <c r="AB12" s="67"/>
      <c r="AC12" s="67"/>
      <c r="AD12" s="67"/>
      <c r="AE12" s="67"/>
      <c r="AF12" s="67"/>
      <c r="AG12" s="67"/>
      <c r="AH12" s="67"/>
      <c r="AI12" s="67"/>
      <c r="AJ12" s="67"/>
      <c r="AK12" s="67"/>
      <c r="AL12" s="67"/>
      <c r="AM12" s="67"/>
      <c r="AN12" s="69"/>
      <c r="AO12" s="69"/>
    </row>
    <row r="13" spans="1:48" s="27" customFormat="1" ht="15.75" customHeight="1">
      <c r="A13" s="270" t="s">
        <v>85</v>
      </c>
      <c r="B13" s="271" t="s">
        <v>4</v>
      </c>
      <c r="C13" s="272">
        <v>6723</v>
      </c>
      <c r="D13" s="272">
        <v>949</v>
      </c>
      <c r="E13" s="272">
        <v>290</v>
      </c>
      <c r="F13" s="272">
        <v>7382</v>
      </c>
      <c r="G13" s="211">
        <v>7672</v>
      </c>
      <c r="H13" s="272">
        <v>40310</v>
      </c>
      <c r="I13" s="272">
        <v>7083</v>
      </c>
      <c r="J13" s="272">
        <v>7789</v>
      </c>
      <c r="K13" s="272">
        <v>39604</v>
      </c>
      <c r="L13" s="272">
        <v>31408</v>
      </c>
      <c r="M13" s="272">
        <v>15985</v>
      </c>
      <c r="N13" s="211">
        <v>47393</v>
      </c>
      <c r="O13" s="273">
        <v>1475.4583212635155</v>
      </c>
      <c r="P13" s="273">
        <v>1057.9758504439149</v>
      </c>
      <c r="Q13" s="273">
        <v>2421.8724970101111</v>
      </c>
      <c r="R13" s="273">
        <v>1203.1401423518107</v>
      </c>
      <c r="S13" s="273">
        <v>1512.0952152291156</v>
      </c>
      <c r="T13" s="273">
        <v>1247.6895059550927</v>
      </c>
      <c r="U13" s="274">
        <v>1423.2819799421634</v>
      </c>
      <c r="V13" s="1"/>
      <c r="W13" s="1"/>
      <c r="X13" s="68"/>
      <c r="Y13" s="33"/>
      <c r="Z13" s="67"/>
      <c r="AA13" s="67"/>
      <c r="AB13" s="67"/>
      <c r="AC13" s="67"/>
      <c r="AD13" s="67"/>
      <c r="AE13" s="67"/>
      <c r="AF13" s="67"/>
      <c r="AG13" s="67"/>
      <c r="AH13" s="67"/>
      <c r="AI13" s="67"/>
      <c r="AJ13" s="67"/>
      <c r="AK13" s="67"/>
      <c r="AL13" s="67"/>
      <c r="AM13" s="67"/>
      <c r="AN13" s="69"/>
      <c r="AO13" s="69"/>
    </row>
    <row r="14" spans="1:48" s="27" customFormat="1" ht="15.75" customHeight="1">
      <c r="A14" s="275" t="s">
        <v>86</v>
      </c>
      <c r="B14" s="276" t="s">
        <v>5</v>
      </c>
      <c r="C14" s="277">
        <v>160164</v>
      </c>
      <c r="D14" s="277">
        <v>11787</v>
      </c>
      <c r="E14" s="277">
        <v>2561</v>
      </c>
      <c r="F14" s="277">
        <v>169390</v>
      </c>
      <c r="G14" s="215">
        <v>171951</v>
      </c>
      <c r="H14" s="277">
        <v>1128644</v>
      </c>
      <c r="I14" s="277">
        <v>239100</v>
      </c>
      <c r="J14" s="277">
        <v>194817</v>
      </c>
      <c r="K14" s="277">
        <v>1172927</v>
      </c>
      <c r="L14" s="277">
        <v>859793</v>
      </c>
      <c r="M14" s="277">
        <v>507951</v>
      </c>
      <c r="N14" s="215">
        <v>1367744</v>
      </c>
      <c r="O14" s="278">
        <v>2195.5236065165295</v>
      </c>
      <c r="P14" s="278">
        <v>1524.7555543757971</v>
      </c>
      <c r="Q14" s="278">
        <v>2888.2097052613531</v>
      </c>
      <c r="R14" s="278">
        <v>1942.3305811415976</v>
      </c>
      <c r="S14" s="278">
        <v>2233.736068897962</v>
      </c>
      <c r="T14" s="278">
        <v>1826.9091015265533</v>
      </c>
      <c r="U14" s="279">
        <v>2084.4423211607718</v>
      </c>
      <c r="V14" s="1"/>
      <c r="W14" s="1"/>
      <c r="X14" s="68"/>
      <c r="Y14" s="33"/>
      <c r="Z14" s="67"/>
      <c r="AA14" s="67"/>
      <c r="AB14" s="67"/>
      <c r="AC14" s="67"/>
      <c r="AD14" s="67"/>
      <c r="AE14" s="67"/>
      <c r="AF14" s="67"/>
      <c r="AG14" s="67"/>
      <c r="AH14" s="67"/>
      <c r="AI14" s="67"/>
      <c r="AJ14" s="67"/>
      <c r="AK14" s="67"/>
      <c r="AL14" s="67"/>
      <c r="AM14" s="67"/>
      <c r="AN14" s="69"/>
      <c r="AO14" s="69"/>
    </row>
    <row r="15" spans="1:48" s="27" customFormat="1" ht="15.75" customHeight="1">
      <c r="A15" s="270" t="s">
        <v>87</v>
      </c>
      <c r="B15" s="271" t="s">
        <v>6</v>
      </c>
      <c r="C15" s="272">
        <v>91714</v>
      </c>
      <c r="D15" s="272">
        <v>7531</v>
      </c>
      <c r="E15" s="272">
        <v>1022</v>
      </c>
      <c r="F15" s="272">
        <v>98223</v>
      </c>
      <c r="G15" s="211">
        <v>99245</v>
      </c>
      <c r="H15" s="272">
        <v>571363</v>
      </c>
      <c r="I15" s="272">
        <v>75566</v>
      </c>
      <c r="J15" s="272">
        <v>60161</v>
      </c>
      <c r="K15" s="272">
        <v>586768</v>
      </c>
      <c r="L15" s="272">
        <v>400402</v>
      </c>
      <c r="M15" s="272">
        <v>246527</v>
      </c>
      <c r="N15" s="211">
        <v>646929</v>
      </c>
      <c r="O15" s="273">
        <v>1626.2676415245828</v>
      </c>
      <c r="P15" s="273">
        <v>1256.9737657578144</v>
      </c>
      <c r="Q15" s="273">
        <v>2294.9921220406927</v>
      </c>
      <c r="R15" s="273">
        <v>1510.8523376389867</v>
      </c>
      <c r="S15" s="273">
        <v>1660.3942098495907</v>
      </c>
      <c r="T15" s="273">
        <v>1480.769287631354</v>
      </c>
      <c r="U15" s="274">
        <v>1590.8801405744912</v>
      </c>
      <c r="V15" s="1"/>
      <c r="W15" s="1"/>
      <c r="X15" s="68"/>
      <c r="Y15" s="33"/>
      <c r="Z15" s="67"/>
      <c r="AA15" s="67"/>
      <c r="AB15" s="67"/>
      <c r="AC15" s="67"/>
      <c r="AD15" s="67"/>
      <c r="AE15" s="67"/>
      <c r="AF15" s="67"/>
      <c r="AG15" s="67"/>
      <c r="AH15" s="67"/>
      <c r="AI15" s="67"/>
      <c r="AJ15" s="67"/>
      <c r="AK15" s="67"/>
      <c r="AL15" s="67"/>
      <c r="AM15" s="67"/>
      <c r="AN15" s="69"/>
      <c r="AO15" s="69"/>
    </row>
    <row r="16" spans="1:48" s="27" customFormat="1" ht="15.75" customHeight="1">
      <c r="A16" s="275" t="s">
        <v>88</v>
      </c>
      <c r="B16" s="276" t="s">
        <v>7</v>
      </c>
      <c r="C16" s="277">
        <v>3831</v>
      </c>
      <c r="D16" s="277">
        <v>574</v>
      </c>
      <c r="E16" s="277">
        <v>306</v>
      </c>
      <c r="F16" s="277">
        <v>4099</v>
      </c>
      <c r="G16" s="215">
        <v>4405</v>
      </c>
      <c r="H16" s="277">
        <v>19188</v>
      </c>
      <c r="I16" s="277">
        <v>5449</v>
      </c>
      <c r="J16" s="277">
        <v>7266</v>
      </c>
      <c r="K16" s="277">
        <v>17371</v>
      </c>
      <c r="L16" s="277">
        <v>16356</v>
      </c>
      <c r="M16" s="277">
        <v>8281</v>
      </c>
      <c r="N16" s="215">
        <v>24637</v>
      </c>
      <c r="O16" s="278">
        <v>1679.5064492986842</v>
      </c>
      <c r="P16" s="278">
        <v>1423.9957903833945</v>
      </c>
      <c r="Q16" s="278">
        <v>2328.8670889120658</v>
      </c>
      <c r="R16" s="278">
        <v>1310.3921321858152</v>
      </c>
      <c r="S16" s="278">
        <v>1754.8160539728374</v>
      </c>
      <c r="T16" s="278">
        <v>1378.3836278319088</v>
      </c>
      <c r="U16" s="279">
        <v>1627.5836584130102</v>
      </c>
      <c r="V16" s="1"/>
      <c r="W16" s="1"/>
      <c r="X16" s="68"/>
      <c r="Y16" s="33"/>
      <c r="Z16" s="67"/>
      <c r="AA16" s="67"/>
      <c r="AB16" s="67"/>
      <c r="AC16" s="67"/>
      <c r="AD16" s="67"/>
      <c r="AE16" s="67"/>
      <c r="AF16" s="67"/>
      <c r="AG16" s="67"/>
      <c r="AH16" s="67"/>
      <c r="AI16" s="67"/>
      <c r="AJ16" s="67"/>
      <c r="AK16" s="67"/>
      <c r="AL16" s="67"/>
      <c r="AM16" s="67"/>
      <c r="AN16" s="69"/>
      <c r="AO16" s="69"/>
    </row>
    <row r="17" spans="1:41" s="27" customFormat="1" ht="15.75" customHeight="1">
      <c r="A17" s="270" t="s">
        <v>89</v>
      </c>
      <c r="B17" s="271" t="s">
        <v>8</v>
      </c>
      <c r="C17" s="272">
        <v>30457</v>
      </c>
      <c r="D17" s="272">
        <v>2732</v>
      </c>
      <c r="E17" s="272">
        <v>755</v>
      </c>
      <c r="F17" s="272">
        <v>32434</v>
      </c>
      <c r="G17" s="211">
        <v>33189</v>
      </c>
      <c r="H17" s="272">
        <v>160117</v>
      </c>
      <c r="I17" s="272">
        <v>26609</v>
      </c>
      <c r="J17" s="272">
        <v>25898</v>
      </c>
      <c r="K17" s="272">
        <v>160828</v>
      </c>
      <c r="L17" s="272">
        <v>116485</v>
      </c>
      <c r="M17" s="272">
        <v>70241</v>
      </c>
      <c r="N17" s="211">
        <v>186726</v>
      </c>
      <c r="O17" s="273">
        <v>1465.1751967890689</v>
      </c>
      <c r="P17" s="273">
        <v>1231.8409468418592</v>
      </c>
      <c r="Q17" s="273">
        <v>2108.8585193520953</v>
      </c>
      <c r="R17" s="273">
        <v>1319.608353543915</v>
      </c>
      <c r="S17" s="273">
        <v>1525.6819093687564</v>
      </c>
      <c r="T17" s="273">
        <v>1295.8862911881047</v>
      </c>
      <c r="U17" s="274">
        <v>1438.2197825637891</v>
      </c>
      <c r="V17" s="1"/>
      <c r="W17" s="1"/>
      <c r="X17" s="68"/>
      <c r="Y17" s="33"/>
      <c r="Z17" s="67"/>
      <c r="AA17" s="67"/>
      <c r="AB17" s="67"/>
      <c r="AC17" s="67"/>
      <c r="AD17" s="67"/>
      <c r="AE17" s="67"/>
      <c r="AF17" s="67"/>
      <c r="AG17" s="67"/>
      <c r="AH17" s="67"/>
      <c r="AI17" s="67"/>
      <c r="AJ17" s="67"/>
      <c r="AK17" s="67"/>
      <c r="AL17" s="67"/>
      <c r="AM17" s="67"/>
      <c r="AN17" s="69"/>
      <c r="AO17" s="69"/>
    </row>
    <row r="18" spans="1:41" s="27" customFormat="1" ht="15.75" customHeight="1">
      <c r="A18" s="275" t="s">
        <v>238</v>
      </c>
      <c r="B18" s="276" t="s">
        <v>9</v>
      </c>
      <c r="C18" s="277">
        <v>32420</v>
      </c>
      <c r="D18" s="277">
        <v>4667</v>
      </c>
      <c r="E18" s="277">
        <v>939</v>
      </c>
      <c r="F18" s="277">
        <v>36148</v>
      </c>
      <c r="G18" s="215">
        <v>37087</v>
      </c>
      <c r="H18" s="277">
        <v>190638</v>
      </c>
      <c r="I18" s="277">
        <v>32404</v>
      </c>
      <c r="J18" s="277">
        <v>33019</v>
      </c>
      <c r="K18" s="277">
        <v>190023</v>
      </c>
      <c r="L18" s="277">
        <v>140503</v>
      </c>
      <c r="M18" s="277">
        <v>82539</v>
      </c>
      <c r="N18" s="215">
        <v>223042</v>
      </c>
      <c r="O18" s="278">
        <v>1653.8131904544691</v>
      </c>
      <c r="P18" s="278">
        <v>1309.8279743035141</v>
      </c>
      <c r="Q18" s="278">
        <v>2384.8354508717898</v>
      </c>
      <c r="R18" s="278">
        <v>1465.022977180698</v>
      </c>
      <c r="S18" s="278">
        <v>1755.0058172308843</v>
      </c>
      <c r="T18" s="278">
        <v>1373.1611744653915</v>
      </c>
      <c r="U18" s="279">
        <v>1612.7439835515027</v>
      </c>
      <c r="V18" s="1"/>
      <c r="W18" s="1"/>
      <c r="X18" s="68"/>
      <c r="Y18" s="33"/>
      <c r="Z18" s="67"/>
      <c r="AA18" s="67"/>
      <c r="AB18" s="67"/>
      <c r="AC18" s="67"/>
      <c r="AD18" s="67"/>
      <c r="AE18" s="67"/>
      <c r="AF18" s="67"/>
      <c r="AG18" s="67"/>
      <c r="AH18" s="67"/>
      <c r="AI18" s="67"/>
      <c r="AJ18" s="67"/>
      <c r="AK18" s="67"/>
      <c r="AL18" s="67"/>
      <c r="AM18" s="67"/>
      <c r="AN18" s="69"/>
      <c r="AO18" s="69"/>
    </row>
    <row r="19" spans="1:41" s="27" customFormat="1" ht="15.75" customHeight="1">
      <c r="A19" s="270" t="s">
        <v>239</v>
      </c>
      <c r="B19" s="271" t="s">
        <v>10</v>
      </c>
      <c r="C19" s="272">
        <v>4791</v>
      </c>
      <c r="D19" s="272">
        <v>862</v>
      </c>
      <c r="E19" s="272">
        <v>272</v>
      </c>
      <c r="F19" s="272">
        <v>5381</v>
      </c>
      <c r="G19" s="211">
        <v>5653</v>
      </c>
      <c r="H19" s="272">
        <v>43373</v>
      </c>
      <c r="I19" s="272">
        <v>6795</v>
      </c>
      <c r="J19" s="272">
        <v>5926</v>
      </c>
      <c r="K19" s="272">
        <v>44242</v>
      </c>
      <c r="L19" s="272">
        <v>33269</v>
      </c>
      <c r="M19" s="272">
        <v>16899</v>
      </c>
      <c r="N19" s="211">
        <v>50168</v>
      </c>
      <c r="O19" s="273">
        <v>1923.4526317283216</v>
      </c>
      <c r="P19" s="273">
        <v>1314.1731567544991</v>
      </c>
      <c r="Q19" s="273">
        <v>2374.2677452691246</v>
      </c>
      <c r="R19" s="273">
        <v>1777.6835682013505</v>
      </c>
      <c r="S19" s="273">
        <v>2048.9253444773176</v>
      </c>
      <c r="T19" s="273">
        <v>1472.5548914937183</v>
      </c>
      <c r="U19" s="274">
        <v>1851.734538281801</v>
      </c>
      <c r="V19" s="1"/>
      <c r="W19" s="1"/>
      <c r="X19" s="68"/>
      <c r="Y19" s="33"/>
      <c r="Z19" s="67"/>
      <c r="AA19" s="67"/>
      <c r="AB19" s="67"/>
      <c r="AC19" s="67"/>
      <c r="AD19" s="67"/>
      <c r="AE19" s="67"/>
      <c r="AF19" s="67"/>
      <c r="AG19" s="67"/>
      <c r="AH19" s="67"/>
      <c r="AI19" s="67"/>
      <c r="AJ19" s="67"/>
      <c r="AK19" s="67"/>
      <c r="AL19" s="67"/>
      <c r="AM19" s="67"/>
      <c r="AN19" s="69"/>
      <c r="AO19" s="69"/>
    </row>
    <row r="20" spans="1:41" s="27" customFormat="1" ht="15.75" customHeight="1">
      <c r="A20" s="275" t="s">
        <v>240</v>
      </c>
      <c r="B20" s="276" t="s">
        <v>11</v>
      </c>
      <c r="C20" s="277">
        <v>2912</v>
      </c>
      <c r="D20" s="277">
        <v>475</v>
      </c>
      <c r="E20" s="277">
        <v>251</v>
      </c>
      <c r="F20" s="277">
        <v>3136</v>
      </c>
      <c r="G20" s="215">
        <v>3387</v>
      </c>
      <c r="H20" s="277">
        <v>24871</v>
      </c>
      <c r="I20" s="277">
        <v>8131</v>
      </c>
      <c r="J20" s="277">
        <v>10043</v>
      </c>
      <c r="K20" s="277">
        <v>22959</v>
      </c>
      <c r="L20" s="277">
        <v>24056</v>
      </c>
      <c r="M20" s="277">
        <v>8946</v>
      </c>
      <c r="N20" s="215">
        <v>33002</v>
      </c>
      <c r="O20" s="278">
        <v>1465.5696233960855</v>
      </c>
      <c r="P20" s="278">
        <v>1221.6449590514133</v>
      </c>
      <c r="Q20" s="278">
        <v>1901.8095597611507</v>
      </c>
      <c r="R20" s="278">
        <v>1162.716503165861</v>
      </c>
      <c r="S20" s="278">
        <v>1480.8176727289926</v>
      </c>
      <c r="T20" s="278">
        <v>1235.445577646937</v>
      </c>
      <c r="U20" s="279">
        <v>1413.5348639048352</v>
      </c>
      <c r="V20" s="1"/>
      <c r="W20" s="1"/>
      <c r="X20" s="68"/>
      <c r="Y20" s="33"/>
      <c r="Z20" s="67"/>
      <c r="AA20" s="67"/>
      <c r="AB20" s="67"/>
      <c r="AC20" s="67"/>
      <c r="AD20" s="67"/>
      <c r="AE20" s="67"/>
      <c r="AF20" s="67"/>
      <c r="AG20" s="67"/>
      <c r="AH20" s="67"/>
      <c r="AI20" s="67"/>
      <c r="AJ20" s="67"/>
      <c r="AK20" s="67"/>
      <c r="AL20" s="67"/>
      <c r="AM20" s="67"/>
      <c r="AN20" s="69"/>
      <c r="AO20" s="69"/>
    </row>
    <row r="21" spans="1:41" s="27" customFormat="1" ht="15.75" customHeight="1">
      <c r="A21" s="270" t="s">
        <v>241</v>
      </c>
      <c r="B21" s="271" t="s">
        <v>12</v>
      </c>
      <c r="C21" s="272">
        <v>3460</v>
      </c>
      <c r="D21" s="272">
        <v>674</v>
      </c>
      <c r="E21" s="272">
        <v>290</v>
      </c>
      <c r="F21" s="272">
        <v>3844</v>
      </c>
      <c r="G21" s="211">
        <v>4134</v>
      </c>
      <c r="H21" s="272">
        <v>30998</v>
      </c>
      <c r="I21" s="272">
        <v>8984</v>
      </c>
      <c r="J21" s="272">
        <v>12947</v>
      </c>
      <c r="K21" s="272">
        <v>27035</v>
      </c>
      <c r="L21" s="272">
        <v>29814</v>
      </c>
      <c r="M21" s="272">
        <v>10168</v>
      </c>
      <c r="N21" s="211">
        <v>39982</v>
      </c>
      <c r="O21" s="273">
        <v>1423.5246388911266</v>
      </c>
      <c r="P21" s="273">
        <v>1198.8928615895975</v>
      </c>
      <c r="Q21" s="273">
        <v>1955.9301760491187</v>
      </c>
      <c r="R21" s="273">
        <v>1053.3387538408745</v>
      </c>
      <c r="S21" s="273">
        <v>1426.3313903788858</v>
      </c>
      <c r="T21" s="273">
        <v>1258.6430128661166</v>
      </c>
      <c r="U21" s="274">
        <v>1382.1949585561072</v>
      </c>
      <c r="V21" s="1"/>
      <c r="W21" s="1"/>
      <c r="X21" s="68"/>
      <c r="Y21" s="33"/>
      <c r="Z21" s="67"/>
      <c r="AA21" s="67"/>
      <c r="AB21" s="67"/>
      <c r="AC21" s="67"/>
      <c r="AD21" s="67"/>
      <c r="AE21" s="67"/>
      <c r="AF21" s="67"/>
      <c r="AG21" s="67"/>
      <c r="AH21" s="67"/>
      <c r="AI21" s="67"/>
      <c r="AJ21" s="67"/>
      <c r="AK21" s="67"/>
      <c r="AL21" s="67"/>
      <c r="AM21" s="67"/>
      <c r="AN21" s="69"/>
      <c r="AO21" s="69"/>
    </row>
    <row r="22" spans="1:41" s="27" customFormat="1" ht="15.75" customHeight="1">
      <c r="A22" s="275" t="s">
        <v>242</v>
      </c>
      <c r="B22" s="276" t="s">
        <v>13</v>
      </c>
      <c r="C22" s="277">
        <v>7622</v>
      </c>
      <c r="D22" s="277">
        <v>1004</v>
      </c>
      <c r="E22" s="277">
        <v>417</v>
      </c>
      <c r="F22" s="277">
        <v>8209</v>
      </c>
      <c r="G22" s="215">
        <v>8626</v>
      </c>
      <c r="H22" s="277">
        <v>59819</v>
      </c>
      <c r="I22" s="277">
        <v>7816</v>
      </c>
      <c r="J22" s="277">
        <v>9534</v>
      </c>
      <c r="K22" s="277">
        <v>58101</v>
      </c>
      <c r="L22" s="277">
        <v>41069</v>
      </c>
      <c r="M22" s="277">
        <v>26566</v>
      </c>
      <c r="N22" s="215">
        <v>67635</v>
      </c>
      <c r="O22" s="278">
        <v>1743.1145505009958</v>
      </c>
      <c r="P22" s="278">
        <v>1297.5243508188937</v>
      </c>
      <c r="Q22" s="278">
        <v>2437.8161942189995</v>
      </c>
      <c r="R22" s="278">
        <v>1570.7588593044525</v>
      </c>
      <c r="S22" s="278">
        <v>1842.1836747245511</v>
      </c>
      <c r="T22" s="278">
        <v>1472.5886615605223</v>
      </c>
      <c r="U22" s="279">
        <v>1697.8731599324315</v>
      </c>
      <c r="V22" s="1"/>
      <c r="W22" s="1"/>
      <c r="X22" s="68"/>
      <c r="Y22" s="33"/>
      <c r="Z22" s="67"/>
      <c r="AA22" s="67"/>
      <c r="AB22" s="67"/>
      <c r="AC22" s="67"/>
      <c r="AD22" s="67"/>
      <c r="AE22" s="67"/>
      <c r="AF22" s="67"/>
      <c r="AG22" s="67"/>
      <c r="AH22" s="67"/>
      <c r="AI22" s="67"/>
      <c r="AJ22" s="67"/>
      <c r="AK22" s="67"/>
      <c r="AL22" s="67"/>
      <c r="AM22" s="67"/>
      <c r="AN22" s="69"/>
      <c r="AO22" s="69"/>
    </row>
    <row r="23" spans="1:41" s="27" customFormat="1" ht="15.75" customHeight="1">
      <c r="A23" s="270" t="s">
        <v>243</v>
      </c>
      <c r="B23" s="271" t="s">
        <v>14</v>
      </c>
      <c r="C23" s="272">
        <v>6447</v>
      </c>
      <c r="D23" s="272">
        <v>850</v>
      </c>
      <c r="E23" s="272">
        <v>393</v>
      </c>
      <c r="F23" s="272">
        <v>6904</v>
      </c>
      <c r="G23" s="211">
        <v>7297</v>
      </c>
      <c r="H23" s="272">
        <v>34161</v>
      </c>
      <c r="I23" s="272">
        <v>5768</v>
      </c>
      <c r="J23" s="272">
        <v>9370</v>
      </c>
      <c r="K23" s="272">
        <v>30559</v>
      </c>
      <c r="L23" s="272">
        <v>26559</v>
      </c>
      <c r="M23" s="272">
        <v>13370</v>
      </c>
      <c r="N23" s="211">
        <v>39929</v>
      </c>
      <c r="O23" s="273">
        <v>1589.4198724928613</v>
      </c>
      <c r="P23" s="273">
        <v>1067.1063940291742</v>
      </c>
      <c r="Q23" s="273">
        <v>2322.9267264187038</v>
      </c>
      <c r="R23" s="273">
        <v>1263.8070134658137</v>
      </c>
      <c r="S23" s="273">
        <v>1627.5050426761948</v>
      </c>
      <c r="T23" s="273">
        <v>1324.1493819564671</v>
      </c>
      <c r="U23" s="274">
        <v>1524.7210006026337</v>
      </c>
      <c r="V23" s="1"/>
      <c r="W23" s="1"/>
      <c r="X23" s="68"/>
      <c r="Y23" s="33"/>
      <c r="Z23" s="67"/>
      <c r="AA23" s="67"/>
      <c r="AB23" s="67"/>
      <c r="AC23" s="67"/>
      <c r="AD23" s="67"/>
      <c r="AE23" s="67"/>
      <c r="AF23" s="67"/>
      <c r="AG23" s="67"/>
      <c r="AH23" s="67"/>
      <c r="AI23" s="67"/>
      <c r="AJ23" s="67"/>
      <c r="AK23" s="67"/>
      <c r="AL23" s="67"/>
      <c r="AM23" s="67"/>
      <c r="AN23" s="69"/>
      <c r="AO23" s="69"/>
    </row>
    <row r="24" spans="1:41" s="27" customFormat="1" ht="15.75" customHeight="1">
      <c r="A24" s="275" t="s">
        <v>244</v>
      </c>
      <c r="B24" s="276" t="s">
        <v>15</v>
      </c>
      <c r="C24" s="277">
        <v>90486</v>
      </c>
      <c r="D24" s="277">
        <v>5711</v>
      </c>
      <c r="E24" s="277">
        <v>988</v>
      </c>
      <c r="F24" s="277">
        <v>95209</v>
      </c>
      <c r="G24" s="215">
        <v>96197</v>
      </c>
      <c r="H24" s="277">
        <v>672214</v>
      </c>
      <c r="I24" s="277">
        <v>61245</v>
      </c>
      <c r="J24" s="277">
        <v>50308</v>
      </c>
      <c r="K24" s="277">
        <v>683151</v>
      </c>
      <c r="L24" s="277">
        <v>462445</v>
      </c>
      <c r="M24" s="277">
        <v>271014</v>
      </c>
      <c r="N24" s="215">
        <v>733459</v>
      </c>
      <c r="O24" s="278">
        <v>1761.1235287211553</v>
      </c>
      <c r="P24" s="278">
        <v>1282.5624858739254</v>
      </c>
      <c r="Q24" s="278">
        <v>2279.2291392919733</v>
      </c>
      <c r="R24" s="278">
        <v>1683.8275645700255</v>
      </c>
      <c r="S24" s="278">
        <v>1880.9189404188623</v>
      </c>
      <c r="T24" s="278">
        <v>1458.9619218150297</v>
      </c>
      <c r="U24" s="279">
        <v>1726.3253214442911</v>
      </c>
      <c r="V24" s="1"/>
      <c r="W24" s="1"/>
      <c r="X24" s="68"/>
      <c r="Y24" s="33"/>
      <c r="Z24" s="67"/>
      <c r="AA24" s="67"/>
      <c r="AB24" s="67"/>
      <c r="AC24" s="67"/>
      <c r="AD24" s="67"/>
      <c r="AE24" s="67"/>
      <c r="AF24" s="67"/>
      <c r="AG24" s="67"/>
      <c r="AH24" s="67"/>
      <c r="AI24" s="67"/>
      <c r="AJ24" s="67"/>
      <c r="AK24" s="67"/>
      <c r="AL24" s="67"/>
      <c r="AM24" s="67"/>
      <c r="AN24" s="69"/>
      <c r="AO24" s="69"/>
    </row>
    <row r="25" spans="1:41" s="27" customFormat="1" ht="15.75" customHeight="1">
      <c r="A25" s="270" t="s">
        <v>245</v>
      </c>
      <c r="B25" s="271" t="s">
        <v>16</v>
      </c>
      <c r="C25" s="272">
        <v>16281</v>
      </c>
      <c r="D25" s="272">
        <v>2383</v>
      </c>
      <c r="E25" s="272">
        <v>626</v>
      </c>
      <c r="F25" s="272">
        <v>18038</v>
      </c>
      <c r="G25" s="211">
        <v>18664</v>
      </c>
      <c r="H25" s="272">
        <v>84532</v>
      </c>
      <c r="I25" s="272">
        <v>17101</v>
      </c>
      <c r="J25" s="272">
        <v>15075</v>
      </c>
      <c r="K25" s="272">
        <v>86558</v>
      </c>
      <c r="L25" s="272">
        <v>64751</v>
      </c>
      <c r="M25" s="272">
        <v>36882</v>
      </c>
      <c r="N25" s="211">
        <v>101633</v>
      </c>
      <c r="O25" s="273">
        <v>1733.8366616829949</v>
      </c>
      <c r="P25" s="273">
        <v>1267.4228527914067</v>
      </c>
      <c r="Q25" s="273">
        <v>2671.3985571098083</v>
      </c>
      <c r="R25" s="273">
        <v>1472.1300307067252</v>
      </c>
      <c r="S25" s="273">
        <v>1836.2685319223176</v>
      </c>
      <c r="T25" s="273">
        <v>1376.1332062896447</v>
      </c>
      <c r="U25" s="274">
        <v>1667.2459311805158</v>
      </c>
      <c r="V25" s="1"/>
      <c r="W25" s="1"/>
      <c r="X25" s="68"/>
      <c r="Y25" s="33"/>
      <c r="Z25" s="67"/>
      <c r="AA25" s="67"/>
      <c r="AB25" s="67"/>
      <c r="AC25" s="67"/>
      <c r="AD25" s="67"/>
      <c r="AE25" s="67"/>
      <c r="AF25" s="67"/>
      <c r="AG25" s="67"/>
      <c r="AH25" s="67"/>
      <c r="AI25" s="67"/>
      <c r="AJ25" s="67"/>
      <c r="AK25" s="67"/>
      <c r="AL25" s="67"/>
      <c r="AM25" s="67"/>
      <c r="AN25" s="69"/>
      <c r="AO25" s="69"/>
    </row>
    <row r="26" spans="1:41" s="27" customFormat="1" ht="15.75" customHeight="1">
      <c r="A26" s="275" t="s">
        <v>246</v>
      </c>
      <c r="B26" s="276" t="s">
        <v>17</v>
      </c>
      <c r="C26" s="277">
        <v>3085</v>
      </c>
      <c r="D26" s="277">
        <v>685</v>
      </c>
      <c r="E26" s="277">
        <v>287</v>
      </c>
      <c r="F26" s="277">
        <v>3483</v>
      </c>
      <c r="G26" s="215">
        <v>3770</v>
      </c>
      <c r="H26" s="277">
        <v>28584</v>
      </c>
      <c r="I26" s="277">
        <v>5384</v>
      </c>
      <c r="J26" s="277">
        <v>6767</v>
      </c>
      <c r="K26" s="277">
        <v>27201</v>
      </c>
      <c r="L26" s="277">
        <v>22681</v>
      </c>
      <c r="M26" s="277">
        <v>11287</v>
      </c>
      <c r="N26" s="215">
        <v>33968</v>
      </c>
      <c r="O26" s="278">
        <v>2042.9765937356888</v>
      </c>
      <c r="P26" s="278">
        <v>1228.5631525941631</v>
      </c>
      <c r="Q26" s="278">
        <v>2427.4779638662476</v>
      </c>
      <c r="R26" s="278">
        <v>1797.5649710298994</v>
      </c>
      <c r="S26" s="278">
        <v>2111.7169963456031</v>
      </c>
      <c r="T26" s="278">
        <v>1550.4408832162983</v>
      </c>
      <c r="U26" s="279">
        <v>1927.611757732619</v>
      </c>
      <c r="V26" s="1"/>
      <c r="W26" s="1"/>
      <c r="X26" s="68"/>
      <c r="Y26" s="33"/>
      <c r="Z26" s="67"/>
      <c r="AA26" s="67"/>
      <c r="AB26" s="67"/>
      <c r="AC26" s="67"/>
      <c r="AD26" s="67"/>
      <c r="AE26" s="67"/>
      <c r="AF26" s="67"/>
      <c r="AG26" s="67"/>
      <c r="AH26" s="67"/>
      <c r="AI26" s="67"/>
      <c r="AJ26" s="67"/>
      <c r="AK26" s="67"/>
      <c r="AL26" s="67"/>
      <c r="AM26" s="67"/>
      <c r="AN26" s="69"/>
      <c r="AO26" s="69"/>
    </row>
    <row r="27" spans="1:41" s="27" customFormat="1" ht="15.75" customHeight="1">
      <c r="A27" s="270" t="s">
        <v>247</v>
      </c>
      <c r="B27" s="271" t="s">
        <v>18</v>
      </c>
      <c r="C27" s="272">
        <v>9309</v>
      </c>
      <c r="D27" s="272">
        <v>1309</v>
      </c>
      <c r="E27" s="272">
        <v>433</v>
      </c>
      <c r="F27" s="272">
        <v>10185</v>
      </c>
      <c r="G27" s="211">
        <v>10618</v>
      </c>
      <c r="H27" s="272">
        <v>60167</v>
      </c>
      <c r="I27" s="272">
        <v>10524</v>
      </c>
      <c r="J27" s="272">
        <v>12034</v>
      </c>
      <c r="K27" s="272">
        <v>58657</v>
      </c>
      <c r="L27" s="272">
        <v>46891</v>
      </c>
      <c r="M27" s="272">
        <v>23800</v>
      </c>
      <c r="N27" s="211">
        <v>70691</v>
      </c>
      <c r="O27" s="273">
        <v>1587.2319050930814</v>
      </c>
      <c r="P27" s="273">
        <v>1311.1511445709709</v>
      </c>
      <c r="Q27" s="273">
        <v>2389.3475802763423</v>
      </c>
      <c r="R27" s="273">
        <v>1363.7496708660613</v>
      </c>
      <c r="S27" s="273">
        <v>1670.0406593014229</v>
      </c>
      <c r="T27" s="273">
        <v>1311.9681525916728</v>
      </c>
      <c r="U27" s="274">
        <v>1551.9380304572428</v>
      </c>
      <c r="V27" s="1"/>
      <c r="W27" s="1"/>
      <c r="X27" s="68"/>
      <c r="Y27" s="33"/>
      <c r="Z27" s="67"/>
      <c r="AA27" s="67"/>
      <c r="AB27" s="67"/>
      <c r="AC27" s="67"/>
      <c r="AD27" s="67"/>
      <c r="AE27" s="67"/>
      <c r="AF27" s="67"/>
      <c r="AG27" s="67"/>
      <c r="AH27" s="67"/>
      <c r="AI27" s="67"/>
      <c r="AJ27" s="67"/>
      <c r="AK27" s="67"/>
      <c r="AL27" s="67"/>
      <c r="AM27" s="67"/>
      <c r="AN27" s="69"/>
      <c r="AO27" s="69"/>
    </row>
    <row r="28" spans="1:41" s="27" customFormat="1" ht="15.75" customHeight="1">
      <c r="A28" s="275" t="s">
        <v>248</v>
      </c>
      <c r="B28" s="276" t="s">
        <v>19</v>
      </c>
      <c r="C28" s="277">
        <v>29379</v>
      </c>
      <c r="D28" s="277">
        <v>2736</v>
      </c>
      <c r="E28" s="277">
        <v>585</v>
      </c>
      <c r="F28" s="277">
        <v>31530</v>
      </c>
      <c r="G28" s="215">
        <v>32115</v>
      </c>
      <c r="H28" s="277">
        <v>183406</v>
      </c>
      <c r="I28" s="277">
        <v>20387</v>
      </c>
      <c r="J28" s="277">
        <v>20833</v>
      </c>
      <c r="K28" s="277">
        <v>182960</v>
      </c>
      <c r="L28" s="277">
        <v>120853</v>
      </c>
      <c r="M28" s="277">
        <v>82940</v>
      </c>
      <c r="N28" s="215">
        <v>203793</v>
      </c>
      <c r="O28" s="278">
        <v>1390.8226726256439</v>
      </c>
      <c r="P28" s="278">
        <v>1111.7881437286962</v>
      </c>
      <c r="Q28" s="278">
        <v>1951.2366720567275</v>
      </c>
      <c r="R28" s="278">
        <v>1294.6781784597749</v>
      </c>
      <c r="S28" s="278">
        <v>1461.5508337936089</v>
      </c>
      <c r="T28" s="278">
        <v>1234.6234271468591</v>
      </c>
      <c r="U28" s="279">
        <v>1368.9540956910141</v>
      </c>
      <c r="V28" s="1"/>
      <c r="W28" s="1"/>
      <c r="X28" s="68"/>
      <c r="Y28" s="33"/>
      <c r="Z28" s="67"/>
      <c r="AA28" s="67"/>
      <c r="AB28" s="67"/>
      <c r="AC28" s="67"/>
      <c r="AD28" s="67"/>
      <c r="AE28" s="67"/>
      <c r="AF28" s="67"/>
      <c r="AG28" s="67"/>
      <c r="AH28" s="67"/>
      <c r="AI28" s="67"/>
      <c r="AJ28" s="67"/>
      <c r="AK28" s="67"/>
      <c r="AL28" s="67"/>
      <c r="AM28" s="67"/>
      <c r="AN28" s="69"/>
      <c r="AO28" s="69"/>
    </row>
    <row r="29" spans="1:41" s="27" customFormat="1" ht="15.75" customHeight="1">
      <c r="A29" s="270" t="s">
        <v>249</v>
      </c>
      <c r="B29" s="271" t="s">
        <v>20</v>
      </c>
      <c r="C29" s="272">
        <v>19897</v>
      </c>
      <c r="D29" s="272">
        <v>1837</v>
      </c>
      <c r="E29" s="272">
        <v>743</v>
      </c>
      <c r="F29" s="272">
        <v>20991</v>
      </c>
      <c r="G29" s="211">
        <v>21734</v>
      </c>
      <c r="H29" s="272">
        <v>161711</v>
      </c>
      <c r="I29" s="272">
        <v>46309</v>
      </c>
      <c r="J29" s="272">
        <v>37519</v>
      </c>
      <c r="K29" s="272">
        <v>170501</v>
      </c>
      <c r="L29" s="272">
        <v>149340</v>
      </c>
      <c r="M29" s="272">
        <v>58680</v>
      </c>
      <c r="N29" s="211">
        <v>208020</v>
      </c>
      <c r="O29" s="273">
        <v>1449.1250000837745</v>
      </c>
      <c r="P29" s="273">
        <v>1128.2644400156078</v>
      </c>
      <c r="Q29" s="273">
        <v>2395.1413618945371</v>
      </c>
      <c r="R29" s="273">
        <v>1132.275668300435</v>
      </c>
      <c r="S29" s="273">
        <v>1444.0639175507413</v>
      </c>
      <c r="T29" s="273">
        <v>1250.1154453657753</v>
      </c>
      <c r="U29" s="274">
        <v>1387.8877964364406</v>
      </c>
      <c r="V29" s="1"/>
      <c r="W29" s="1"/>
      <c r="X29" s="68"/>
      <c r="Y29" s="33"/>
      <c r="Z29" s="67"/>
      <c r="AA29" s="67"/>
      <c r="AB29" s="67"/>
      <c r="AC29" s="67"/>
      <c r="AD29" s="67"/>
      <c r="AE29" s="67"/>
      <c r="AF29" s="67"/>
      <c r="AG29" s="67"/>
      <c r="AH29" s="67"/>
      <c r="AI29" s="67"/>
      <c r="AJ29" s="67"/>
      <c r="AK29" s="67"/>
      <c r="AL29" s="67"/>
      <c r="AM29" s="67"/>
      <c r="AN29" s="69"/>
      <c r="AO29" s="69"/>
    </row>
    <row r="30" spans="1:41" s="27" customFormat="1" ht="15.75" customHeight="1">
      <c r="A30" s="275" t="s">
        <v>250</v>
      </c>
      <c r="B30" s="276" t="s">
        <v>21</v>
      </c>
      <c r="C30" s="277">
        <v>10156</v>
      </c>
      <c r="D30" s="277">
        <v>1107</v>
      </c>
      <c r="E30" s="277">
        <v>467</v>
      </c>
      <c r="F30" s="277">
        <v>10796</v>
      </c>
      <c r="G30" s="215">
        <v>11263</v>
      </c>
      <c r="H30" s="277">
        <v>56331</v>
      </c>
      <c r="I30" s="277">
        <v>12850</v>
      </c>
      <c r="J30" s="277">
        <v>11900</v>
      </c>
      <c r="K30" s="277">
        <v>57281</v>
      </c>
      <c r="L30" s="277">
        <v>41928</v>
      </c>
      <c r="M30" s="277">
        <v>27253</v>
      </c>
      <c r="N30" s="215">
        <v>69181</v>
      </c>
      <c r="O30" s="278">
        <v>1477.5811007233362</v>
      </c>
      <c r="P30" s="278">
        <v>1476.0858731836022</v>
      </c>
      <c r="Q30" s="278">
        <v>2441.0532411997488</v>
      </c>
      <c r="R30" s="278">
        <v>1263.6507135600059</v>
      </c>
      <c r="S30" s="278">
        <v>1589.8037056306525</v>
      </c>
      <c r="T30" s="278">
        <v>1306.4253746652596</v>
      </c>
      <c r="U30" s="279">
        <v>1477.3290006999216</v>
      </c>
      <c r="V30" s="1"/>
      <c r="W30" s="1"/>
      <c r="X30" s="68"/>
      <c r="Y30" s="33"/>
      <c r="Z30" s="67"/>
      <c r="AA30" s="67"/>
      <c r="AB30" s="67"/>
      <c r="AC30" s="67"/>
      <c r="AD30" s="67"/>
      <c r="AE30" s="67"/>
      <c r="AF30" s="67"/>
      <c r="AG30" s="67"/>
      <c r="AH30" s="67"/>
      <c r="AI30" s="67"/>
      <c r="AJ30" s="67"/>
      <c r="AK30" s="67"/>
      <c r="AL30" s="67"/>
      <c r="AM30" s="67"/>
      <c r="AN30" s="69"/>
      <c r="AO30" s="69"/>
    </row>
    <row r="31" spans="1:41" s="27" customFormat="1" ht="15.75" customHeight="1">
      <c r="A31" s="270" t="s">
        <v>251</v>
      </c>
      <c r="B31" s="271" t="s">
        <v>22</v>
      </c>
      <c r="C31" s="272">
        <v>9365</v>
      </c>
      <c r="D31" s="272">
        <v>1676</v>
      </c>
      <c r="E31" s="272">
        <v>415</v>
      </c>
      <c r="F31" s="272">
        <v>10626</v>
      </c>
      <c r="G31" s="211">
        <v>11041</v>
      </c>
      <c r="H31" s="272">
        <v>63077</v>
      </c>
      <c r="I31" s="272">
        <v>23564</v>
      </c>
      <c r="J31" s="272">
        <v>16435</v>
      </c>
      <c r="K31" s="272">
        <v>70206</v>
      </c>
      <c r="L31" s="272">
        <v>63153</v>
      </c>
      <c r="M31" s="272">
        <v>23488</v>
      </c>
      <c r="N31" s="211">
        <v>86641</v>
      </c>
      <c r="O31" s="273">
        <v>1644.3023571171946</v>
      </c>
      <c r="P31" s="273">
        <v>1158.7416817479188</v>
      </c>
      <c r="Q31" s="273">
        <v>2499.0417620211451</v>
      </c>
      <c r="R31" s="273">
        <v>1267.3384073247164</v>
      </c>
      <c r="S31" s="273">
        <v>1610.1855219360668</v>
      </c>
      <c r="T31" s="273">
        <v>1290.512514784205</v>
      </c>
      <c r="U31" s="274">
        <v>1524.5488915557678</v>
      </c>
      <c r="V31" s="1"/>
      <c r="W31" s="1"/>
      <c r="X31" s="68"/>
      <c r="Y31" s="33"/>
      <c r="Z31" s="67"/>
      <c r="AA31" s="67"/>
      <c r="AB31" s="67"/>
      <c r="AC31" s="67"/>
      <c r="AD31" s="67"/>
      <c r="AE31" s="67"/>
      <c r="AF31" s="67"/>
      <c r="AG31" s="67"/>
      <c r="AH31" s="67"/>
      <c r="AI31" s="67"/>
      <c r="AJ31" s="67"/>
      <c r="AK31" s="67"/>
      <c r="AL31" s="67"/>
      <c r="AM31" s="67"/>
      <c r="AN31" s="69"/>
      <c r="AO31" s="69"/>
    </row>
    <row r="32" spans="1:41" s="27" customFormat="1" ht="15.75" customHeight="1">
      <c r="A32" s="275" t="s">
        <v>252</v>
      </c>
      <c r="B32" s="276" t="s">
        <v>23</v>
      </c>
      <c r="C32" s="277">
        <v>4052</v>
      </c>
      <c r="D32" s="277">
        <v>738</v>
      </c>
      <c r="E32" s="277">
        <v>333</v>
      </c>
      <c r="F32" s="277">
        <v>4457</v>
      </c>
      <c r="G32" s="215">
        <v>4790</v>
      </c>
      <c r="H32" s="277">
        <v>28111</v>
      </c>
      <c r="I32" s="277">
        <v>7619</v>
      </c>
      <c r="J32" s="277">
        <v>11188</v>
      </c>
      <c r="K32" s="277">
        <v>24542</v>
      </c>
      <c r="L32" s="277">
        <v>24225</v>
      </c>
      <c r="M32" s="277">
        <v>11505</v>
      </c>
      <c r="N32" s="215">
        <v>35730</v>
      </c>
      <c r="O32" s="278">
        <v>1658.5972326078963</v>
      </c>
      <c r="P32" s="278">
        <v>1240.7049697347709</v>
      </c>
      <c r="Q32" s="278">
        <v>2161.4078596222544</v>
      </c>
      <c r="R32" s="278">
        <v>1298.3118946262161</v>
      </c>
      <c r="S32" s="278">
        <v>1700.8591510871986</v>
      </c>
      <c r="T32" s="278">
        <v>1321.24648961974</v>
      </c>
      <c r="U32" s="279">
        <v>1580.8982328162242</v>
      </c>
      <c r="V32" s="1"/>
      <c r="W32" s="1"/>
      <c r="X32" s="68"/>
      <c r="Y32" s="33"/>
      <c r="Z32" s="67"/>
      <c r="AA32" s="67"/>
      <c r="AB32" s="67"/>
      <c r="AC32" s="67"/>
      <c r="AD32" s="67"/>
      <c r="AE32" s="67"/>
      <c r="AF32" s="67"/>
      <c r="AG32" s="67"/>
      <c r="AH32" s="67"/>
      <c r="AI32" s="67"/>
      <c r="AJ32" s="67"/>
      <c r="AK32" s="67"/>
      <c r="AL32" s="67"/>
      <c r="AM32" s="67"/>
      <c r="AN32" s="69"/>
      <c r="AO32" s="69"/>
    </row>
    <row r="33" spans="1:41" s="27" customFormat="1" ht="15.75" customHeight="1">
      <c r="A33" s="270" t="s">
        <v>253</v>
      </c>
      <c r="B33" s="271" t="s">
        <v>24</v>
      </c>
      <c r="C33" s="272">
        <v>10488</v>
      </c>
      <c r="D33" s="272">
        <v>1334</v>
      </c>
      <c r="E33" s="272">
        <v>901</v>
      </c>
      <c r="F33" s="272">
        <v>10921</v>
      </c>
      <c r="G33" s="211">
        <v>11822</v>
      </c>
      <c r="H33" s="272">
        <v>75293</v>
      </c>
      <c r="I33" s="272">
        <v>20248</v>
      </c>
      <c r="J33" s="272">
        <v>32275</v>
      </c>
      <c r="K33" s="272">
        <v>63266</v>
      </c>
      <c r="L33" s="272">
        <v>67831</v>
      </c>
      <c r="M33" s="272">
        <v>27710</v>
      </c>
      <c r="N33" s="211">
        <v>95541</v>
      </c>
      <c r="O33" s="273">
        <v>1740.3302371021771</v>
      </c>
      <c r="P33" s="273">
        <v>1468.0945149861845</v>
      </c>
      <c r="Q33" s="273">
        <v>2355.4329174345849</v>
      </c>
      <c r="R33" s="273">
        <v>1325.1927030733684</v>
      </c>
      <c r="S33" s="273">
        <v>1767.4279982545031</v>
      </c>
      <c r="T33" s="273">
        <v>1479.1778623763635</v>
      </c>
      <c r="U33" s="274">
        <v>1685.7114249555409</v>
      </c>
      <c r="V33" s="1"/>
      <c r="W33" s="1"/>
      <c r="X33" s="68"/>
      <c r="Y33" s="33"/>
      <c r="Z33" s="67"/>
      <c r="AA33" s="67"/>
      <c r="AB33" s="67"/>
      <c r="AC33" s="67"/>
      <c r="AD33" s="67"/>
      <c r="AE33" s="67"/>
      <c r="AF33" s="67"/>
      <c r="AG33" s="67"/>
      <c r="AH33" s="67"/>
      <c r="AI33" s="67"/>
      <c r="AJ33" s="67"/>
      <c r="AK33" s="67"/>
      <c r="AL33" s="67"/>
      <c r="AM33" s="67"/>
      <c r="AN33" s="69"/>
      <c r="AO33" s="69"/>
    </row>
    <row r="34" spans="1:41" s="27" customFormat="1" ht="15.75" customHeight="1">
      <c r="A34" s="275" t="s">
        <v>254</v>
      </c>
      <c r="B34" s="276" t="s">
        <v>25</v>
      </c>
      <c r="C34" s="277">
        <v>21659</v>
      </c>
      <c r="D34" s="277">
        <v>3444</v>
      </c>
      <c r="E34" s="277">
        <v>685</v>
      </c>
      <c r="F34" s="277">
        <v>24418</v>
      </c>
      <c r="G34" s="215">
        <v>25103</v>
      </c>
      <c r="H34" s="277">
        <v>166252</v>
      </c>
      <c r="I34" s="277">
        <v>28698</v>
      </c>
      <c r="J34" s="277">
        <v>28969</v>
      </c>
      <c r="K34" s="277">
        <v>165981</v>
      </c>
      <c r="L34" s="277">
        <v>123823</v>
      </c>
      <c r="M34" s="277">
        <v>71127</v>
      </c>
      <c r="N34" s="215">
        <v>194950</v>
      </c>
      <c r="O34" s="278">
        <v>2092.4797702260239</v>
      </c>
      <c r="P34" s="278">
        <v>1244.539850622672</v>
      </c>
      <c r="Q34" s="278">
        <v>2728.2445437155602</v>
      </c>
      <c r="R34" s="278">
        <v>1837.9396660304301</v>
      </c>
      <c r="S34" s="278">
        <v>2208.4362543374878</v>
      </c>
      <c r="T34" s="278">
        <v>1578.971959286562</v>
      </c>
      <c r="U34" s="279">
        <v>1981.5733653183183</v>
      </c>
      <c r="V34" s="1"/>
      <c r="W34" s="1"/>
      <c r="X34" s="68"/>
      <c r="Y34" s="33"/>
      <c r="Z34" s="67"/>
      <c r="AA34" s="67"/>
      <c r="AB34" s="67"/>
      <c r="AC34" s="67"/>
      <c r="AD34" s="67"/>
      <c r="AE34" s="67"/>
      <c r="AF34" s="67"/>
      <c r="AG34" s="67"/>
      <c r="AH34" s="67"/>
      <c r="AI34" s="67"/>
      <c r="AJ34" s="67"/>
      <c r="AK34" s="67"/>
      <c r="AL34" s="67"/>
      <c r="AM34" s="67"/>
      <c r="AN34" s="69"/>
      <c r="AO34" s="69"/>
    </row>
    <row r="35" spans="1:41" s="27" customFormat="1" ht="15.75" customHeight="1">
      <c r="A35" s="270" t="s">
        <v>255</v>
      </c>
      <c r="B35" s="271" t="s">
        <v>26</v>
      </c>
      <c r="C35" s="272">
        <v>40650</v>
      </c>
      <c r="D35" s="272">
        <v>3480</v>
      </c>
      <c r="E35" s="272">
        <v>593</v>
      </c>
      <c r="F35" s="272">
        <v>43537</v>
      </c>
      <c r="G35" s="211">
        <v>44130</v>
      </c>
      <c r="H35" s="272">
        <v>328910</v>
      </c>
      <c r="I35" s="272">
        <v>55362</v>
      </c>
      <c r="J35" s="272">
        <v>50502</v>
      </c>
      <c r="K35" s="272">
        <v>333770</v>
      </c>
      <c r="L35" s="272">
        <v>288514</v>
      </c>
      <c r="M35" s="272">
        <v>95758</v>
      </c>
      <c r="N35" s="211">
        <v>384272</v>
      </c>
      <c r="O35" s="273">
        <v>1489.5585842340822</v>
      </c>
      <c r="P35" s="273">
        <v>1174.6125527689135</v>
      </c>
      <c r="Q35" s="273">
        <v>1945.7736033337219</v>
      </c>
      <c r="R35" s="273">
        <v>1366.275927311063</v>
      </c>
      <c r="S35" s="273">
        <v>1486.1463311418099</v>
      </c>
      <c r="T35" s="273">
        <v>1331.5037626126827</v>
      </c>
      <c r="U35" s="274">
        <v>1448.2584787781459</v>
      </c>
      <c r="V35" s="1"/>
      <c r="W35" s="1"/>
      <c r="X35" s="68"/>
      <c r="Y35" s="33"/>
      <c r="Z35" s="67"/>
      <c r="AA35" s="67"/>
      <c r="AB35" s="67"/>
      <c r="AC35" s="67"/>
      <c r="AD35" s="67"/>
      <c r="AE35" s="67"/>
      <c r="AF35" s="67"/>
      <c r="AG35" s="67"/>
      <c r="AH35" s="67"/>
      <c r="AI35" s="67"/>
      <c r="AJ35" s="67"/>
      <c r="AK35" s="67"/>
      <c r="AL35" s="67"/>
      <c r="AM35" s="67"/>
      <c r="AN35" s="69"/>
      <c r="AO35" s="69"/>
    </row>
    <row r="36" spans="1:41" s="27" customFormat="1" ht="15.75" customHeight="1">
      <c r="A36" s="275" t="s">
        <v>256</v>
      </c>
      <c r="B36" s="276" t="s">
        <v>27</v>
      </c>
      <c r="C36" s="277">
        <v>9900</v>
      </c>
      <c r="D36" s="277">
        <v>1415</v>
      </c>
      <c r="E36" s="277">
        <v>559</v>
      </c>
      <c r="F36" s="277">
        <v>10756</v>
      </c>
      <c r="G36" s="215">
        <v>11315</v>
      </c>
      <c r="H36" s="277">
        <v>51603</v>
      </c>
      <c r="I36" s="277">
        <v>11629</v>
      </c>
      <c r="J36" s="277">
        <v>11623</v>
      </c>
      <c r="K36" s="277">
        <v>51609</v>
      </c>
      <c r="L36" s="277">
        <v>39461</v>
      </c>
      <c r="M36" s="277">
        <v>23771</v>
      </c>
      <c r="N36" s="215">
        <v>63232</v>
      </c>
      <c r="O36" s="278">
        <v>1370.0839848540825</v>
      </c>
      <c r="P36" s="278">
        <v>1108.0603718021109</v>
      </c>
      <c r="Q36" s="278">
        <v>2195.0258338083145</v>
      </c>
      <c r="R36" s="278">
        <v>1110.4672466829925</v>
      </c>
      <c r="S36" s="278">
        <v>1393.9393057713148</v>
      </c>
      <c r="T36" s="278">
        <v>1233.2773646441888</v>
      </c>
      <c r="U36" s="279">
        <v>1331.9262763060601</v>
      </c>
      <c r="V36" s="1"/>
      <c r="W36" s="1"/>
      <c r="X36" s="68"/>
      <c r="Y36" s="33"/>
      <c r="Z36" s="67"/>
      <c r="AA36" s="67"/>
      <c r="AB36" s="67"/>
      <c r="AC36" s="67"/>
      <c r="AD36" s="67"/>
      <c r="AE36" s="67"/>
      <c r="AF36" s="67"/>
      <c r="AG36" s="67"/>
      <c r="AH36" s="67"/>
      <c r="AI36" s="67"/>
      <c r="AJ36" s="67"/>
      <c r="AK36" s="67"/>
      <c r="AL36" s="67"/>
      <c r="AM36" s="67"/>
      <c r="AN36" s="69"/>
      <c r="AO36" s="69"/>
    </row>
    <row r="37" spans="1:41" s="27" customFormat="1" ht="15.75" customHeight="1">
      <c r="A37" s="270" t="s">
        <v>257</v>
      </c>
      <c r="B37" s="271" t="s">
        <v>28</v>
      </c>
      <c r="C37" s="272">
        <v>1980</v>
      </c>
      <c r="D37" s="272">
        <v>490</v>
      </c>
      <c r="E37" s="272">
        <v>217</v>
      </c>
      <c r="F37" s="272">
        <v>2253</v>
      </c>
      <c r="G37" s="211">
        <v>2470</v>
      </c>
      <c r="H37" s="272">
        <v>11849</v>
      </c>
      <c r="I37" s="272">
        <v>3576</v>
      </c>
      <c r="J37" s="272">
        <v>5338</v>
      </c>
      <c r="K37" s="272">
        <v>10087</v>
      </c>
      <c r="L37" s="272">
        <v>10822</v>
      </c>
      <c r="M37" s="272">
        <v>4603</v>
      </c>
      <c r="N37" s="211">
        <v>15425</v>
      </c>
      <c r="O37" s="273">
        <v>1743.2834296458987</v>
      </c>
      <c r="P37" s="273">
        <v>1240.4674735865588</v>
      </c>
      <c r="Q37" s="273">
        <v>2316.1782974382531</v>
      </c>
      <c r="R37" s="273">
        <v>1239.9697480316881</v>
      </c>
      <c r="S37" s="273">
        <v>1705.2114527134679</v>
      </c>
      <c r="T37" s="273">
        <v>1506.7120006610478</v>
      </c>
      <c r="U37" s="274">
        <v>1644.2481572502772</v>
      </c>
      <c r="V37" s="1"/>
      <c r="W37" s="1"/>
      <c r="X37" s="68"/>
      <c r="Y37" s="33"/>
      <c r="Z37" s="67"/>
      <c r="AA37" s="67"/>
      <c r="AB37" s="67"/>
      <c r="AC37" s="67"/>
      <c r="AD37" s="67"/>
      <c r="AE37" s="67"/>
      <c r="AF37" s="67"/>
      <c r="AG37" s="67"/>
      <c r="AH37" s="67"/>
      <c r="AI37" s="67"/>
      <c r="AJ37" s="67"/>
      <c r="AK37" s="67"/>
      <c r="AL37" s="67"/>
      <c r="AM37" s="67"/>
      <c r="AN37" s="69"/>
      <c r="AO37" s="69"/>
    </row>
    <row r="38" spans="1:41" s="27" customFormat="1" ht="15.75" customHeight="1">
      <c r="A38" s="275" t="s">
        <v>258</v>
      </c>
      <c r="B38" s="276" t="s">
        <v>29</v>
      </c>
      <c r="C38" s="277">
        <v>1387</v>
      </c>
      <c r="D38" s="277">
        <v>432</v>
      </c>
      <c r="E38" s="277">
        <v>176</v>
      </c>
      <c r="F38" s="277">
        <v>1643</v>
      </c>
      <c r="G38" s="215">
        <v>1819</v>
      </c>
      <c r="H38" s="277">
        <v>18474</v>
      </c>
      <c r="I38" s="277">
        <v>7795</v>
      </c>
      <c r="J38" s="277">
        <v>14492</v>
      </c>
      <c r="K38" s="277">
        <v>11777</v>
      </c>
      <c r="L38" s="277">
        <v>20374</v>
      </c>
      <c r="M38" s="277">
        <v>5895</v>
      </c>
      <c r="N38" s="215">
        <v>26269</v>
      </c>
      <c r="O38" s="278">
        <v>1492.2684734724241</v>
      </c>
      <c r="P38" s="278">
        <v>1408.0268429508158</v>
      </c>
      <c r="Q38" s="278">
        <v>1598.9002230129536</v>
      </c>
      <c r="R38" s="278">
        <v>1262.0385802069618</v>
      </c>
      <c r="S38" s="278">
        <v>1476.789132740415</v>
      </c>
      <c r="T38" s="278">
        <v>1457.401164952169</v>
      </c>
      <c r="U38" s="279">
        <v>1472.5095845667097</v>
      </c>
      <c r="V38" s="1"/>
      <c r="W38" s="1"/>
      <c r="X38" s="68"/>
      <c r="Y38" s="33"/>
      <c r="Z38" s="67"/>
      <c r="AA38" s="67"/>
      <c r="AB38" s="67"/>
      <c r="AC38" s="67"/>
      <c r="AD38" s="67"/>
      <c r="AE38" s="67"/>
      <c r="AF38" s="67"/>
      <c r="AG38" s="67"/>
      <c r="AH38" s="67"/>
      <c r="AI38" s="67"/>
      <c r="AJ38" s="67"/>
      <c r="AK38" s="67"/>
      <c r="AL38" s="67"/>
      <c r="AM38" s="67"/>
      <c r="AN38" s="69"/>
      <c r="AO38" s="69"/>
    </row>
    <row r="39" spans="1:41" s="27" customFormat="1" ht="15.75" customHeight="1">
      <c r="A39" s="270" t="s">
        <v>259</v>
      </c>
      <c r="B39" s="271" t="s">
        <v>30</v>
      </c>
      <c r="C39" s="272">
        <v>24999</v>
      </c>
      <c r="D39" s="272">
        <v>4758</v>
      </c>
      <c r="E39" s="272">
        <v>645</v>
      </c>
      <c r="F39" s="272">
        <v>29112</v>
      </c>
      <c r="G39" s="211">
        <v>29757</v>
      </c>
      <c r="H39" s="272">
        <v>174338</v>
      </c>
      <c r="I39" s="272">
        <v>111830</v>
      </c>
      <c r="J39" s="272">
        <v>44383</v>
      </c>
      <c r="K39" s="272">
        <v>241785</v>
      </c>
      <c r="L39" s="272">
        <v>222324</v>
      </c>
      <c r="M39" s="272">
        <v>63844</v>
      </c>
      <c r="N39" s="211">
        <v>286168</v>
      </c>
      <c r="O39" s="273">
        <v>1570.6514451395517</v>
      </c>
      <c r="P39" s="273">
        <v>1285.8810509997163</v>
      </c>
      <c r="Q39" s="273">
        <v>1957.4995334288858</v>
      </c>
      <c r="R39" s="273">
        <v>1369.3792198979547</v>
      </c>
      <c r="S39" s="273">
        <v>1517.7660071310324</v>
      </c>
      <c r="T39" s="273">
        <v>1311.742160186139</v>
      </c>
      <c r="U39" s="274">
        <v>1469.2346749777164</v>
      </c>
      <c r="V39" s="1"/>
      <c r="W39" s="1"/>
      <c r="X39" s="68"/>
      <c r="Y39" s="33"/>
      <c r="Z39" s="67"/>
      <c r="AA39" s="67"/>
      <c r="AB39" s="67"/>
      <c r="AC39" s="67"/>
      <c r="AD39" s="67"/>
      <c r="AE39" s="67"/>
      <c r="AF39" s="67"/>
      <c r="AG39" s="67"/>
      <c r="AH39" s="67"/>
      <c r="AI39" s="67"/>
      <c r="AJ39" s="67"/>
      <c r="AK39" s="67"/>
      <c r="AL39" s="67"/>
      <c r="AM39" s="67"/>
      <c r="AN39" s="69"/>
      <c r="AO39" s="69"/>
    </row>
    <row r="40" spans="1:41" s="27" customFormat="1" ht="15.75" customHeight="1">
      <c r="A40" s="275" t="s">
        <v>260</v>
      </c>
      <c r="B40" s="276" t="s">
        <v>31</v>
      </c>
      <c r="C40" s="277">
        <v>10046</v>
      </c>
      <c r="D40" s="277">
        <v>1184</v>
      </c>
      <c r="E40" s="277">
        <v>432</v>
      </c>
      <c r="F40" s="277">
        <v>10798</v>
      </c>
      <c r="G40" s="215">
        <v>11230</v>
      </c>
      <c r="H40" s="277">
        <v>57070</v>
      </c>
      <c r="I40" s="277">
        <v>12462</v>
      </c>
      <c r="J40" s="277">
        <v>12445</v>
      </c>
      <c r="K40" s="277">
        <v>57087</v>
      </c>
      <c r="L40" s="277">
        <v>43539</v>
      </c>
      <c r="M40" s="277">
        <v>25993</v>
      </c>
      <c r="N40" s="215">
        <v>69532</v>
      </c>
      <c r="O40" s="278">
        <v>1520.2530793184449</v>
      </c>
      <c r="P40" s="278">
        <v>1293.14976276272</v>
      </c>
      <c r="Q40" s="278">
        <v>2543.0961150840967</v>
      </c>
      <c r="R40" s="278">
        <v>1217.9619343913503</v>
      </c>
      <c r="S40" s="278">
        <v>1570.5865190921465</v>
      </c>
      <c r="T40" s="278">
        <v>1332.0793120362259</v>
      </c>
      <c r="U40" s="279">
        <v>1482.7654974638547</v>
      </c>
      <c r="V40" s="1"/>
      <c r="W40" s="1"/>
      <c r="X40" s="68"/>
      <c r="Y40" s="33"/>
      <c r="Z40" s="67"/>
      <c r="AA40" s="67"/>
      <c r="AB40" s="67"/>
      <c r="AC40" s="67"/>
      <c r="AD40" s="67"/>
      <c r="AE40" s="67"/>
      <c r="AF40" s="67"/>
      <c r="AG40" s="67"/>
      <c r="AH40" s="67"/>
      <c r="AI40" s="67"/>
      <c r="AJ40" s="67"/>
      <c r="AK40" s="67"/>
      <c r="AL40" s="67"/>
      <c r="AM40" s="67"/>
      <c r="AN40" s="69"/>
      <c r="AO40" s="69"/>
    </row>
    <row r="41" spans="1:41" s="27" customFormat="1" ht="15.75" customHeight="1">
      <c r="A41" s="270" t="s">
        <v>261</v>
      </c>
      <c r="B41" s="271" t="s">
        <v>32</v>
      </c>
      <c r="C41" s="272">
        <v>44867</v>
      </c>
      <c r="D41" s="272">
        <v>4249</v>
      </c>
      <c r="E41" s="272">
        <v>787</v>
      </c>
      <c r="F41" s="272">
        <v>48329</v>
      </c>
      <c r="G41" s="211">
        <v>49116</v>
      </c>
      <c r="H41" s="272">
        <v>266620</v>
      </c>
      <c r="I41" s="272">
        <v>70332</v>
      </c>
      <c r="J41" s="272">
        <v>36851</v>
      </c>
      <c r="K41" s="272">
        <v>300101</v>
      </c>
      <c r="L41" s="272">
        <v>231620</v>
      </c>
      <c r="M41" s="272">
        <v>105332</v>
      </c>
      <c r="N41" s="211">
        <v>336952</v>
      </c>
      <c r="O41" s="273">
        <v>1530.9048151071775</v>
      </c>
      <c r="P41" s="273">
        <v>2109.7404752522621</v>
      </c>
      <c r="Q41" s="273">
        <v>2256.5337941501907</v>
      </c>
      <c r="R41" s="273">
        <v>1558.3402389491848</v>
      </c>
      <c r="S41" s="273">
        <v>1752.0188960428904</v>
      </c>
      <c r="T41" s="273">
        <v>1401.7042855290249</v>
      </c>
      <c r="U41" s="274">
        <v>1642.0787270135877</v>
      </c>
      <c r="V41" s="1"/>
      <c r="W41" s="1"/>
      <c r="X41" s="68"/>
      <c r="Y41" s="33"/>
      <c r="Z41" s="67"/>
      <c r="AA41" s="67"/>
      <c r="AB41" s="67"/>
      <c r="AC41" s="67"/>
      <c r="AD41" s="67"/>
      <c r="AE41" s="67"/>
      <c r="AF41" s="67"/>
      <c r="AG41" s="67"/>
      <c r="AH41" s="67"/>
      <c r="AI41" s="67"/>
      <c r="AJ41" s="67"/>
      <c r="AK41" s="67"/>
      <c r="AL41" s="67"/>
      <c r="AM41" s="67"/>
      <c r="AN41" s="69"/>
      <c r="AO41" s="69"/>
    </row>
    <row r="42" spans="1:41" s="27" customFormat="1" ht="15.75" customHeight="1">
      <c r="A42" s="275" t="s">
        <v>262</v>
      </c>
      <c r="B42" s="276" t="s">
        <v>33</v>
      </c>
      <c r="C42" s="277">
        <v>589050</v>
      </c>
      <c r="D42" s="277">
        <v>29276</v>
      </c>
      <c r="E42" s="277">
        <v>4457</v>
      </c>
      <c r="F42" s="277">
        <v>613869</v>
      </c>
      <c r="G42" s="215">
        <v>618326</v>
      </c>
      <c r="H42" s="277">
        <v>4041271</v>
      </c>
      <c r="I42" s="277">
        <v>448565</v>
      </c>
      <c r="J42" s="277">
        <v>324330</v>
      </c>
      <c r="K42" s="277">
        <v>4165506</v>
      </c>
      <c r="L42" s="277">
        <v>2751646</v>
      </c>
      <c r="M42" s="277">
        <v>1738190</v>
      </c>
      <c r="N42" s="215">
        <v>4489836</v>
      </c>
      <c r="O42" s="278">
        <v>2133.100595982246</v>
      </c>
      <c r="P42" s="278">
        <v>1518.1907190751194</v>
      </c>
      <c r="Q42" s="278">
        <v>3103.5228003568996</v>
      </c>
      <c r="R42" s="278">
        <v>1995.5904668761798</v>
      </c>
      <c r="S42" s="278">
        <v>2164.0409725889899</v>
      </c>
      <c r="T42" s="278">
        <v>1945.352892798717</v>
      </c>
      <c r="U42" s="279">
        <v>2079.5356637192322</v>
      </c>
      <c r="V42" s="1"/>
      <c r="W42" s="1"/>
      <c r="X42" s="68"/>
      <c r="Y42" s="33"/>
      <c r="Z42" s="67"/>
      <c r="AA42" s="67"/>
      <c r="AB42" s="67"/>
      <c r="AC42" s="67"/>
      <c r="AD42" s="67"/>
      <c r="AE42" s="67"/>
      <c r="AF42" s="67"/>
      <c r="AG42" s="67"/>
      <c r="AH42" s="67"/>
      <c r="AI42" s="67"/>
      <c r="AJ42" s="67"/>
      <c r="AK42" s="67"/>
      <c r="AL42" s="67"/>
      <c r="AM42" s="67"/>
      <c r="AN42" s="69"/>
      <c r="AO42" s="69"/>
    </row>
    <row r="43" spans="1:41" s="27" customFormat="1" ht="15.75" customHeight="1">
      <c r="A43" s="270" t="s">
        <v>263</v>
      </c>
      <c r="B43" s="271" t="s">
        <v>34</v>
      </c>
      <c r="C43" s="272">
        <v>142859</v>
      </c>
      <c r="D43" s="272">
        <v>9534</v>
      </c>
      <c r="E43" s="272">
        <v>1988</v>
      </c>
      <c r="F43" s="272">
        <v>150405</v>
      </c>
      <c r="G43" s="211">
        <v>152393</v>
      </c>
      <c r="H43" s="272">
        <v>866283</v>
      </c>
      <c r="I43" s="272">
        <v>121585</v>
      </c>
      <c r="J43" s="272">
        <v>104573</v>
      </c>
      <c r="K43" s="272">
        <v>883295</v>
      </c>
      <c r="L43" s="272">
        <v>597413</v>
      </c>
      <c r="M43" s="272">
        <v>390455</v>
      </c>
      <c r="N43" s="211">
        <v>987868</v>
      </c>
      <c r="O43" s="273">
        <v>1840.8345164068089</v>
      </c>
      <c r="P43" s="273">
        <v>1858.1053373425998</v>
      </c>
      <c r="Q43" s="273">
        <v>2803.9334795660111</v>
      </c>
      <c r="R43" s="273">
        <v>1719.7397110374848</v>
      </c>
      <c r="S43" s="273">
        <v>2023.9062169392844</v>
      </c>
      <c r="T43" s="273">
        <v>1568.0381693992601</v>
      </c>
      <c r="U43" s="274">
        <v>1842.7883475541591</v>
      </c>
      <c r="V43" s="1"/>
      <c r="W43" s="1"/>
      <c r="X43" s="68"/>
      <c r="Y43" s="33"/>
      <c r="Z43" s="67"/>
      <c r="AA43" s="67"/>
      <c r="AB43" s="67"/>
      <c r="AC43" s="67"/>
      <c r="AD43" s="67"/>
      <c r="AE43" s="67"/>
      <c r="AF43" s="67"/>
      <c r="AG43" s="67"/>
      <c r="AH43" s="67"/>
      <c r="AI43" s="67"/>
      <c r="AJ43" s="67"/>
      <c r="AK43" s="67"/>
      <c r="AL43" s="67"/>
      <c r="AM43" s="67"/>
      <c r="AN43" s="69"/>
      <c r="AO43" s="69"/>
    </row>
    <row r="44" spans="1:41" s="27" customFormat="1" ht="15.75" customHeight="1">
      <c r="A44" s="275" t="s">
        <v>264</v>
      </c>
      <c r="B44" s="276" t="s">
        <v>35</v>
      </c>
      <c r="C44" s="277">
        <v>3160</v>
      </c>
      <c r="D44" s="277">
        <v>638</v>
      </c>
      <c r="E44" s="277">
        <v>320</v>
      </c>
      <c r="F44" s="277">
        <v>3478</v>
      </c>
      <c r="G44" s="215">
        <v>3798</v>
      </c>
      <c r="H44" s="277">
        <v>22013</v>
      </c>
      <c r="I44" s="277">
        <v>6033</v>
      </c>
      <c r="J44" s="277">
        <v>10589</v>
      </c>
      <c r="K44" s="277">
        <v>17457</v>
      </c>
      <c r="L44" s="277">
        <v>18306</v>
      </c>
      <c r="M44" s="277">
        <v>9740</v>
      </c>
      <c r="N44" s="215">
        <v>28046</v>
      </c>
      <c r="O44" s="278">
        <v>1699.7113896943024</v>
      </c>
      <c r="P44" s="278">
        <v>1112.6618756925934</v>
      </c>
      <c r="Q44" s="278">
        <v>2273.3327705095285</v>
      </c>
      <c r="R44" s="278">
        <v>1115.6939172496886</v>
      </c>
      <c r="S44" s="278">
        <v>1683.2758380373425</v>
      </c>
      <c r="T44" s="278">
        <v>1422.98299200219</v>
      </c>
      <c r="U44" s="279">
        <v>1590.9530651920306</v>
      </c>
      <c r="V44" s="1"/>
      <c r="W44" s="1"/>
      <c r="X44" s="68"/>
      <c r="Y44" s="33"/>
      <c r="Z44" s="67"/>
      <c r="AA44" s="67"/>
      <c r="AB44" s="67"/>
      <c r="AC44" s="67"/>
      <c r="AD44" s="67"/>
      <c r="AE44" s="67"/>
      <c r="AF44" s="67"/>
      <c r="AG44" s="67"/>
      <c r="AH44" s="67"/>
      <c r="AI44" s="67"/>
      <c r="AJ44" s="67"/>
      <c r="AK44" s="67"/>
      <c r="AL44" s="67"/>
      <c r="AM44" s="67"/>
      <c r="AN44" s="69"/>
      <c r="AO44" s="69"/>
    </row>
    <row r="45" spans="1:41" s="27" customFormat="1" ht="15.75" customHeight="1">
      <c r="A45" s="270" t="s">
        <v>265</v>
      </c>
      <c r="B45" s="271" t="s">
        <v>36</v>
      </c>
      <c r="C45" s="272">
        <v>7769</v>
      </c>
      <c r="D45" s="272">
        <v>1239</v>
      </c>
      <c r="E45" s="272">
        <v>576</v>
      </c>
      <c r="F45" s="272">
        <v>8432</v>
      </c>
      <c r="G45" s="211">
        <v>9008</v>
      </c>
      <c r="H45" s="272">
        <v>46321</v>
      </c>
      <c r="I45" s="272">
        <v>12103</v>
      </c>
      <c r="J45" s="272">
        <v>12756</v>
      </c>
      <c r="K45" s="272">
        <v>45668</v>
      </c>
      <c r="L45" s="272">
        <v>38634</v>
      </c>
      <c r="M45" s="272">
        <v>19790</v>
      </c>
      <c r="N45" s="211">
        <v>58424</v>
      </c>
      <c r="O45" s="273">
        <v>1480.3800716242267</v>
      </c>
      <c r="P45" s="273">
        <v>1521.6495458622096</v>
      </c>
      <c r="Q45" s="273">
        <v>2469.2451017917765</v>
      </c>
      <c r="R45" s="273">
        <v>1212.3730474780414</v>
      </c>
      <c r="S45" s="273">
        <v>1619.2673100402276</v>
      </c>
      <c r="T45" s="273">
        <v>1226.7518731926514</v>
      </c>
      <c r="U45" s="274">
        <v>1487.676892132966</v>
      </c>
      <c r="V45" s="1"/>
      <c r="W45" s="1"/>
      <c r="X45" s="68"/>
      <c r="Y45" s="33"/>
      <c r="Z45" s="67"/>
      <c r="AA45" s="67"/>
      <c r="AB45" s="67"/>
      <c r="AC45" s="67"/>
      <c r="AD45" s="67"/>
      <c r="AE45" s="67"/>
      <c r="AF45" s="67"/>
      <c r="AG45" s="67"/>
      <c r="AH45" s="67"/>
      <c r="AI45" s="67"/>
      <c r="AJ45" s="67"/>
      <c r="AK45" s="67"/>
      <c r="AL45" s="67"/>
      <c r="AM45" s="67"/>
      <c r="AN45" s="69"/>
      <c r="AO45" s="69"/>
    </row>
    <row r="46" spans="1:41" s="27" customFormat="1" ht="15.75" customHeight="1">
      <c r="A46" s="275" t="s">
        <v>266</v>
      </c>
      <c r="B46" s="276" t="s">
        <v>37</v>
      </c>
      <c r="C46" s="277">
        <v>36196</v>
      </c>
      <c r="D46" s="277">
        <v>3539</v>
      </c>
      <c r="E46" s="277">
        <v>621</v>
      </c>
      <c r="F46" s="277">
        <v>39114</v>
      </c>
      <c r="G46" s="215">
        <v>39735</v>
      </c>
      <c r="H46" s="277">
        <v>226634</v>
      </c>
      <c r="I46" s="277">
        <v>29227</v>
      </c>
      <c r="J46" s="277">
        <v>28178</v>
      </c>
      <c r="K46" s="277">
        <v>227683</v>
      </c>
      <c r="L46" s="277">
        <v>180244</v>
      </c>
      <c r="M46" s="277">
        <v>75617</v>
      </c>
      <c r="N46" s="215">
        <v>255861</v>
      </c>
      <c r="O46" s="278">
        <v>1546.3986344572261</v>
      </c>
      <c r="P46" s="278">
        <v>1195.3196887264012</v>
      </c>
      <c r="Q46" s="278">
        <v>2276.0757336353677</v>
      </c>
      <c r="R46" s="278">
        <v>1406.2108882396562</v>
      </c>
      <c r="S46" s="278">
        <v>1598.4072064038878</v>
      </c>
      <c r="T46" s="278">
        <v>1293.5003509502685</v>
      </c>
      <c r="U46" s="279">
        <v>1511.1023272813622</v>
      </c>
      <c r="V46" s="1"/>
      <c r="W46" s="1"/>
      <c r="X46" s="68"/>
      <c r="Y46" s="33"/>
      <c r="Z46" s="67"/>
      <c r="AA46" s="67"/>
      <c r="AB46" s="67"/>
      <c r="AC46" s="67"/>
      <c r="AD46" s="67"/>
      <c r="AE46" s="67"/>
      <c r="AF46" s="67"/>
      <c r="AG46" s="67"/>
      <c r="AH46" s="67"/>
      <c r="AI46" s="67"/>
      <c r="AJ46" s="67"/>
      <c r="AK46" s="67"/>
      <c r="AL46" s="67"/>
      <c r="AM46" s="67"/>
      <c r="AN46" s="69"/>
      <c r="AO46" s="69"/>
    </row>
    <row r="47" spans="1:41" s="27" customFormat="1" ht="15.75" customHeight="1">
      <c r="A47" s="270" t="s">
        <v>267</v>
      </c>
      <c r="B47" s="271" t="s">
        <v>38</v>
      </c>
      <c r="C47" s="272">
        <v>9021</v>
      </c>
      <c r="D47" s="272">
        <v>1024</v>
      </c>
      <c r="E47" s="272">
        <v>403</v>
      </c>
      <c r="F47" s="272">
        <v>9642</v>
      </c>
      <c r="G47" s="211">
        <v>10045</v>
      </c>
      <c r="H47" s="272">
        <v>60190</v>
      </c>
      <c r="I47" s="272">
        <v>10179</v>
      </c>
      <c r="J47" s="272">
        <v>8470</v>
      </c>
      <c r="K47" s="272">
        <v>61899</v>
      </c>
      <c r="L47" s="272">
        <v>44106</v>
      </c>
      <c r="M47" s="272">
        <v>26263</v>
      </c>
      <c r="N47" s="211">
        <v>70369</v>
      </c>
      <c r="O47" s="273">
        <v>1879.9655017651953</v>
      </c>
      <c r="P47" s="273">
        <v>1640.3624118242974</v>
      </c>
      <c r="Q47" s="273">
        <v>2749.0120814438678</v>
      </c>
      <c r="R47" s="273">
        <v>1719.0007684840771</v>
      </c>
      <c r="S47" s="273">
        <v>2120.8285434015015</v>
      </c>
      <c r="T47" s="273">
        <v>1405.2382296656979</v>
      </c>
      <c r="U47" s="274">
        <v>1850.3279850211843</v>
      </c>
      <c r="V47" s="1"/>
      <c r="W47" s="1"/>
      <c r="X47" s="68"/>
      <c r="Y47" s="33"/>
      <c r="Z47" s="67"/>
      <c r="AA47" s="67"/>
      <c r="AB47" s="67"/>
      <c r="AC47" s="67"/>
      <c r="AD47" s="67"/>
      <c r="AE47" s="67"/>
      <c r="AF47" s="67"/>
      <c r="AG47" s="67"/>
      <c r="AH47" s="67"/>
      <c r="AI47" s="67"/>
      <c r="AJ47" s="67"/>
      <c r="AK47" s="67"/>
      <c r="AL47" s="67"/>
      <c r="AM47" s="67"/>
      <c r="AN47" s="69"/>
      <c r="AO47" s="69"/>
    </row>
    <row r="48" spans="1:41" s="27" customFormat="1" ht="15.75" customHeight="1">
      <c r="A48" s="275" t="s">
        <v>268</v>
      </c>
      <c r="B48" s="276" t="s">
        <v>39</v>
      </c>
      <c r="C48" s="277">
        <v>3792</v>
      </c>
      <c r="D48" s="277">
        <v>999</v>
      </c>
      <c r="E48" s="277">
        <v>209</v>
      </c>
      <c r="F48" s="277">
        <v>4582</v>
      </c>
      <c r="G48" s="215">
        <v>4791</v>
      </c>
      <c r="H48" s="277">
        <v>24234</v>
      </c>
      <c r="I48" s="277">
        <v>5337</v>
      </c>
      <c r="J48" s="277">
        <v>6213</v>
      </c>
      <c r="K48" s="277">
        <v>23358</v>
      </c>
      <c r="L48" s="277">
        <v>21348</v>
      </c>
      <c r="M48" s="277">
        <v>8223</v>
      </c>
      <c r="N48" s="215">
        <v>29571</v>
      </c>
      <c r="O48" s="278">
        <v>1929.1012363210887</v>
      </c>
      <c r="P48" s="278">
        <v>1063.7279821674638</v>
      </c>
      <c r="Q48" s="278">
        <v>2394.3794370346218</v>
      </c>
      <c r="R48" s="278">
        <v>1618.5560071264479</v>
      </c>
      <c r="S48" s="278">
        <v>1943.4402915267817</v>
      </c>
      <c r="T48" s="278">
        <v>1392.3017232799705</v>
      </c>
      <c r="U48" s="279">
        <v>1790.9724782963087</v>
      </c>
      <c r="V48" s="1"/>
      <c r="W48" s="1"/>
      <c r="X48" s="68"/>
      <c r="Y48" s="33"/>
      <c r="Z48" s="67"/>
      <c r="AA48" s="67"/>
      <c r="AB48" s="67"/>
      <c r="AC48" s="67"/>
      <c r="AD48" s="67"/>
      <c r="AE48" s="67"/>
      <c r="AF48" s="67"/>
      <c r="AG48" s="67"/>
      <c r="AH48" s="67"/>
      <c r="AI48" s="67"/>
      <c r="AJ48" s="67"/>
      <c r="AK48" s="67"/>
      <c r="AL48" s="67"/>
      <c r="AM48" s="67"/>
      <c r="AN48" s="69"/>
      <c r="AO48" s="69"/>
    </row>
    <row r="49" spans="1:41" s="27" customFormat="1" ht="15.75" customHeight="1">
      <c r="A49" s="270" t="s">
        <v>269</v>
      </c>
      <c r="B49" s="271" t="s">
        <v>40</v>
      </c>
      <c r="C49" s="272">
        <v>53303</v>
      </c>
      <c r="D49" s="272">
        <v>7793</v>
      </c>
      <c r="E49" s="272">
        <v>646</v>
      </c>
      <c r="F49" s="272">
        <v>60450</v>
      </c>
      <c r="G49" s="211">
        <v>61096</v>
      </c>
      <c r="H49" s="272">
        <v>522313</v>
      </c>
      <c r="I49" s="272">
        <v>84251</v>
      </c>
      <c r="J49" s="272">
        <v>49083</v>
      </c>
      <c r="K49" s="272">
        <v>557481</v>
      </c>
      <c r="L49" s="272">
        <v>408035</v>
      </c>
      <c r="M49" s="272">
        <v>198529</v>
      </c>
      <c r="N49" s="211">
        <v>606564</v>
      </c>
      <c r="O49" s="273">
        <v>2353.3061212859693</v>
      </c>
      <c r="P49" s="273">
        <v>1724.1795494300848</v>
      </c>
      <c r="Q49" s="273">
        <v>3054.2047073253771</v>
      </c>
      <c r="R49" s="273">
        <v>2199.4021562156931</v>
      </c>
      <c r="S49" s="273">
        <v>2499.8869244269326</v>
      </c>
      <c r="T49" s="273">
        <v>1805.2559942684045</v>
      </c>
      <c r="U49" s="274">
        <v>2274.2949507559833</v>
      </c>
      <c r="V49" s="1"/>
      <c r="W49" s="1"/>
      <c r="X49" s="68"/>
      <c r="Y49" s="33"/>
      <c r="Z49" s="67"/>
      <c r="AA49" s="67"/>
      <c r="AB49" s="67"/>
      <c r="AC49" s="67"/>
      <c r="AD49" s="67"/>
      <c r="AE49" s="67"/>
      <c r="AF49" s="67"/>
      <c r="AG49" s="67"/>
      <c r="AH49" s="67"/>
      <c r="AI49" s="67"/>
      <c r="AJ49" s="67"/>
      <c r="AK49" s="67"/>
      <c r="AL49" s="67"/>
      <c r="AM49" s="67"/>
      <c r="AN49" s="69"/>
      <c r="AO49" s="69"/>
    </row>
    <row r="50" spans="1:41" s="27" customFormat="1" ht="15.75" customHeight="1">
      <c r="A50" s="275" t="s">
        <v>270</v>
      </c>
      <c r="B50" s="276" t="s">
        <v>41</v>
      </c>
      <c r="C50" s="277">
        <v>53748</v>
      </c>
      <c r="D50" s="277">
        <v>6291</v>
      </c>
      <c r="E50" s="277">
        <v>1150</v>
      </c>
      <c r="F50" s="277">
        <v>58889</v>
      </c>
      <c r="G50" s="215">
        <v>60039</v>
      </c>
      <c r="H50" s="277">
        <v>334176</v>
      </c>
      <c r="I50" s="277">
        <v>55949</v>
      </c>
      <c r="J50" s="277">
        <v>54989</v>
      </c>
      <c r="K50" s="277">
        <v>335136</v>
      </c>
      <c r="L50" s="277">
        <v>282246</v>
      </c>
      <c r="M50" s="277">
        <v>107879</v>
      </c>
      <c r="N50" s="215">
        <v>390125</v>
      </c>
      <c r="O50" s="278">
        <v>1609.6118367076315</v>
      </c>
      <c r="P50" s="278">
        <v>1163.2501742767272</v>
      </c>
      <c r="Q50" s="278">
        <v>2525.7366474805449</v>
      </c>
      <c r="R50" s="278">
        <v>1387.7414283394176</v>
      </c>
      <c r="S50" s="278">
        <v>1628.0326345939397</v>
      </c>
      <c r="T50" s="278">
        <v>1345.5950068225748</v>
      </c>
      <c r="U50" s="279">
        <v>1552.5569389164004</v>
      </c>
      <c r="V50" s="1"/>
      <c r="W50" s="1"/>
      <c r="X50" s="68"/>
      <c r="Y50" s="33"/>
      <c r="Z50" s="67"/>
      <c r="AA50" s="67"/>
      <c r="AB50" s="67"/>
      <c r="AC50" s="67"/>
      <c r="AD50" s="67"/>
      <c r="AE50" s="67"/>
      <c r="AF50" s="67"/>
      <c r="AG50" s="67"/>
      <c r="AH50" s="67"/>
      <c r="AI50" s="67"/>
      <c r="AJ50" s="67"/>
      <c r="AK50" s="67"/>
      <c r="AL50" s="67"/>
      <c r="AM50" s="67"/>
      <c r="AN50" s="69"/>
      <c r="AO50" s="69"/>
    </row>
    <row r="51" spans="1:41" s="27" customFormat="1" ht="15.75" customHeight="1">
      <c r="A51" s="270" t="s">
        <v>271</v>
      </c>
      <c r="B51" s="271" t="s">
        <v>42</v>
      </c>
      <c r="C51" s="272">
        <v>10452</v>
      </c>
      <c r="D51" s="272">
        <v>1573</v>
      </c>
      <c r="E51" s="272">
        <v>501</v>
      </c>
      <c r="F51" s="272">
        <v>11524</v>
      </c>
      <c r="G51" s="211">
        <v>12025</v>
      </c>
      <c r="H51" s="272">
        <v>82596</v>
      </c>
      <c r="I51" s="272">
        <v>13989</v>
      </c>
      <c r="J51" s="272">
        <v>17479</v>
      </c>
      <c r="K51" s="272">
        <v>79106</v>
      </c>
      <c r="L51" s="272">
        <v>63799</v>
      </c>
      <c r="M51" s="272">
        <v>32786</v>
      </c>
      <c r="N51" s="211">
        <v>96585</v>
      </c>
      <c r="O51" s="273">
        <v>1742.9228071568234</v>
      </c>
      <c r="P51" s="273">
        <v>1365.2702530508022</v>
      </c>
      <c r="Q51" s="273">
        <v>2662.596912523557</v>
      </c>
      <c r="R51" s="273">
        <v>1467.218575229035</v>
      </c>
      <c r="S51" s="273">
        <v>1835.7105268455018</v>
      </c>
      <c r="T51" s="273">
        <v>1408.5557638804623</v>
      </c>
      <c r="U51" s="274">
        <v>1693.7902878062134</v>
      </c>
      <c r="V51" s="1"/>
      <c r="W51" s="1"/>
      <c r="X51" s="68"/>
      <c r="Y51" s="33"/>
      <c r="Z51" s="67"/>
      <c r="AA51" s="67"/>
      <c r="AB51" s="67"/>
      <c r="AC51" s="67"/>
      <c r="AD51" s="67"/>
      <c r="AE51" s="67"/>
      <c r="AF51" s="67"/>
      <c r="AG51" s="67"/>
      <c r="AH51" s="67"/>
      <c r="AI51" s="67"/>
      <c r="AJ51" s="67"/>
      <c r="AK51" s="67"/>
      <c r="AL51" s="67"/>
      <c r="AM51" s="67"/>
      <c r="AN51" s="69"/>
      <c r="AO51" s="69"/>
    </row>
    <row r="52" spans="1:41" s="27" customFormat="1" ht="15.75" customHeight="1">
      <c r="A52" s="275" t="s">
        <v>272</v>
      </c>
      <c r="B52" s="276" t="s">
        <v>43</v>
      </c>
      <c r="C52" s="277">
        <v>12296</v>
      </c>
      <c r="D52" s="277">
        <v>2533</v>
      </c>
      <c r="E52" s="277">
        <v>563</v>
      </c>
      <c r="F52" s="277">
        <v>14266</v>
      </c>
      <c r="G52" s="215">
        <v>14829</v>
      </c>
      <c r="H52" s="277">
        <v>93709</v>
      </c>
      <c r="I52" s="277">
        <v>55978</v>
      </c>
      <c r="J52" s="277">
        <v>25916</v>
      </c>
      <c r="K52" s="277">
        <v>123771</v>
      </c>
      <c r="L52" s="277">
        <v>115512</v>
      </c>
      <c r="M52" s="277">
        <v>34175</v>
      </c>
      <c r="N52" s="215">
        <v>149687</v>
      </c>
      <c r="O52" s="278">
        <v>1466.5748489070152</v>
      </c>
      <c r="P52" s="278">
        <v>1237.9151026002746</v>
      </c>
      <c r="Q52" s="278">
        <v>2202.7244979911934</v>
      </c>
      <c r="R52" s="278">
        <v>1199.9683948923989</v>
      </c>
      <c r="S52" s="278">
        <v>1435.4262159783716</v>
      </c>
      <c r="T52" s="278">
        <v>1250.7468163904523</v>
      </c>
      <c r="U52" s="279">
        <v>1391.9921971131698</v>
      </c>
      <c r="V52" s="1"/>
      <c r="W52" s="1"/>
      <c r="X52" s="68"/>
      <c r="Y52" s="33"/>
      <c r="Z52" s="67"/>
      <c r="AA52" s="67"/>
      <c r="AB52" s="67"/>
      <c r="AC52" s="67"/>
      <c r="AD52" s="67"/>
      <c r="AE52" s="67"/>
      <c r="AF52" s="67"/>
      <c r="AG52" s="67"/>
      <c r="AH52" s="67"/>
      <c r="AI52" s="67"/>
      <c r="AJ52" s="67"/>
      <c r="AK52" s="67"/>
      <c r="AL52" s="67"/>
      <c r="AM52" s="67"/>
      <c r="AN52" s="69"/>
      <c r="AO52" s="69"/>
    </row>
    <row r="53" spans="1:41" s="27" customFormat="1" ht="15.75" customHeight="1">
      <c r="A53" s="270" t="s">
        <v>273</v>
      </c>
      <c r="B53" s="271" t="s">
        <v>44</v>
      </c>
      <c r="C53" s="272">
        <v>31238</v>
      </c>
      <c r="D53" s="272">
        <v>3587</v>
      </c>
      <c r="E53" s="272">
        <v>815</v>
      </c>
      <c r="F53" s="272">
        <v>34010</v>
      </c>
      <c r="G53" s="211">
        <v>34825</v>
      </c>
      <c r="H53" s="272">
        <v>238401</v>
      </c>
      <c r="I53" s="272">
        <v>36265</v>
      </c>
      <c r="J53" s="272">
        <v>32266</v>
      </c>
      <c r="K53" s="272">
        <v>242400</v>
      </c>
      <c r="L53" s="272">
        <v>176530</v>
      </c>
      <c r="M53" s="272">
        <v>98136</v>
      </c>
      <c r="N53" s="211">
        <v>274666</v>
      </c>
      <c r="O53" s="273">
        <v>1778.9969109932945</v>
      </c>
      <c r="P53" s="273">
        <v>1360.9161149641068</v>
      </c>
      <c r="Q53" s="273">
        <v>2180.2575274029828</v>
      </c>
      <c r="R53" s="273">
        <v>1663.6293499851456</v>
      </c>
      <c r="S53" s="273">
        <v>1883.5764328942921</v>
      </c>
      <c r="T53" s="273">
        <v>1446.8560091600193</v>
      </c>
      <c r="U53" s="274">
        <v>1729.7158167945786</v>
      </c>
      <c r="V53" s="1"/>
      <c r="W53" s="1"/>
      <c r="X53" s="68"/>
      <c r="Y53" s="33"/>
      <c r="Z53" s="67"/>
      <c r="AA53" s="67"/>
      <c r="AB53" s="67"/>
      <c r="AC53" s="67"/>
      <c r="AD53" s="67"/>
      <c r="AE53" s="67"/>
      <c r="AF53" s="67"/>
      <c r="AG53" s="67"/>
      <c r="AH53" s="67"/>
      <c r="AI53" s="67"/>
      <c r="AJ53" s="67"/>
      <c r="AK53" s="67"/>
      <c r="AL53" s="67"/>
      <c r="AM53" s="67"/>
      <c r="AN53" s="69"/>
      <c r="AO53" s="69"/>
    </row>
    <row r="54" spans="1:41" s="27" customFormat="1" ht="15.75" customHeight="1">
      <c r="A54" s="275" t="s">
        <v>274</v>
      </c>
      <c r="B54" s="276" t="s">
        <v>175</v>
      </c>
      <c r="C54" s="277">
        <v>17716</v>
      </c>
      <c r="D54" s="277">
        <v>3453</v>
      </c>
      <c r="E54" s="277">
        <v>517</v>
      </c>
      <c r="F54" s="277">
        <v>20652</v>
      </c>
      <c r="G54" s="215">
        <v>21169</v>
      </c>
      <c r="H54" s="277">
        <v>136203</v>
      </c>
      <c r="I54" s="277">
        <v>69710</v>
      </c>
      <c r="J54" s="277">
        <v>31790</v>
      </c>
      <c r="K54" s="277">
        <v>174123</v>
      </c>
      <c r="L54" s="277">
        <v>161524</v>
      </c>
      <c r="M54" s="277">
        <v>44389</v>
      </c>
      <c r="N54" s="215">
        <v>205913</v>
      </c>
      <c r="O54" s="278">
        <v>1492.7829621958549</v>
      </c>
      <c r="P54" s="278">
        <v>1200.9380350601969</v>
      </c>
      <c r="Q54" s="278">
        <v>2104.5202282167684</v>
      </c>
      <c r="R54" s="278">
        <v>1261.5252671671124</v>
      </c>
      <c r="S54" s="278">
        <v>1447.0602507633248</v>
      </c>
      <c r="T54" s="278">
        <v>1259.6977018479879</v>
      </c>
      <c r="U54" s="279">
        <v>1405.351699104277</v>
      </c>
      <c r="V54" s="1"/>
      <c r="W54" s="1"/>
      <c r="X54" s="68"/>
      <c r="Y54" s="33"/>
      <c r="Z54" s="67"/>
      <c r="AA54" s="67"/>
      <c r="AB54" s="67"/>
      <c r="AC54" s="67"/>
      <c r="AD54" s="67"/>
      <c r="AE54" s="67"/>
      <c r="AF54" s="67"/>
      <c r="AG54" s="67"/>
      <c r="AH54" s="67"/>
      <c r="AI54" s="67"/>
      <c r="AJ54" s="67"/>
      <c r="AK54" s="67"/>
      <c r="AL54" s="67"/>
      <c r="AM54" s="67"/>
      <c r="AN54" s="69"/>
      <c r="AO54" s="69"/>
    </row>
    <row r="55" spans="1:41" s="27" customFormat="1" ht="15.75" customHeight="1">
      <c r="A55" s="270" t="s">
        <v>275</v>
      </c>
      <c r="B55" s="271" t="s">
        <v>45</v>
      </c>
      <c r="C55" s="272">
        <v>7918</v>
      </c>
      <c r="D55" s="272">
        <v>1223</v>
      </c>
      <c r="E55" s="272">
        <v>359</v>
      </c>
      <c r="F55" s="272">
        <v>8782</v>
      </c>
      <c r="G55" s="211">
        <v>9141</v>
      </c>
      <c r="H55" s="272">
        <v>97687</v>
      </c>
      <c r="I55" s="272">
        <v>20037</v>
      </c>
      <c r="J55" s="272">
        <v>19530</v>
      </c>
      <c r="K55" s="272">
        <v>98194</v>
      </c>
      <c r="L55" s="272">
        <v>91068</v>
      </c>
      <c r="M55" s="272">
        <v>26656</v>
      </c>
      <c r="N55" s="211">
        <v>117724</v>
      </c>
      <c r="O55" s="273">
        <v>1179.2858051889748</v>
      </c>
      <c r="P55" s="273">
        <v>1129.1488835618347</v>
      </c>
      <c r="Q55" s="273">
        <v>1905.2021230039998</v>
      </c>
      <c r="R55" s="273">
        <v>1002.4627848154773</v>
      </c>
      <c r="S55" s="273">
        <v>1180.3234223390859</v>
      </c>
      <c r="T55" s="273">
        <v>1142.4379113865111</v>
      </c>
      <c r="U55" s="274">
        <v>1171.326528516325</v>
      </c>
      <c r="V55" s="1"/>
      <c r="W55" s="1"/>
      <c r="X55" s="68"/>
      <c r="Y55" s="33"/>
      <c r="Z55" s="67"/>
      <c r="AA55" s="67"/>
      <c r="AB55" s="67"/>
      <c r="AC55" s="67"/>
      <c r="AD55" s="67"/>
      <c r="AE55" s="67"/>
      <c r="AF55" s="67"/>
      <c r="AG55" s="67"/>
      <c r="AH55" s="67"/>
      <c r="AI55" s="67"/>
      <c r="AJ55" s="67"/>
      <c r="AK55" s="67"/>
      <c r="AL55" s="67"/>
      <c r="AM55" s="67"/>
      <c r="AN55" s="69"/>
      <c r="AO55" s="69"/>
    </row>
    <row r="56" spans="1:41" s="27" customFormat="1" ht="15.75" customHeight="1">
      <c r="A56" s="275" t="s">
        <v>276</v>
      </c>
      <c r="B56" s="276" t="s">
        <v>46</v>
      </c>
      <c r="C56" s="277">
        <v>43228</v>
      </c>
      <c r="D56" s="277">
        <v>3919</v>
      </c>
      <c r="E56" s="277">
        <v>654</v>
      </c>
      <c r="F56" s="277">
        <v>46493</v>
      </c>
      <c r="G56" s="215">
        <v>47147</v>
      </c>
      <c r="H56" s="277">
        <v>199947</v>
      </c>
      <c r="I56" s="277">
        <v>36843</v>
      </c>
      <c r="J56" s="277">
        <v>24930</v>
      </c>
      <c r="K56" s="277">
        <v>211860</v>
      </c>
      <c r="L56" s="277">
        <v>153923</v>
      </c>
      <c r="M56" s="277">
        <v>82867</v>
      </c>
      <c r="N56" s="215">
        <v>236790</v>
      </c>
      <c r="O56" s="278">
        <v>1583.1761333176862</v>
      </c>
      <c r="P56" s="278">
        <v>1464.7661568217641</v>
      </c>
      <c r="Q56" s="278">
        <v>2334.9757945598412</v>
      </c>
      <c r="R56" s="278">
        <v>1464.0878816040556</v>
      </c>
      <c r="S56" s="278">
        <v>1653.2213570133335</v>
      </c>
      <c r="T56" s="278">
        <v>1412.2086258635914</v>
      </c>
      <c r="U56" s="279">
        <v>1567.2771376950682</v>
      </c>
      <c r="V56" s="1"/>
      <c r="W56" s="1"/>
      <c r="X56" s="68"/>
      <c r="Y56" s="33"/>
      <c r="Z56" s="67"/>
      <c r="AA56" s="67"/>
      <c r="AB56" s="67"/>
      <c r="AC56" s="67"/>
      <c r="AD56" s="67"/>
      <c r="AE56" s="67"/>
      <c r="AF56" s="67"/>
      <c r="AG56" s="67"/>
      <c r="AH56" s="67"/>
      <c r="AI56" s="67"/>
      <c r="AJ56" s="67"/>
      <c r="AK56" s="67"/>
      <c r="AL56" s="67"/>
      <c r="AM56" s="67"/>
      <c r="AN56" s="69"/>
      <c r="AO56" s="69"/>
    </row>
    <row r="57" spans="1:41" s="27" customFormat="1" ht="15.75" customHeight="1">
      <c r="A57" s="270" t="s">
        <v>277</v>
      </c>
      <c r="B57" s="271" t="s">
        <v>47</v>
      </c>
      <c r="C57" s="272">
        <v>2822</v>
      </c>
      <c r="D57" s="272">
        <v>448</v>
      </c>
      <c r="E57" s="272">
        <v>259</v>
      </c>
      <c r="F57" s="272">
        <v>3011</v>
      </c>
      <c r="G57" s="211">
        <v>3270</v>
      </c>
      <c r="H57" s="272">
        <v>25167</v>
      </c>
      <c r="I57" s="272">
        <v>8085</v>
      </c>
      <c r="J57" s="272">
        <v>11941</v>
      </c>
      <c r="K57" s="272">
        <v>21311</v>
      </c>
      <c r="L57" s="272">
        <v>24058</v>
      </c>
      <c r="M57" s="272">
        <v>9194</v>
      </c>
      <c r="N57" s="211">
        <v>33252</v>
      </c>
      <c r="O57" s="273">
        <v>1498.0639594900144</v>
      </c>
      <c r="P57" s="273">
        <v>1214.4652716647242</v>
      </c>
      <c r="Q57" s="273">
        <v>1939.4529649869296</v>
      </c>
      <c r="R57" s="273">
        <v>1109.8696170058897</v>
      </c>
      <c r="S57" s="273">
        <v>1485.8520867120878</v>
      </c>
      <c r="T57" s="273">
        <v>1320.4824032262752</v>
      </c>
      <c r="U57" s="274">
        <v>1438.5856945492512</v>
      </c>
      <c r="V57" s="1"/>
      <c r="W57" s="1"/>
      <c r="X57" s="68"/>
      <c r="Y57" s="33"/>
      <c r="Z57" s="67"/>
      <c r="AA57" s="67"/>
      <c r="AB57" s="67"/>
      <c r="AC57" s="67"/>
      <c r="AD57" s="67"/>
      <c r="AE57" s="67"/>
      <c r="AF57" s="67"/>
      <c r="AG57" s="67"/>
      <c r="AH57" s="67"/>
      <c r="AI57" s="67"/>
      <c r="AJ57" s="67"/>
      <c r="AK57" s="67"/>
      <c r="AL57" s="67"/>
      <c r="AM57" s="67"/>
      <c r="AN57" s="69"/>
      <c r="AO57" s="69"/>
    </row>
    <row r="58" spans="1:41" s="27" customFormat="1" ht="15.75" customHeight="1">
      <c r="A58" s="275" t="s">
        <v>278</v>
      </c>
      <c r="B58" s="276" t="s">
        <v>48</v>
      </c>
      <c r="C58" s="277">
        <v>8655</v>
      </c>
      <c r="D58" s="277">
        <v>1086</v>
      </c>
      <c r="E58" s="277">
        <v>306</v>
      </c>
      <c r="F58" s="277">
        <v>9435</v>
      </c>
      <c r="G58" s="215">
        <v>9741</v>
      </c>
      <c r="H58" s="277">
        <v>48122</v>
      </c>
      <c r="I58" s="277">
        <v>8012</v>
      </c>
      <c r="J58" s="277">
        <v>7525</v>
      </c>
      <c r="K58" s="277">
        <v>48609</v>
      </c>
      <c r="L58" s="277">
        <v>37895</v>
      </c>
      <c r="M58" s="277">
        <v>18239</v>
      </c>
      <c r="N58" s="215">
        <v>56134</v>
      </c>
      <c r="O58" s="278">
        <v>1381.4236567977562</v>
      </c>
      <c r="P58" s="278">
        <v>1043.493500847713</v>
      </c>
      <c r="Q58" s="278">
        <v>2304.0252567288276</v>
      </c>
      <c r="R58" s="278">
        <v>1172.2815257890802</v>
      </c>
      <c r="S58" s="278">
        <v>1363.8096319064928</v>
      </c>
      <c r="T58" s="278">
        <v>1293.9913609610596</v>
      </c>
      <c r="U58" s="279">
        <v>1340.9242225637818</v>
      </c>
      <c r="V58" s="1"/>
      <c r="W58" s="1"/>
      <c r="X58" s="68"/>
      <c r="Y58" s="33"/>
      <c r="Z58" s="67"/>
      <c r="AA58" s="67"/>
      <c r="AB58" s="67"/>
      <c r="AC58" s="67"/>
      <c r="AD58" s="67"/>
      <c r="AE58" s="67"/>
      <c r="AF58" s="67"/>
      <c r="AG58" s="67"/>
      <c r="AH58" s="67"/>
      <c r="AI58" s="67"/>
      <c r="AJ58" s="67"/>
      <c r="AK58" s="67"/>
      <c r="AL58" s="67"/>
      <c r="AM58" s="67"/>
      <c r="AN58" s="69"/>
      <c r="AO58" s="69"/>
    </row>
    <row r="59" spans="1:41" s="27" customFormat="1" ht="15.75" customHeight="1">
      <c r="A59" s="270" t="s">
        <v>279</v>
      </c>
      <c r="B59" s="271" t="s">
        <v>49</v>
      </c>
      <c r="C59" s="272">
        <v>6661</v>
      </c>
      <c r="D59" s="272">
        <v>1407</v>
      </c>
      <c r="E59" s="272">
        <v>306</v>
      </c>
      <c r="F59" s="272">
        <v>7762</v>
      </c>
      <c r="G59" s="211">
        <v>8068</v>
      </c>
      <c r="H59" s="272">
        <v>41178</v>
      </c>
      <c r="I59" s="272">
        <v>8547</v>
      </c>
      <c r="J59" s="272">
        <v>8790</v>
      </c>
      <c r="K59" s="272">
        <v>40935</v>
      </c>
      <c r="L59" s="272">
        <v>34419</v>
      </c>
      <c r="M59" s="272">
        <v>15306</v>
      </c>
      <c r="N59" s="211">
        <v>49725</v>
      </c>
      <c r="O59" s="273">
        <v>1521.9533925520441</v>
      </c>
      <c r="P59" s="273">
        <v>1063.4515333370316</v>
      </c>
      <c r="Q59" s="273">
        <v>2296.495540692275</v>
      </c>
      <c r="R59" s="273">
        <v>1258.2703732022383</v>
      </c>
      <c r="S59" s="273">
        <v>1512.8413053757836</v>
      </c>
      <c r="T59" s="273">
        <v>1308.1212999331169</v>
      </c>
      <c r="U59" s="274">
        <v>1450.788775087686</v>
      </c>
      <c r="V59" s="1"/>
      <c r="W59" s="1"/>
      <c r="X59" s="68"/>
      <c r="Y59" s="33"/>
      <c r="Z59" s="67"/>
      <c r="AA59" s="67"/>
      <c r="AB59" s="67"/>
      <c r="AC59" s="67"/>
      <c r="AD59" s="67"/>
      <c r="AE59" s="67"/>
      <c r="AF59" s="67"/>
      <c r="AG59" s="67"/>
      <c r="AH59" s="67"/>
      <c r="AI59" s="67"/>
      <c r="AJ59" s="67"/>
      <c r="AK59" s="67"/>
      <c r="AL59" s="67"/>
      <c r="AM59" s="67"/>
      <c r="AN59" s="69"/>
      <c r="AO59" s="69"/>
    </row>
    <row r="60" spans="1:41" s="27" customFormat="1" ht="15.75" customHeight="1">
      <c r="A60" s="275" t="s">
        <v>280</v>
      </c>
      <c r="B60" s="276" t="s">
        <v>50</v>
      </c>
      <c r="C60" s="277">
        <v>15231</v>
      </c>
      <c r="D60" s="277">
        <v>1679</v>
      </c>
      <c r="E60" s="277">
        <v>631</v>
      </c>
      <c r="F60" s="277">
        <v>16279</v>
      </c>
      <c r="G60" s="215">
        <v>16910</v>
      </c>
      <c r="H60" s="277">
        <v>88850</v>
      </c>
      <c r="I60" s="277">
        <v>16524</v>
      </c>
      <c r="J60" s="277">
        <v>16819</v>
      </c>
      <c r="K60" s="277">
        <v>88555</v>
      </c>
      <c r="L60" s="277">
        <v>63075</v>
      </c>
      <c r="M60" s="277">
        <v>42299</v>
      </c>
      <c r="N60" s="215">
        <v>105374</v>
      </c>
      <c r="O60" s="278">
        <v>1357.3362979569158</v>
      </c>
      <c r="P60" s="278">
        <v>1106.1578512138547</v>
      </c>
      <c r="Q60" s="278">
        <v>2266.4668306588164</v>
      </c>
      <c r="R60" s="278">
        <v>1130.9791769812982</v>
      </c>
      <c r="S60" s="278">
        <v>1406.5422849402303</v>
      </c>
      <c r="T60" s="278">
        <v>1204.3782259050461</v>
      </c>
      <c r="U60" s="279">
        <v>1324.4906960788505</v>
      </c>
      <c r="V60" s="1"/>
      <c r="W60" s="1"/>
      <c r="X60" s="68"/>
      <c r="Y60" s="33"/>
      <c r="Z60" s="67"/>
      <c r="AA60" s="67"/>
      <c r="AB60" s="67"/>
      <c r="AC60" s="67"/>
      <c r="AD60" s="67"/>
      <c r="AE60" s="67"/>
      <c r="AF60" s="67"/>
      <c r="AG60" s="67"/>
      <c r="AH60" s="67"/>
      <c r="AI60" s="67"/>
      <c r="AJ60" s="67"/>
      <c r="AK60" s="67"/>
      <c r="AL60" s="67"/>
      <c r="AM60" s="67"/>
      <c r="AN60" s="69"/>
      <c r="AO60" s="69"/>
    </row>
    <row r="61" spans="1:41" s="27" customFormat="1" ht="15.75" customHeight="1">
      <c r="A61" s="270" t="s">
        <v>281</v>
      </c>
      <c r="B61" s="271" t="s">
        <v>51</v>
      </c>
      <c r="C61" s="272">
        <v>7735</v>
      </c>
      <c r="D61" s="272">
        <v>890</v>
      </c>
      <c r="E61" s="272">
        <v>463</v>
      </c>
      <c r="F61" s="272">
        <v>8162</v>
      </c>
      <c r="G61" s="211">
        <v>8625</v>
      </c>
      <c r="H61" s="272">
        <v>40895</v>
      </c>
      <c r="I61" s="272">
        <v>11578</v>
      </c>
      <c r="J61" s="272">
        <v>12360</v>
      </c>
      <c r="K61" s="272">
        <v>40113</v>
      </c>
      <c r="L61" s="272">
        <v>34065</v>
      </c>
      <c r="M61" s="272">
        <v>18408</v>
      </c>
      <c r="N61" s="211">
        <v>52473</v>
      </c>
      <c r="O61" s="273">
        <v>1615.8640373727651</v>
      </c>
      <c r="P61" s="273">
        <v>1244.0596390216563</v>
      </c>
      <c r="Q61" s="273">
        <v>2490.5339751085571</v>
      </c>
      <c r="R61" s="273">
        <v>1238.2084641823201</v>
      </c>
      <c r="S61" s="273">
        <v>1649.3098169670338</v>
      </c>
      <c r="T61" s="273">
        <v>1355.5056977849697</v>
      </c>
      <c r="U61" s="274">
        <v>1542.0703422290321</v>
      </c>
      <c r="V61" s="1"/>
      <c r="W61" s="1"/>
      <c r="X61" s="68"/>
      <c r="Y61" s="33"/>
      <c r="Z61" s="67"/>
      <c r="AA61" s="67"/>
      <c r="AB61" s="67"/>
      <c r="AC61" s="67"/>
      <c r="AD61" s="67"/>
      <c r="AE61" s="67"/>
      <c r="AF61" s="67"/>
      <c r="AG61" s="67"/>
      <c r="AH61" s="67"/>
      <c r="AI61" s="67"/>
      <c r="AJ61" s="67"/>
      <c r="AK61" s="67"/>
      <c r="AL61" s="67"/>
      <c r="AM61" s="67"/>
      <c r="AN61" s="69"/>
      <c r="AO61" s="69"/>
    </row>
    <row r="62" spans="1:41" s="27" customFormat="1" ht="15.75" customHeight="1">
      <c r="A62" s="275" t="s">
        <v>282</v>
      </c>
      <c r="B62" s="276" t="s">
        <v>52</v>
      </c>
      <c r="C62" s="277">
        <v>27694</v>
      </c>
      <c r="D62" s="277">
        <v>3326</v>
      </c>
      <c r="E62" s="277">
        <v>507</v>
      </c>
      <c r="F62" s="277">
        <v>30513</v>
      </c>
      <c r="G62" s="215">
        <v>31020</v>
      </c>
      <c r="H62" s="277">
        <v>197622</v>
      </c>
      <c r="I62" s="277">
        <v>26788</v>
      </c>
      <c r="J62" s="277">
        <v>22310</v>
      </c>
      <c r="K62" s="277">
        <v>202100</v>
      </c>
      <c r="L62" s="277">
        <v>148027</v>
      </c>
      <c r="M62" s="277">
        <v>76383</v>
      </c>
      <c r="N62" s="215">
        <v>224410</v>
      </c>
      <c r="O62" s="278">
        <v>1852.3265443248813</v>
      </c>
      <c r="P62" s="278">
        <v>1284.1180279667269</v>
      </c>
      <c r="Q62" s="278">
        <v>2352.5163888516836</v>
      </c>
      <c r="R62" s="278">
        <v>1729.7168862939316</v>
      </c>
      <c r="S62" s="278">
        <v>1976.6664193222334</v>
      </c>
      <c r="T62" s="278">
        <v>1439.8086722573476</v>
      </c>
      <c r="U62" s="279">
        <v>1794.6727265195436</v>
      </c>
      <c r="V62" s="1"/>
      <c r="W62" s="1"/>
      <c r="X62" s="68"/>
      <c r="Y62" s="33"/>
      <c r="Z62" s="67"/>
      <c r="AA62" s="67"/>
      <c r="AB62" s="67"/>
      <c r="AC62" s="67"/>
      <c r="AD62" s="67"/>
      <c r="AE62" s="67"/>
      <c r="AF62" s="67"/>
      <c r="AG62" s="67"/>
      <c r="AH62" s="67"/>
      <c r="AI62" s="67"/>
      <c r="AJ62" s="67"/>
      <c r="AK62" s="67"/>
      <c r="AL62" s="67"/>
      <c r="AM62" s="67"/>
      <c r="AN62" s="69"/>
      <c r="AO62" s="69"/>
    </row>
    <row r="63" spans="1:41" s="27" customFormat="1" ht="15.75" customHeight="1">
      <c r="A63" s="270" t="s">
        <v>283</v>
      </c>
      <c r="B63" s="271" t="s">
        <v>53</v>
      </c>
      <c r="C63" s="272">
        <v>29859</v>
      </c>
      <c r="D63" s="272">
        <v>3776</v>
      </c>
      <c r="E63" s="272">
        <v>813</v>
      </c>
      <c r="F63" s="272">
        <v>32822</v>
      </c>
      <c r="G63" s="211">
        <v>33635</v>
      </c>
      <c r="H63" s="272">
        <v>182524</v>
      </c>
      <c r="I63" s="272">
        <v>34237</v>
      </c>
      <c r="J63" s="272">
        <v>33737</v>
      </c>
      <c r="K63" s="272">
        <v>183024</v>
      </c>
      <c r="L63" s="272">
        <v>136369</v>
      </c>
      <c r="M63" s="272">
        <v>80392</v>
      </c>
      <c r="N63" s="211">
        <v>216761</v>
      </c>
      <c r="O63" s="273">
        <v>1464.2148988519202</v>
      </c>
      <c r="P63" s="273">
        <v>1204.9836656417917</v>
      </c>
      <c r="Q63" s="273">
        <v>2275.5270731577157</v>
      </c>
      <c r="R63" s="273">
        <v>1259.0533038537594</v>
      </c>
      <c r="S63" s="273">
        <v>1512.7633473193862</v>
      </c>
      <c r="T63" s="273">
        <v>1284.251875417734</v>
      </c>
      <c r="U63" s="274">
        <v>1428.439772230498</v>
      </c>
      <c r="V63" s="1"/>
      <c r="W63" s="1"/>
      <c r="X63" s="68"/>
      <c r="Y63" s="33"/>
      <c r="Z63" s="67"/>
      <c r="AA63" s="67"/>
      <c r="AB63" s="67"/>
      <c r="AC63" s="67"/>
      <c r="AD63" s="67"/>
      <c r="AE63" s="67"/>
      <c r="AF63" s="67"/>
      <c r="AG63" s="67"/>
      <c r="AH63" s="67"/>
      <c r="AI63" s="67"/>
      <c r="AJ63" s="67"/>
      <c r="AK63" s="67"/>
      <c r="AL63" s="67"/>
      <c r="AM63" s="67"/>
      <c r="AN63" s="69"/>
      <c r="AO63" s="69"/>
    </row>
    <row r="64" spans="1:41" s="27" customFormat="1" ht="15.75" customHeight="1">
      <c r="A64" s="275" t="s">
        <v>284</v>
      </c>
      <c r="B64" s="276" t="s">
        <v>54</v>
      </c>
      <c r="C64" s="277">
        <v>2533</v>
      </c>
      <c r="D64" s="277">
        <v>406</v>
      </c>
      <c r="E64" s="277">
        <v>281</v>
      </c>
      <c r="F64" s="277">
        <v>2658</v>
      </c>
      <c r="G64" s="215">
        <v>2939</v>
      </c>
      <c r="H64" s="277">
        <v>26085</v>
      </c>
      <c r="I64" s="277">
        <v>8159</v>
      </c>
      <c r="J64" s="277">
        <v>12242</v>
      </c>
      <c r="K64" s="277">
        <v>22002</v>
      </c>
      <c r="L64" s="277">
        <v>26317</v>
      </c>
      <c r="M64" s="277">
        <v>7927</v>
      </c>
      <c r="N64" s="215">
        <v>34244</v>
      </c>
      <c r="O64" s="278">
        <v>1510.2000492868142</v>
      </c>
      <c r="P64" s="278">
        <v>1394.3088968726436</v>
      </c>
      <c r="Q64" s="278">
        <v>1941.9417767293787</v>
      </c>
      <c r="R64" s="278">
        <v>1190.111075307354</v>
      </c>
      <c r="S64" s="278">
        <v>1547.3035142926876</v>
      </c>
      <c r="T64" s="278">
        <v>1286.6061041904268</v>
      </c>
      <c r="U64" s="279">
        <v>1486.8041865452594</v>
      </c>
      <c r="V64" s="1"/>
      <c r="W64" s="1"/>
      <c r="X64" s="68"/>
      <c r="Y64" s="33"/>
      <c r="Z64" s="67"/>
      <c r="AA64" s="67"/>
      <c r="AB64" s="67"/>
      <c r="AC64" s="67"/>
      <c r="AD64" s="67"/>
      <c r="AE64" s="67"/>
      <c r="AF64" s="67"/>
      <c r="AG64" s="67"/>
      <c r="AH64" s="67"/>
      <c r="AI64" s="67"/>
      <c r="AJ64" s="67"/>
      <c r="AK64" s="67"/>
      <c r="AL64" s="67"/>
      <c r="AM64" s="67"/>
      <c r="AN64" s="69"/>
      <c r="AO64" s="69"/>
    </row>
    <row r="65" spans="1:41" s="27" customFormat="1" ht="15.75" customHeight="1">
      <c r="A65" s="270" t="s">
        <v>285</v>
      </c>
      <c r="B65" s="271" t="s">
        <v>55</v>
      </c>
      <c r="C65" s="272">
        <v>4575</v>
      </c>
      <c r="D65" s="272">
        <v>719</v>
      </c>
      <c r="E65" s="272">
        <v>271</v>
      </c>
      <c r="F65" s="272">
        <v>5023</v>
      </c>
      <c r="G65" s="211">
        <v>5294</v>
      </c>
      <c r="H65" s="272">
        <v>25829</v>
      </c>
      <c r="I65" s="272">
        <v>5073</v>
      </c>
      <c r="J65" s="272">
        <v>6642</v>
      </c>
      <c r="K65" s="272">
        <v>24260</v>
      </c>
      <c r="L65" s="272">
        <v>19560</v>
      </c>
      <c r="M65" s="272">
        <v>11342</v>
      </c>
      <c r="N65" s="211">
        <v>30902</v>
      </c>
      <c r="O65" s="273">
        <v>1417.0477402448994</v>
      </c>
      <c r="P65" s="273">
        <v>1223.1222303574943</v>
      </c>
      <c r="Q65" s="273">
        <v>2371.6224427051498</v>
      </c>
      <c r="R65" s="273">
        <v>1085.2366322147627</v>
      </c>
      <c r="S65" s="273">
        <v>1481.991142579506</v>
      </c>
      <c r="T65" s="273">
        <v>1229.5770378060506</v>
      </c>
      <c r="U65" s="274">
        <v>1389.3435291763315</v>
      </c>
      <c r="V65" s="1"/>
      <c r="W65" s="1"/>
      <c r="X65" s="68"/>
      <c r="Y65" s="33"/>
      <c r="Z65" s="67"/>
      <c r="AA65" s="67"/>
      <c r="AB65" s="67"/>
      <c r="AC65" s="67"/>
      <c r="AD65" s="67"/>
      <c r="AE65" s="67"/>
      <c r="AF65" s="67"/>
      <c r="AG65" s="67"/>
      <c r="AH65" s="67"/>
      <c r="AI65" s="67"/>
      <c r="AJ65" s="67"/>
      <c r="AK65" s="67"/>
      <c r="AL65" s="67"/>
      <c r="AM65" s="67"/>
      <c r="AN65" s="69"/>
      <c r="AO65" s="69"/>
    </row>
    <row r="66" spans="1:41" s="27" customFormat="1" ht="15.75" customHeight="1">
      <c r="A66" s="275" t="s">
        <v>286</v>
      </c>
      <c r="B66" s="276" t="s">
        <v>56</v>
      </c>
      <c r="C66" s="277">
        <v>10575</v>
      </c>
      <c r="D66" s="277">
        <v>1698</v>
      </c>
      <c r="E66" s="277">
        <v>601</v>
      </c>
      <c r="F66" s="277">
        <v>11672</v>
      </c>
      <c r="G66" s="215">
        <v>12273</v>
      </c>
      <c r="H66" s="277">
        <v>63920</v>
      </c>
      <c r="I66" s="277">
        <v>22522</v>
      </c>
      <c r="J66" s="277">
        <v>18574</v>
      </c>
      <c r="K66" s="277">
        <v>67868</v>
      </c>
      <c r="L66" s="277">
        <v>62758</v>
      </c>
      <c r="M66" s="277">
        <v>23684</v>
      </c>
      <c r="N66" s="215">
        <v>86442</v>
      </c>
      <c r="O66" s="278">
        <v>1693.9933581636994</v>
      </c>
      <c r="P66" s="278">
        <v>1263.6167582375228</v>
      </c>
      <c r="Q66" s="278">
        <v>2598.6938788058278</v>
      </c>
      <c r="R66" s="278">
        <v>1278.4238164354269</v>
      </c>
      <c r="S66" s="278">
        <v>1692.8792826423153</v>
      </c>
      <c r="T66" s="278">
        <v>1341.4563232231508</v>
      </c>
      <c r="U66" s="279">
        <v>1596.3684311535837</v>
      </c>
      <c r="V66" s="1"/>
      <c r="W66" s="1"/>
      <c r="X66" s="68"/>
      <c r="Y66" s="33"/>
      <c r="Z66" s="67"/>
      <c r="AA66" s="67"/>
      <c r="AB66" s="67"/>
      <c r="AC66" s="67"/>
      <c r="AD66" s="67"/>
      <c r="AE66" s="67"/>
      <c r="AF66" s="67"/>
      <c r="AG66" s="67"/>
      <c r="AH66" s="67"/>
      <c r="AI66" s="67"/>
      <c r="AJ66" s="67"/>
      <c r="AK66" s="67"/>
      <c r="AL66" s="67"/>
      <c r="AM66" s="67"/>
      <c r="AN66" s="69"/>
      <c r="AO66" s="69"/>
    </row>
    <row r="67" spans="1:41" s="27" customFormat="1" ht="15.75" customHeight="1">
      <c r="A67" s="270" t="s">
        <v>287</v>
      </c>
      <c r="B67" s="271" t="s">
        <v>57</v>
      </c>
      <c r="C67" s="272">
        <v>28658</v>
      </c>
      <c r="D67" s="272">
        <v>3778</v>
      </c>
      <c r="E67" s="272">
        <v>527</v>
      </c>
      <c r="F67" s="272">
        <v>31909</v>
      </c>
      <c r="G67" s="211">
        <v>32436</v>
      </c>
      <c r="H67" s="272">
        <v>267453</v>
      </c>
      <c r="I67" s="272">
        <v>33415</v>
      </c>
      <c r="J67" s="272">
        <v>23803</v>
      </c>
      <c r="K67" s="272">
        <v>277065</v>
      </c>
      <c r="L67" s="272">
        <v>195219</v>
      </c>
      <c r="M67" s="272">
        <v>105649</v>
      </c>
      <c r="N67" s="211">
        <v>300868</v>
      </c>
      <c r="O67" s="273">
        <v>1924.4381652701024</v>
      </c>
      <c r="P67" s="273">
        <v>1209.9837092318194</v>
      </c>
      <c r="Q67" s="273">
        <v>2360.675778434666</v>
      </c>
      <c r="R67" s="273">
        <v>1816.0214658786369</v>
      </c>
      <c r="S67" s="273">
        <v>2031.9787058431625</v>
      </c>
      <c r="T67" s="273">
        <v>1541.7450095121642</v>
      </c>
      <c r="U67" s="274">
        <v>1858.8774413620727</v>
      </c>
      <c r="V67" s="1"/>
      <c r="W67" s="1"/>
      <c r="X67" s="68"/>
      <c r="Y67" s="33"/>
      <c r="Z67" s="67"/>
      <c r="AA67" s="67"/>
      <c r="AB67" s="67"/>
      <c r="AC67" s="67"/>
      <c r="AD67" s="67"/>
      <c r="AE67" s="67"/>
      <c r="AF67" s="67"/>
      <c r="AG67" s="67"/>
      <c r="AH67" s="67"/>
      <c r="AI67" s="67"/>
      <c r="AJ67" s="67"/>
      <c r="AK67" s="67"/>
      <c r="AL67" s="67"/>
      <c r="AM67" s="67"/>
      <c r="AN67" s="69"/>
      <c r="AO67" s="69"/>
    </row>
    <row r="68" spans="1:41" s="27" customFormat="1" ht="15.75" customHeight="1">
      <c r="A68" s="275" t="s">
        <v>288</v>
      </c>
      <c r="B68" s="276" t="s">
        <v>58</v>
      </c>
      <c r="C68" s="277">
        <v>9399</v>
      </c>
      <c r="D68" s="277">
        <v>1397</v>
      </c>
      <c r="E68" s="277">
        <v>467</v>
      </c>
      <c r="F68" s="277">
        <v>10329</v>
      </c>
      <c r="G68" s="215">
        <v>10796</v>
      </c>
      <c r="H68" s="277">
        <v>60377</v>
      </c>
      <c r="I68" s="277">
        <v>10801</v>
      </c>
      <c r="J68" s="277">
        <v>13857</v>
      </c>
      <c r="K68" s="277">
        <v>57321</v>
      </c>
      <c r="L68" s="277">
        <v>47110</v>
      </c>
      <c r="M68" s="277">
        <v>24068</v>
      </c>
      <c r="N68" s="215">
        <v>71178</v>
      </c>
      <c r="O68" s="278">
        <v>1380.241022139463</v>
      </c>
      <c r="P68" s="278">
        <v>1158.9649817197082</v>
      </c>
      <c r="Q68" s="278">
        <v>2263.8342150583621</v>
      </c>
      <c r="R68" s="278">
        <v>1107.9246263978991</v>
      </c>
      <c r="S68" s="278">
        <v>1421.7680617484198</v>
      </c>
      <c r="T68" s="278">
        <v>1220.4806140477797</v>
      </c>
      <c r="U68" s="279">
        <v>1353.2429189353429</v>
      </c>
      <c r="V68" s="1"/>
      <c r="W68" s="1"/>
      <c r="X68" s="68"/>
      <c r="Y68" s="33"/>
      <c r="Z68" s="67"/>
      <c r="AA68" s="67"/>
      <c r="AB68" s="67"/>
      <c r="AC68" s="67"/>
      <c r="AD68" s="67"/>
      <c r="AE68" s="67"/>
      <c r="AF68" s="67"/>
      <c r="AG68" s="67"/>
      <c r="AH68" s="67"/>
      <c r="AI68" s="67"/>
      <c r="AJ68" s="67"/>
      <c r="AK68" s="67"/>
      <c r="AL68" s="67"/>
      <c r="AM68" s="67"/>
      <c r="AN68" s="69"/>
      <c r="AO68" s="69"/>
    </row>
    <row r="69" spans="1:41" s="27" customFormat="1" ht="15.75" customHeight="1">
      <c r="A69" s="270" t="s">
        <v>289</v>
      </c>
      <c r="B69" s="271" t="s">
        <v>59</v>
      </c>
      <c r="C69" s="272">
        <v>20084</v>
      </c>
      <c r="D69" s="272">
        <v>2199</v>
      </c>
      <c r="E69" s="272">
        <v>604</v>
      </c>
      <c r="F69" s="272">
        <v>21679</v>
      </c>
      <c r="G69" s="211">
        <v>22283</v>
      </c>
      <c r="H69" s="272">
        <v>106239</v>
      </c>
      <c r="I69" s="272">
        <v>21070</v>
      </c>
      <c r="J69" s="272">
        <v>20914</v>
      </c>
      <c r="K69" s="272">
        <v>106395</v>
      </c>
      <c r="L69" s="272">
        <v>82014</v>
      </c>
      <c r="M69" s="272">
        <v>45295</v>
      </c>
      <c r="N69" s="211">
        <v>127309</v>
      </c>
      <c r="O69" s="273">
        <v>1501.8405699557802</v>
      </c>
      <c r="P69" s="273">
        <v>1273.1428598276332</v>
      </c>
      <c r="Q69" s="273">
        <v>2522.1247823440513</v>
      </c>
      <c r="R69" s="273">
        <v>1237.9086982913229</v>
      </c>
      <c r="S69" s="273">
        <v>1534.4701447986968</v>
      </c>
      <c r="T69" s="273">
        <v>1348.2233351846805</v>
      </c>
      <c r="U69" s="274">
        <v>1467.8218834558138</v>
      </c>
      <c r="V69" s="1"/>
      <c r="W69" s="1"/>
      <c r="X69" s="68"/>
      <c r="Y69" s="33"/>
      <c r="Z69" s="67"/>
      <c r="AA69" s="67"/>
      <c r="AB69" s="67"/>
      <c r="AC69" s="67"/>
      <c r="AD69" s="67"/>
      <c r="AE69" s="67"/>
      <c r="AF69" s="67"/>
      <c r="AG69" s="67"/>
      <c r="AH69" s="67"/>
      <c r="AI69" s="67"/>
      <c r="AJ69" s="67"/>
      <c r="AK69" s="67"/>
      <c r="AL69" s="67"/>
      <c r="AM69" s="67"/>
      <c r="AN69" s="69"/>
      <c r="AO69" s="69"/>
    </row>
    <row r="70" spans="1:41" s="27" customFormat="1" ht="15.75" customHeight="1">
      <c r="A70" s="275" t="s">
        <v>290</v>
      </c>
      <c r="B70" s="276" t="s">
        <v>60</v>
      </c>
      <c r="C70" s="277">
        <v>1293</v>
      </c>
      <c r="D70" s="277">
        <v>272</v>
      </c>
      <c r="E70" s="277">
        <v>194</v>
      </c>
      <c r="F70" s="277">
        <v>1371</v>
      </c>
      <c r="G70" s="215">
        <v>1565</v>
      </c>
      <c r="H70" s="277">
        <v>7644</v>
      </c>
      <c r="I70" s="277">
        <v>3035</v>
      </c>
      <c r="J70" s="277">
        <v>4156</v>
      </c>
      <c r="K70" s="277">
        <v>6523</v>
      </c>
      <c r="L70" s="277">
        <v>7325</v>
      </c>
      <c r="M70" s="277">
        <v>3354</v>
      </c>
      <c r="N70" s="215">
        <v>10679</v>
      </c>
      <c r="O70" s="278">
        <v>1699.6398120011941</v>
      </c>
      <c r="P70" s="278">
        <v>1007.4713316063048</v>
      </c>
      <c r="Q70" s="278">
        <v>2090.7279255107487</v>
      </c>
      <c r="R70" s="278">
        <v>1100.1906199768016</v>
      </c>
      <c r="S70" s="278">
        <v>1547.6982401037105</v>
      </c>
      <c r="T70" s="278">
        <v>1535.6026982123362</v>
      </c>
      <c r="U70" s="279">
        <v>1543.6664233728818</v>
      </c>
      <c r="V70" s="1"/>
      <c r="W70" s="1"/>
      <c r="X70" s="68"/>
      <c r="Y70" s="33"/>
      <c r="Z70" s="67"/>
      <c r="AA70" s="67"/>
      <c r="AB70" s="67"/>
      <c r="AC70" s="67"/>
      <c r="AD70" s="67"/>
      <c r="AE70" s="67"/>
      <c r="AF70" s="67"/>
      <c r="AG70" s="67"/>
      <c r="AH70" s="67"/>
      <c r="AI70" s="67"/>
      <c r="AJ70" s="67"/>
      <c r="AK70" s="67"/>
      <c r="AL70" s="67"/>
      <c r="AM70" s="67"/>
      <c r="AN70" s="69"/>
      <c r="AO70" s="69"/>
    </row>
    <row r="71" spans="1:41" s="27" customFormat="1" ht="15.75" customHeight="1">
      <c r="A71" s="270" t="s">
        <v>291</v>
      </c>
      <c r="B71" s="271" t="s">
        <v>61</v>
      </c>
      <c r="C71" s="272">
        <v>19286</v>
      </c>
      <c r="D71" s="272">
        <v>3605</v>
      </c>
      <c r="E71" s="272">
        <v>579</v>
      </c>
      <c r="F71" s="272">
        <v>22312</v>
      </c>
      <c r="G71" s="211">
        <v>22891</v>
      </c>
      <c r="H71" s="272">
        <v>157217</v>
      </c>
      <c r="I71" s="272">
        <v>36635</v>
      </c>
      <c r="J71" s="272">
        <v>59903</v>
      </c>
      <c r="K71" s="272">
        <v>133949</v>
      </c>
      <c r="L71" s="272">
        <v>143446</v>
      </c>
      <c r="M71" s="272">
        <v>50406</v>
      </c>
      <c r="N71" s="211">
        <v>193852</v>
      </c>
      <c r="O71" s="273">
        <v>1468.6726321923111</v>
      </c>
      <c r="P71" s="273">
        <v>1122.2795757637743</v>
      </c>
      <c r="Q71" s="273">
        <v>2056.5022966205511</v>
      </c>
      <c r="R71" s="273">
        <v>1083.8286823269161</v>
      </c>
      <c r="S71" s="273">
        <v>1457.0611911191875</v>
      </c>
      <c r="T71" s="273">
        <v>1272.1181854583874</v>
      </c>
      <c r="U71" s="274">
        <v>1408.1534843203085</v>
      </c>
      <c r="V71" s="1"/>
      <c r="W71" s="1"/>
      <c r="X71" s="68"/>
      <c r="Y71" s="33"/>
      <c r="Z71" s="67"/>
      <c r="AA71" s="67"/>
      <c r="AB71" s="67"/>
      <c r="AC71" s="67"/>
      <c r="AD71" s="67"/>
      <c r="AE71" s="67"/>
      <c r="AF71" s="67"/>
      <c r="AG71" s="67"/>
      <c r="AH71" s="67"/>
      <c r="AI71" s="67"/>
      <c r="AJ71" s="67"/>
      <c r="AK71" s="67"/>
      <c r="AL71" s="67"/>
      <c r="AM71" s="67"/>
      <c r="AN71" s="69"/>
      <c r="AO71" s="69"/>
    </row>
    <row r="72" spans="1:41" s="27" customFormat="1" ht="15.75" customHeight="1">
      <c r="A72" s="275" t="s">
        <v>292</v>
      </c>
      <c r="B72" s="276" t="s">
        <v>62</v>
      </c>
      <c r="C72" s="277">
        <v>9627</v>
      </c>
      <c r="D72" s="277">
        <v>1263</v>
      </c>
      <c r="E72" s="277">
        <v>264</v>
      </c>
      <c r="F72" s="277">
        <v>10626</v>
      </c>
      <c r="G72" s="215">
        <v>10890</v>
      </c>
      <c r="H72" s="277">
        <v>57960</v>
      </c>
      <c r="I72" s="277">
        <v>11167</v>
      </c>
      <c r="J72" s="277">
        <v>7924</v>
      </c>
      <c r="K72" s="277">
        <v>61203</v>
      </c>
      <c r="L72" s="277">
        <v>44149</v>
      </c>
      <c r="M72" s="277">
        <v>24978</v>
      </c>
      <c r="N72" s="215">
        <v>69127</v>
      </c>
      <c r="O72" s="278">
        <v>1432.3269617428448</v>
      </c>
      <c r="P72" s="278">
        <v>1308.9320940184314</v>
      </c>
      <c r="Q72" s="278">
        <v>2420.92324991041</v>
      </c>
      <c r="R72" s="278">
        <v>1271.3809522752156</v>
      </c>
      <c r="S72" s="278">
        <v>1515.8412920682024</v>
      </c>
      <c r="T72" s="278">
        <v>1236.7544775422384</v>
      </c>
      <c r="U72" s="279">
        <v>1414.7081024431491</v>
      </c>
      <c r="V72" s="1"/>
      <c r="W72" s="1"/>
      <c r="X72" s="68"/>
      <c r="Y72" s="33"/>
      <c r="Z72" s="67"/>
      <c r="AA72" s="67"/>
      <c r="AB72" s="67"/>
      <c r="AC72" s="67"/>
      <c r="AD72" s="67"/>
      <c r="AE72" s="67"/>
      <c r="AF72" s="67"/>
      <c r="AG72" s="67"/>
      <c r="AH72" s="67"/>
      <c r="AI72" s="67"/>
      <c r="AJ72" s="67"/>
      <c r="AK72" s="67"/>
      <c r="AL72" s="67"/>
      <c r="AM72" s="67"/>
      <c r="AN72" s="69"/>
      <c r="AO72" s="69"/>
    </row>
    <row r="73" spans="1:41" s="27" customFormat="1" ht="15.75" customHeight="1">
      <c r="A73" s="270" t="s">
        <v>293</v>
      </c>
      <c r="B73" s="271" t="s">
        <v>63</v>
      </c>
      <c r="C73" s="272">
        <v>11310</v>
      </c>
      <c r="D73" s="272">
        <v>1493</v>
      </c>
      <c r="E73" s="272">
        <v>539</v>
      </c>
      <c r="F73" s="272">
        <v>12264</v>
      </c>
      <c r="G73" s="211">
        <v>12803</v>
      </c>
      <c r="H73" s="272">
        <v>93218</v>
      </c>
      <c r="I73" s="272">
        <v>22928</v>
      </c>
      <c r="J73" s="272">
        <v>34523</v>
      </c>
      <c r="K73" s="272">
        <v>81623</v>
      </c>
      <c r="L73" s="272">
        <v>82549</v>
      </c>
      <c r="M73" s="272">
        <v>33597</v>
      </c>
      <c r="N73" s="211">
        <v>116146</v>
      </c>
      <c r="O73" s="273">
        <v>1535.8358451226368</v>
      </c>
      <c r="P73" s="273">
        <v>1142.3430663086856</v>
      </c>
      <c r="Q73" s="273">
        <v>2250.211471254393</v>
      </c>
      <c r="R73" s="273">
        <v>1080.2733738710203</v>
      </c>
      <c r="S73" s="273">
        <v>1565.4854509852835</v>
      </c>
      <c r="T73" s="273">
        <v>1266.2596491604781</v>
      </c>
      <c r="U73" s="274">
        <v>1476.0298428776355</v>
      </c>
      <c r="V73" s="1"/>
      <c r="W73" s="1"/>
      <c r="X73" s="68"/>
      <c r="Y73" s="33"/>
      <c r="Z73" s="67"/>
      <c r="AA73" s="67"/>
      <c r="AB73" s="67"/>
      <c r="AC73" s="67"/>
      <c r="AD73" s="67"/>
      <c r="AE73" s="67"/>
      <c r="AF73" s="67"/>
      <c r="AG73" s="67"/>
      <c r="AH73" s="67"/>
      <c r="AI73" s="67"/>
      <c r="AJ73" s="67"/>
      <c r="AK73" s="67"/>
      <c r="AL73" s="67"/>
      <c r="AM73" s="67"/>
      <c r="AN73" s="69"/>
      <c r="AO73" s="69"/>
    </row>
    <row r="74" spans="1:41" s="27" customFormat="1" ht="15.75" customHeight="1">
      <c r="A74" s="275" t="s">
        <v>294</v>
      </c>
      <c r="B74" s="276" t="s">
        <v>64</v>
      </c>
      <c r="C74" s="277">
        <v>6140</v>
      </c>
      <c r="D74" s="277">
        <v>1229</v>
      </c>
      <c r="E74" s="277">
        <v>518</v>
      </c>
      <c r="F74" s="277">
        <v>6851</v>
      </c>
      <c r="G74" s="215">
        <v>7369</v>
      </c>
      <c r="H74" s="277">
        <v>33886</v>
      </c>
      <c r="I74" s="277">
        <v>14148</v>
      </c>
      <c r="J74" s="277">
        <v>12706</v>
      </c>
      <c r="K74" s="277">
        <v>35328</v>
      </c>
      <c r="L74" s="277">
        <v>35573</v>
      </c>
      <c r="M74" s="277">
        <v>12461</v>
      </c>
      <c r="N74" s="215">
        <v>48034</v>
      </c>
      <c r="O74" s="278">
        <v>1632.8453369141807</v>
      </c>
      <c r="P74" s="278">
        <v>1472.8692905486578</v>
      </c>
      <c r="Q74" s="278">
        <v>2279.4303279475703</v>
      </c>
      <c r="R74" s="278">
        <v>1323.5438203227066</v>
      </c>
      <c r="S74" s="278">
        <v>1674.6832156754424</v>
      </c>
      <c r="T74" s="278">
        <v>1352.94973021859</v>
      </c>
      <c r="U74" s="279">
        <v>1591.0861846841306</v>
      </c>
      <c r="V74" s="1"/>
      <c r="W74" s="1"/>
      <c r="X74" s="68"/>
      <c r="Y74" s="33"/>
      <c r="Z74" s="67"/>
      <c r="AA74" s="67"/>
      <c r="AB74" s="67"/>
      <c r="AC74" s="67"/>
      <c r="AD74" s="67"/>
      <c r="AE74" s="67"/>
      <c r="AF74" s="67"/>
      <c r="AG74" s="67"/>
      <c r="AH74" s="67"/>
      <c r="AI74" s="67"/>
      <c r="AJ74" s="67"/>
      <c r="AK74" s="67"/>
      <c r="AL74" s="67"/>
      <c r="AM74" s="67"/>
      <c r="AN74" s="69"/>
      <c r="AO74" s="69"/>
    </row>
    <row r="75" spans="1:41" s="27" customFormat="1" ht="15.75" customHeight="1">
      <c r="A75" s="270" t="s">
        <v>295</v>
      </c>
      <c r="B75" s="271" t="s">
        <v>65</v>
      </c>
      <c r="C75" s="272">
        <v>11210</v>
      </c>
      <c r="D75" s="272">
        <v>1297</v>
      </c>
      <c r="E75" s="272">
        <v>455</v>
      </c>
      <c r="F75" s="272">
        <v>12052</v>
      </c>
      <c r="G75" s="211">
        <v>12507</v>
      </c>
      <c r="H75" s="272">
        <v>83422</v>
      </c>
      <c r="I75" s="272">
        <v>15368</v>
      </c>
      <c r="J75" s="272">
        <v>22448</v>
      </c>
      <c r="K75" s="272">
        <v>76342</v>
      </c>
      <c r="L75" s="272">
        <v>68971</v>
      </c>
      <c r="M75" s="272">
        <v>29819</v>
      </c>
      <c r="N75" s="211">
        <v>98790</v>
      </c>
      <c r="O75" s="273">
        <v>2314.7801717763509</v>
      </c>
      <c r="P75" s="273">
        <v>1522.9305382117147</v>
      </c>
      <c r="Q75" s="273">
        <v>4080.0662815783226</v>
      </c>
      <c r="R75" s="273">
        <v>1617.6901034145492</v>
      </c>
      <c r="S75" s="273">
        <v>2559.2113461742379</v>
      </c>
      <c r="T75" s="273">
        <v>1373.9229584525901</v>
      </c>
      <c r="U75" s="274">
        <v>2203.2602541218389</v>
      </c>
      <c r="V75" s="1"/>
      <c r="W75" s="1"/>
      <c r="X75" s="68"/>
      <c r="Y75" s="33"/>
      <c r="Z75" s="67"/>
      <c r="AA75" s="67"/>
      <c r="AB75" s="67"/>
      <c r="AC75" s="67"/>
      <c r="AD75" s="67"/>
      <c r="AE75" s="67"/>
      <c r="AF75" s="67"/>
      <c r="AG75" s="67"/>
      <c r="AH75" s="67"/>
      <c r="AI75" s="67"/>
      <c r="AJ75" s="67"/>
      <c r="AK75" s="67"/>
      <c r="AL75" s="67"/>
      <c r="AM75" s="67"/>
      <c r="AN75" s="69"/>
      <c r="AO75" s="69"/>
    </row>
    <row r="76" spans="1:41" s="27" customFormat="1" ht="15.75" customHeight="1">
      <c r="A76" s="275" t="s">
        <v>296</v>
      </c>
      <c r="B76" s="276" t="s">
        <v>66</v>
      </c>
      <c r="C76" s="277">
        <v>8632</v>
      </c>
      <c r="D76" s="277">
        <v>1299</v>
      </c>
      <c r="E76" s="277">
        <v>275</v>
      </c>
      <c r="F76" s="277">
        <v>9656</v>
      </c>
      <c r="G76" s="215">
        <v>9931</v>
      </c>
      <c r="H76" s="277">
        <v>55711</v>
      </c>
      <c r="I76" s="277">
        <v>10662</v>
      </c>
      <c r="J76" s="277">
        <v>10625</v>
      </c>
      <c r="K76" s="277">
        <v>55748</v>
      </c>
      <c r="L76" s="277">
        <v>48524</v>
      </c>
      <c r="M76" s="277">
        <v>17849</v>
      </c>
      <c r="N76" s="215">
        <v>66373</v>
      </c>
      <c r="O76" s="278">
        <v>1578.0066038227556</v>
      </c>
      <c r="P76" s="278">
        <v>1247.6394708981968</v>
      </c>
      <c r="Q76" s="278">
        <v>2099.413630256312</v>
      </c>
      <c r="R76" s="278">
        <v>1427.5897643483529</v>
      </c>
      <c r="S76" s="278">
        <v>1610.3521966449846</v>
      </c>
      <c r="T76" s="278">
        <v>1303.8389738624712</v>
      </c>
      <c r="U76" s="279">
        <v>1529.2429113301689</v>
      </c>
      <c r="V76" s="1"/>
      <c r="W76" s="1"/>
      <c r="X76" s="68"/>
      <c r="Y76" s="33"/>
      <c r="Z76" s="67"/>
      <c r="AA76" s="67"/>
      <c r="AB76" s="67"/>
      <c r="AC76" s="67"/>
      <c r="AD76" s="67"/>
      <c r="AE76" s="67"/>
      <c r="AF76" s="67"/>
      <c r="AG76" s="67"/>
      <c r="AH76" s="67"/>
      <c r="AI76" s="67"/>
      <c r="AJ76" s="67"/>
      <c r="AK76" s="67"/>
      <c r="AL76" s="67"/>
      <c r="AM76" s="67"/>
      <c r="AN76" s="69"/>
      <c r="AO76" s="69"/>
    </row>
    <row r="77" spans="1:41" s="27" customFormat="1" ht="15.75" customHeight="1">
      <c r="A77" s="270" t="s">
        <v>297</v>
      </c>
      <c r="B77" s="271" t="s">
        <v>67</v>
      </c>
      <c r="C77" s="272">
        <v>1396</v>
      </c>
      <c r="D77" s="272">
        <v>254</v>
      </c>
      <c r="E77" s="272">
        <v>143</v>
      </c>
      <c r="F77" s="272">
        <v>1507</v>
      </c>
      <c r="G77" s="211">
        <v>1650</v>
      </c>
      <c r="H77" s="272">
        <v>7164</v>
      </c>
      <c r="I77" s="272">
        <v>2285</v>
      </c>
      <c r="J77" s="272">
        <v>3498</v>
      </c>
      <c r="K77" s="272">
        <v>5951</v>
      </c>
      <c r="L77" s="272">
        <v>6512</v>
      </c>
      <c r="M77" s="272">
        <v>2937</v>
      </c>
      <c r="N77" s="211">
        <v>9449</v>
      </c>
      <c r="O77" s="273">
        <v>1708.1622459659352</v>
      </c>
      <c r="P77" s="273">
        <v>1041.7917409022821</v>
      </c>
      <c r="Q77" s="273">
        <v>2252.8327199941773</v>
      </c>
      <c r="R77" s="273">
        <v>1072.5030799409212</v>
      </c>
      <c r="S77" s="273">
        <v>1661.2070149465276</v>
      </c>
      <c r="T77" s="273">
        <v>1384.5190023819928</v>
      </c>
      <c r="U77" s="274">
        <v>1574.4102487962541</v>
      </c>
      <c r="V77" s="1"/>
      <c r="W77" s="1"/>
      <c r="X77" s="68"/>
      <c r="Y77" s="33"/>
      <c r="Z77" s="67"/>
      <c r="AA77" s="67"/>
      <c r="AB77" s="67"/>
      <c r="AC77" s="67"/>
      <c r="AD77" s="67"/>
      <c r="AE77" s="67"/>
      <c r="AF77" s="67"/>
      <c r="AG77" s="67"/>
      <c r="AH77" s="67"/>
      <c r="AI77" s="67"/>
      <c r="AJ77" s="67"/>
      <c r="AK77" s="67"/>
      <c r="AL77" s="67"/>
      <c r="AM77" s="67"/>
      <c r="AN77" s="69"/>
      <c r="AO77" s="69"/>
    </row>
    <row r="78" spans="1:41" s="27" customFormat="1" ht="15.75" customHeight="1">
      <c r="A78" s="275" t="s">
        <v>298</v>
      </c>
      <c r="B78" s="276" t="s">
        <v>68</v>
      </c>
      <c r="C78" s="277">
        <v>5308</v>
      </c>
      <c r="D78" s="277">
        <v>663</v>
      </c>
      <c r="E78" s="277">
        <v>324</v>
      </c>
      <c r="F78" s="277">
        <v>5647</v>
      </c>
      <c r="G78" s="215">
        <v>5971</v>
      </c>
      <c r="H78" s="277">
        <v>35395</v>
      </c>
      <c r="I78" s="277">
        <v>6475</v>
      </c>
      <c r="J78" s="277">
        <v>7357</v>
      </c>
      <c r="K78" s="277">
        <v>34513</v>
      </c>
      <c r="L78" s="277">
        <v>27391</v>
      </c>
      <c r="M78" s="277">
        <v>14479</v>
      </c>
      <c r="N78" s="215">
        <v>41870</v>
      </c>
      <c r="O78" s="278">
        <v>1635.9744813265766</v>
      </c>
      <c r="P78" s="278">
        <v>1204.0385443116347</v>
      </c>
      <c r="Q78" s="278">
        <v>2235.6484551971512</v>
      </c>
      <c r="R78" s="278">
        <v>1431.8286157599046</v>
      </c>
      <c r="S78" s="278">
        <v>1682.63955970405</v>
      </c>
      <c r="T78" s="278">
        <v>1382.0986858440322</v>
      </c>
      <c r="U78" s="279">
        <v>1579.6220012904992</v>
      </c>
      <c r="V78" s="1"/>
      <c r="W78" s="1"/>
      <c r="X78" s="68"/>
      <c r="Y78" s="33"/>
      <c r="Z78" s="67"/>
      <c r="AA78" s="67"/>
      <c r="AB78" s="67"/>
      <c r="AC78" s="67"/>
      <c r="AD78" s="67"/>
      <c r="AE78" s="67"/>
      <c r="AF78" s="67"/>
      <c r="AG78" s="67"/>
      <c r="AH78" s="67"/>
      <c r="AI78" s="67"/>
      <c r="AJ78" s="67"/>
      <c r="AK78" s="67"/>
      <c r="AL78" s="67"/>
      <c r="AM78" s="67"/>
      <c r="AN78" s="69"/>
      <c r="AO78" s="69"/>
    </row>
    <row r="79" spans="1:41" s="27" customFormat="1" ht="15.75" customHeight="1">
      <c r="A79" s="270" t="s">
        <v>299</v>
      </c>
      <c r="B79" s="271" t="s">
        <v>69</v>
      </c>
      <c r="C79" s="272">
        <v>4616</v>
      </c>
      <c r="D79" s="272">
        <v>649</v>
      </c>
      <c r="E79" s="272">
        <v>227</v>
      </c>
      <c r="F79" s="272">
        <v>5038</v>
      </c>
      <c r="G79" s="211">
        <v>5265</v>
      </c>
      <c r="H79" s="272">
        <v>32732</v>
      </c>
      <c r="I79" s="272">
        <v>10171</v>
      </c>
      <c r="J79" s="272">
        <v>9516</v>
      </c>
      <c r="K79" s="272">
        <v>33387</v>
      </c>
      <c r="L79" s="272">
        <v>30889</v>
      </c>
      <c r="M79" s="272">
        <v>12014</v>
      </c>
      <c r="N79" s="211">
        <v>42903</v>
      </c>
      <c r="O79" s="273">
        <v>2178.9750265979128</v>
      </c>
      <c r="P79" s="273">
        <v>1716.8686834582581</v>
      </c>
      <c r="Q79" s="273">
        <v>3433.7542373814763</v>
      </c>
      <c r="R79" s="273">
        <v>1659.1841811386437</v>
      </c>
      <c r="S79" s="273">
        <v>2310.5048666007606</v>
      </c>
      <c r="T79" s="273">
        <v>1456.6403090285114</v>
      </c>
      <c r="U79" s="274">
        <v>2075.8769104067574</v>
      </c>
      <c r="V79" s="1"/>
      <c r="W79" s="1"/>
      <c r="X79" s="68"/>
      <c r="Y79" s="33"/>
      <c r="Z79" s="67"/>
      <c r="AA79" s="67"/>
      <c r="AB79" s="67"/>
      <c r="AC79" s="67"/>
      <c r="AD79" s="67"/>
      <c r="AE79" s="67"/>
      <c r="AF79" s="67"/>
      <c r="AG79" s="67"/>
      <c r="AH79" s="67"/>
      <c r="AI79" s="67"/>
      <c r="AJ79" s="67"/>
      <c r="AK79" s="67"/>
      <c r="AL79" s="67"/>
      <c r="AM79" s="67"/>
      <c r="AN79" s="69"/>
      <c r="AO79" s="69"/>
    </row>
    <row r="80" spans="1:41" s="27" customFormat="1" ht="15.75" customHeight="1">
      <c r="A80" s="275" t="s">
        <v>300</v>
      </c>
      <c r="B80" s="276" t="s">
        <v>70</v>
      </c>
      <c r="C80" s="277">
        <v>5824</v>
      </c>
      <c r="D80" s="277">
        <v>993</v>
      </c>
      <c r="E80" s="277">
        <v>228</v>
      </c>
      <c r="F80" s="277">
        <v>6589</v>
      </c>
      <c r="G80" s="215">
        <v>6817</v>
      </c>
      <c r="H80" s="277">
        <v>76334</v>
      </c>
      <c r="I80" s="277">
        <v>17899</v>
      </c>
      <c r="J80" s="277">
        <v>15920</v>
      </c>
      <c r="K80" s="277">
        <v>78313</v>
      </c>
      <c r="L80" s="277">
        <v>69599</v>
      </c>
      <c r="M80" s="277">
        <v>24634</v>
      </c>
      <c r="N80" s="215">
        <v>94233</v>
      </c>
      <c r="O80" s="278">
        <v>1411.3132436938174</v>
      </c>
      <c r="P80" s="278">
        <v>1113.0123043226583</v>
      </c>
      <c r="Q80" s="278">
        <v>2682.5062058237709</v>
      </c>
      <c r="R80" s="278">
        <v>1059.1383781240909</v>
      </c>
      <c r="S80" s="278">
        <v>1439.3764400696148</v>
      </c>
      <c r="T80" s="278">
        <v>1154.017734685249</v>
      </c>
      <c r="U80" s="279">
        <v>1363.9798897579806</v>
      </c>
      <c r="V80" s="1"/>
      <c r="W80" s="1"/>
      <c r="X80" s="68"/>
      <c r="Y80" s="33"/>
      <c r="Z80" s="67"/>
      <c r="AA80" s="67"/>
      <c r="AB80" s="67"/>
      <c r="AC80" s="67"/>
      <c r="AD80" s="67"/>
      <c r="AE80" s="67"/>
      <c r="AF80" s="67"/>
      <c r="AG80" s="67"/>
      <c r="AH80" s="67"/>
      <c r="AI80" s="67"/>
      <c r="AJ80" s="67"/>
      <c r="AK80" s="67"/>
      <c r="AL80" s="67"/>
      <c r="AM80" s="67"/>
      <c r="AN80" s="69"/>
      <c r="AO80" s="69"/>
    </row>
    <row r="81" spans="1:41" s="27" customFormat="1" ht="15.75" customHeight="1">
      <c r="A81" s="270" t="s">
        <v>301</v>
      </c>
      <c r="B81" s="271" t="s">
        <v>71</v>
      </c>
      <c r="C81" s="272">
        <v>3393</v>
      </c>
      <c r="D81" s="272">
        <v>674</v>
      </c>
      <c r="E81" s="272">
        <v>265</v>
      </c>
      <c r="F81" s="272">
        <v>3802</v>
      </c>
      <c r="G81" s="211">
        <v>4067</v>
      </c>
      <c r="H81" s="272">
        <v>55015</v>
      </c>
      <c r="I81" s="272">
        <v>11805</v>
      </c>
      <c r="J81" s="272">
        <v>21309</v>
      </c>
      <c r="K81" s="272">
        <v>45511</v>
      </c>
      <c r="L81" s="272">
        <v>54961</v>
      </c>
      <c r="M81" s="272">
        <v>11859</v>
      </c>
      <c r="N81" s="211">
        <v>66820</v>
      </c>
      <c r="O81" s="273">
        <v>1387.8409834919537</v>
      </c>
      <c r="P81" s="273">
        <v>1185.0282453107254</v>
      </c>
      <c r="Q81" s="273">
        <v>1913.6694846608643</v>
      </c>
      <c r="R81" s="273">
        <v>1062.6388761902431</v>
      </c>
      <c r="S81" s="273">
        <v>1363.3872781825685</v>
      </c>
      <c r="T81" s="273">
        <v>1345.5997125004822</v>
      </c>
      <c r="U81" s="274">
        <v>1359.9459613109659</v>
      </c>
      <c r="V81" s="1"/>
      <c r="W81" s="1"/>
      <c r="X81" s="68"/>
      <c r="Y81" s="33"/>
      <c r="Z81" s="67"/>
      <c r="AA81" s="67"/>
      <c r="AB81" s="67"/>
      <c r="AC81" s="67"/>
      <c r="AD81" s="67"/>
      <c r="AE81" s="67"/>
      <c r="AF81" s="67"/>
      <c r="AG81" s="67"/>
      <c r="AH81" s="67"/>
      <c r="AI81" s="67"/>
      <c r="AJ81" s="67"/>
      <c r="AK81" s="67"/>
      <c r="AL81" s="67"/>
      <c r="AM81" s="67"/>
      <c r="AN81" s="69"/>
      <c r="AO81" s="69"/>
    </row>
    <row r="82" spans="1:41" s="27" customFormat="1" ht="15.75" customHeight="1">
      <c r="A82" s="275" t="s">
        <v>302</v>
      </c>
      <c r="B82" s="276" t="s">
        <v>72</v>
      </c>
      <c r="C82" s="277">
        <v>4447</v>
      </c>
      <c r="D82" s="277">
        <v>544</v>
      </c>
      <c r="E82" s="277">
        <v>196</v>
      </c>
      <c r="F82" s="277">
        <v>4795</v>
      </c>
      <c r="G82" s="215">
        <v>4991</v>
      </c>
      <c r="H82" s="277">
        <v>28582</v>
      </c>
      <c r="I82" s="277">
        <v>4323</v>
      </c>
      <c r="J82" s="277">
        <v>5474</v>
      </c>
      <c r="K82" s="277">
        <v>27431</v>
      </c>
      <c r="L82" s="277">
        <v>20018</v>
      </c>
      <c r="M82" s="277">
        <v>12887</v>
      </c>
      <c r="N82" s="215">
        <v>32905</v>
      </c>
      <c r="O82" s="278">
        <v>1598.7094948762438</v>
      </c>
      <c r="P82" s="278">
        <v>1231.1540746779526</v>
      </c>
      <c r="Q82" s="278">
        <v>2852.1768784534015</v>
      </c>
      <c r="R82" s="278">
        <v>1267.0844184558043</v>
      </c>
      <c r="S82" s="278">
        <v>1800.6373596948749</v>
      </c>
      <c r="T82" s="278">
        <v>1191.7417855727613</v>
      </c>
      <c r="U82" s="279">
        <v>1560.1451130890127</v>
      </c>
      <c r="V82" s="1"/>
      <c r="W82" s="1"/>
      <c r="X82" s="68"/>
      <c r="Y82" s="33"/>
      <c r="Z82" s="67"/>
      <c r="AA82" s="67"/>
      <c r="AB82" s="67"/>
      <c r="AC82" s="67"/>
      <c r="AD82" s="67"/>
      <c r="AE82" s="67"/>
      <c r="AF82" s="67"/>
      <c r="AG82" s="67"/>
      <c r="AH82" s="67"/>
      <c r="AI82" s="67"/>
      <c r="AJ82" s="67"/>
      <c r="AK82" s="67"/>
      <c r="AL82" s="67"/>
      <c r="AM82" s="67"/>
      <c r="AN82" s="69"/>
      <c r="AO82" s="69"/>
    </row>
    <row r="83" spans="1:41" s="27" customFormat="1" ht="15.75" customHeight="1">
      <c r="A83" s="270" t="s">
        <v>303</v>
      </c>
      <c r="B83" s="271" t="s">
        <v>73</v>
      </c>
      <c r="C83" s="272">
        <v>1194</v>
      </c>
      <c r="D83" s="272">
        <v>223</v>
      </c>
      <c r="E83" s="272">
        <v>177</v>
      </c>
      <c r="F83" s="272">
        <v>1240</v>
      </c>
      <c r="G83" s="211">
        <v>1417</v>
      </c>
      <c r="H83" s="272">
        <v>8012</v>
      </c>
      <c r="I83" s="272">
        <v>1910</v>
      </c>
      <c r="J83" s="272">
        <v>4600</v>
      </c>
      <c r="K83" s="272">
        <v>5322</v>
      </c>
      <c r="L83" s="272">
        <v>6512</v>
      </c>
      <c r="M83" s="272">
        <v>3410</v>
      </c>
      <c r="N83" s="211">
        <v>9922</v>
      </c>
      <c r="O83" s="273">
        <v>1820.1266606991687</v>
      </c>
      <c r="P83" s="273">
        <v>1359.4184559051548</v>
      </c>
      <c r="Q83" s="273">
        <v>2211.3455250802858</v>
      </c>
      <c r="R83" s="273">
        <v>1323.0258952335939</v>
      </c>
      <c r="S83" s="273">
        <v>1855.0874382780808</v>
      </c>
      <c r="T83" s="273">
        <v>1527.559054394563</v>
      </c>
      <c r="U83" s="274">
        <v>1745.2954041969529</v>
      </c>
      <c r="V83" s="1"/>
      <c r="W83" s="1"/>
      <c r="X83" s="68"/>
      <c r="Y83" s="33"/>
      <c r="Z83" s="67"/>
      <c r="AA83" s="67"/>
      <c r="AB83" s="67"/>
      <c r="AC83" s="67"/>
      <c r="AD83" s="67"/>
      <c r="AE83" s="67"/>
      <c r="AF83" s="67"/>
      <c r="AG83" s="67"/>
      <c r="AH83" s="67"/>
      <c r="AI83" s="67"/>
      <c r="AJ83" s="67"/>
      <c r="AK83" s="67"/>
      <c r="AL83" s="67"/>
      <c r="AM83" s="67"/>
      <c r="AN83" s="69"/>
      <c r="AO83" s="69"/>
    </row>
    <row r="84" spans="1:41" s="27" customFormat="1" ht="15.75" customHeight="1">
      <c r="A84" s="275" t="s">
        <v>304</v>
      </c>
      <c r="B84" s="276" t="s">
        <v>74</v>
      </c>
      <c r="C84" s="277">
        <v>2350</v>
      </c>
      <c r="D84" s="277">
        <v>410</v>
      </c>
      <c r="E84" s="277">
        <v>230</v>
      </c>
      <c r="F84" s="277">
        <v>2530</v>
      </c>
      <c r="G84" s="215">
        <v>2760</v>
      </c>
      <c r="H84" s="277">
        <v>17818</v>
      </c>
      <c r="I84" s="277">
        <v>4868</v>
      </c>
      <c r="J84" s="277">
        <v>6108</v>
      </c>
      <c r="K84" s="277">
        <v>16578</v>
      </c>
      <c r="L84" s="277">
        <v>15629</v>
      </c>
      <c r="M84" s="277">
        <v>7057</v>
      </c>
      <c r="N84" s="215">
        <v>22686</v>
      </c>
      <c r="O84" s="278">
        <v>1521.9775799530805</v>
      </c>
      <c r="P84" s="278">
        <v>1374.2552761371189</v>
      </c>
      <c r="Q84" s="278">
        <v>2142.9287518284646</v>
      </c>
      <c r="R84" s="278">
        <v>1227.3796001578326</v>
      </c>
      <c r="S84" s="278">
        <v>1545.7418394424315</v>
      </c>
      <c r="T84" s="278">
        <v>1387.0612031277283</v>
      </c>
      <c r="U84" s="279">
        <v>1494.641210475819</v>
      </c>
      <c r="V84" s="1"/>
      <c r="W84" s="1"/>
      <c r="X84" s="68"/>
      <c r="Y84" s="33"/>
      <c r="Z84" s="67"/>
      <c r="AA84" s="67"/>
      <c r="AB84" s="67"/>
      <c r="AC84" s="67"/>
      <c r="AD84" s="67"/>
      <c r="AE84" s="67"/>
      <c r="AF84" s="67"/>
      <c r="AG84" s="67"/>
      <c r="AH84" s="67"/>
      <c r="AI84" s="67"/>
      <c r="AJ84" s="67"/>
      <c r="AK84" s="67"/>
      <c r="AL84" s="67"/>
      <c r="AM84" s="67"/>
      <c r="AN84" s="69"/>
      <c r="AO84" s="69"/>
    </row>
    <row r="85" spans="1:41" s="27" customFormat="1" ht="15.75" customHeight="1">
      <c r="A85" s="270" t="s">
        <v>305</v>
      </c>
      <c r="B85" s="271" t="s">
        <v>75</v>
      </c>
      <c r="C85" s="272">
        <v>8203</v>
      </c>
      <c r="D85" s="272">
        <v>1488</v>
      </c>
      <c r="E85" s="272">
        <v>282</v>
      </c>
      <c r="F85" s="272">
        <v>9409</v>
      </c>
      <c r="G85" s="211">
        <v>9691</v>
      </c>
      <c r="H85" s="272">
        <v>70940</v>
      </c>
      <c r="I85" s="272">
        <v>14916</v>
      </c>
      <c r="J85" s="272">
        <v>6964</v>
      </c>
      <c r="K85" s="272">
        <v>78892</v>
      </c>
      <c r="L85" s="272">
        <v>63381</v>
      </c>
      <c r="M85" s="272">
        <v>22475</v>
      </c>
      <c r="N85" s="211">
        <v>85856</v>
      </c>
      <c r="O85" s="273">
        <v>1625.7959930634931</v>
      </c>
      <c r="P85" s="273">
        <v>1421.6850362961818</v>
      </c>
      <c r="Q85" s="273">
        <v>2351.7933377360441</v>
      </c>
      <c r="R85" s="273">
        <v>1510.4222205318524</v>
      </c>
      <c r="S85" s="273">
        <v>1663.4241836445353</v>
      </c>
      <c r="T85" s="273">
        <v>1418.6686869445748</v>
      </c>
      <c r="U85" s="274">
        <v>1592.5479261810874</v>
      </c>
      <c r="V85" s="1"/>
      <c r="W85" s="1"/>
      <c r="X85" s="68"/>
      <c r="Y85" s="33"/>
      <c r="Z85" s="67"/>
      <c r="AA85" s="67"/>
      <c r="AB85" s="67"/>
      <c r="AC85" s="67"/>
      <c r="AD85" s="67"/>
      <c r="AE85" s="67"/>
      <c r="AF85" s="67"/>
      <c r="AG85" s="67"/>
      <c r="AH85" s="67"/>
      <c r="AI85" s="67"/>
      <c r="AJ85" s="67"/>
      <c r="AK85" s="67"/>
      <c r="AL85" s="67"/>
      <c r="AM85" s="67"/>
      <c r="AN85" s="69"/>
      <c r="AO85" s="69"/>
    </row>
    <row r="86" spans="1:41" s="27" customFormat="1" ht="15.75" customHeight="1">
      <c r="A86" s="275" t="s">
        <v>306</v>
      </c>
      <c r="B86" s="276" t="s">
        <v>76</v>
      </c>
      <c r="C86" s="277">
        <v>4961</v>
      </c>
      <c r="D86" s="277">
        <v>726</v>
      </c>
      <c r="E86" s="277">
        <v>262</v>
      </c>
      <c r="F86" s="277">
        <v>5425</v>
      </c>
      <c r="G86" s="215">
        <v>5687</v>
      </c>
      <c r="H86" s="277">
        <v>32533</v>
      </c>
      <c r="I86" s="277">
        <v>7209</v>
      </c>
      <c r="J86" s="277">
        <v>7110</v>
      </c>
      <c r="K86" s="277">
        <v>32632</v>
      </c>
      <c r="L86" s="277">
        <v>27594</v>
      </c>
      <c r="M86" s="277">
        <v>12148</v>
      </c>
      <c r="N86" s="215">
        <v>39742</v>
      </c>
      <c r="O86" s="278">
        <v>1968.3384475234388</v>
      </c>
      <c r="P86" s="278">
        <v>1276.4333134172853</v>
      </c>
      <c r="Q86" s="278">
        <v>2405.5324373078947</v>
      </c>
      <c r="R86" s="278">
        <v>1715.9480914564001</v>
      </c>
      <c r="S86" s="278">
        <v>2077.8574352243136</v>
      </c>
      <c r="T86" s="278">
        <v>1388.108599707924</v>
      </c>
      <c r="U86" s="279">
        <v>1858.0656789241436</v>
      </c>
      <c r="V86" s="1"/>
      <c r="W86" s="1"/>
      <c r="X86" s="68"/>
      <c r="Y86" s="33"/>
      <c r="Z86" s="67"/>
      <c r="AA86" s="67"/>
      <c r="AB86" s="67"/>
      <c r="AC86" s="67"/>
      <c r="AD86" s="67"/>
      <c r="AE86" s="67"/>
      <c r="AF86" s="67"/>
      <c r="AG86" s="67"/>
      <c r="AH86" s="67"/>
      <c r="AI86" s="67"/>
      <c r="AJ86" s="67"/>
      <c r="AK86" s="67"/>
      <c r="AL86" s="67"/>
      <c r="AM86" s="67"/>
      <c r="AN86" s="69"/>
      <c r="AO86" s="69"/>
    </row>
    <row r="87" spans="1:41" s="27" customFormat="1" ht="15.75" customHeight="1">
      <c r="A87" s="270" t="s">
        <v>307</v>
      </c>
      <c r="B87" s="271" t="s">
        <v>77</v>
      </c>
      <c r="C87" s="272">
        <v>1742</v>
      </c>
      <c r="D87" s="272">
        <v>308</v>
      </c>
      <c r="E87" s="272">
        <v>134</v>
      </c>
      <c r="F87" s="272">
        <v>1916</v>
      </c>
      <c r="G87" s="211">
        <v>2050</v>
      </c>
      <c r="H87" s="272">
        <v>17389</v>
      </c>
      <c r="I87" s="272">
        <v>4763</v>
      </c>
      <c r="J87" s="272">
        <v>6649</v>
      </c>
      <c r="K87" s="272">
        <v>15503</v>
      </c>
      <c r="L87" s="272">
        <v>16413</v>
      </c>
      <c r="M87" s="272">
        <v>5739</v>
      </c>
      <c r="N87" s="211">
        <v>22152</v>
      </c>
      <c r="O87" s="273">
        <v>1604.4727156946544</v>
      </c>
      <c r="P87" s="273">
        <v>1206.0509643056423</v>
      </c>
      <c r="Q87" s="273">
        <v>2199.7604014417939</v>
      </c>
      <c r="R87" s="273">
        <v>1218.837297324548</v>
      </c>
      <c r="S87" s="273">
        <v>1539.4135099529835</v>
      </c>
      <c r="T87" s="273">
        <v>1473.1315985228709</v>
      </c>
      <c r="U87" s="274">
        <v>1522.4503372192594</v>
      </c>
      <c r="V87" s="1"/>
      <c r="W87" s="1"/>
      <c r="X87" s="68"/>
      <c r="Y87" s="33"/>
      <c r="Z87" s="67"/>
      <c r="AA87" s="67"/>
      <c r="AB87" s="67"/>
      <c r="AC87" s="67"/>
      <c r="AD87" s="67"/>
      <c r="AE87" s="67"/>
      <c r="AF87" s="67"/>
      <c r="AG87" s="67"/>
      <c r="AH87" s="67"/>
      <c r="AI87" s="67"/>
      <c r="AJ87" s="67"/>
      <c r="AK87" s="67"/>
      <c r="AL87" s="67"/>
      <c r="AM87" s="67"/>
      <c r="AN87" s="69"/>
      <c r="AO87" s="69"/>
    </row>
    <row r="88" spans="1:41" s="27" customFormat="1" ht="15.75" customHeight="1">
      <c r="A88" s="275" t="s">
        <v>308</v>
      </c>
      <c r="B88" s="276" t="s">
        <v>78</v>
      </c>
      <c r="C88" s="277">
        <v>7925</v>
      </c>
      <c r="D88" s="277">
        <v>1217</v>
      </c>
      <c r="E88" s="277">
        <v>313</v>
      </c>
      <c r="F88" s="277">
        <v>8829</v>
      </c>
      <c r="G88" s="215">
        <v>9142</v>
      </c>
      <c r="H88" s="277">
        <v>54893</v>
      </c>
      <c r="I88" s="277">
        <v>13450</v>
      </c>
      <c r="J88" s="277">
        <v>11804</v>
      </c>
      <c r="K88" s="277">
        <v>56539</v>
      </c>
      <c r="L88" s="277">
        <v>48891</v>
      </c>
      <c r="M88" s="277">
        <v>19452</v>
      </c>
      <c r="N88" s="215">
        <v>68343</v>
      </c>
      <c r="O88" s="278">
        <v>1585.6084839469074</v>
      </c>
      <c r="P88" s="278">
        <v>1238.2508525167934</v>
      </c>
      <c r="Q88" s="278">
        <v>2102.561008828045</v>
      </c>
      <c r="R88" s="278">
        <v>1392.6439909906974</v>
      </c>
      <c r="S88" s="278">
        <v>1635.9188175270929</v>
      </c>
      <c r="T88" s="278">
        <v>1253.2092448362507</v>
      </c>
      <c r="U88" s="279">
        <v>1526.5842546341103</v>
      </c>
      <c r="V88" s="1"/>
      <c r="W88" s="1"/>
      <c r="X88" s="68"/>
      <c r="Y88" s="33"/>
      <c r="Z88" s="67"/>
      <c r="AA88" s="67"/>
      <c r="AB88" s="67"/>
      <c r="AC88" s="67"/>
      <c r="AD88" s="67"/>
      <c r="AE88" s="67"/>
      <c r="AF88" s="67"/>
      <c r="AG88" s="67"/>
      <c r="AH88" s="67"/>
      <c r="AI88" s="67"/>
      <c r="AJ88" s="67"/>
      <c r="AK88" s="67"/>
      <c r="AL88" s="67"/>
      <c r="AM88" s="67"/>
      <c r="AN88" s="69"/>
      <c r="AO88" s="69"/>
    </row>
    <row r="89" spans="1:41" s="27" customFormat="1" ht="15.75" customHeight="1">
      <c r="A89" s="270" t="s">
        <v>309</v>
      </c>
      <c r="B89" s="271" t="s">
        <v>79</v>
      </c>
      <c r="C89" s="272">
        <v>9843</v>
      </c>
      <c r="D89" s="272">
        <v>1166</v>
      </c>
      <c r="E89" s="272">
        <v>308</v>
      </c>
      <c r="F89" s="272">
        <v>10701</v>
      </c>
      <c r="G89" s="211">
        <v>11009</v>
      </c>
      <c r="H89" s="272">
        <v>74492</v>
      </c>
      <c r="I89" s="272">
        <v>9634</v>
      </c>
      <c r="J89" s="272">
        <v>8745</v>
      </c>
      <c r="K89" s="272">
        <v>75381</v>
      </c>
      <c r="L89" s="272">
        <v>54289</v>
      </c>
      <c r="M89" s="272">
        <v>29837</v>
      </c>
      <c r="N89" s="211">
        <v>84126</v>
      </c>
      <c r="O89" s="273">
        <v>1646.2981960640589</v>
      </c>
      <c r="P89" s="273">
        <v>1309.4109064750855</v>
      </c>
      <c r="Q89" s="273">
        <v>2182.5243040077698</v>
      </c>
      <c r="R89" s="273">
        <v>1544.5318285511125</v>
      </c>
      <c r="S89" s="273">
        <v>1752.6009361599363</v>
      </c>
      <c r="T89" s="273">
        <v>1359.2922345188229</v>
      </c>
      <c r="U89" s="274">
        <v>1612.9315600300333</v>
      </c>
      <c r="V89" s="1"/>
      <c r="W89" s="1"/>
      <c r="X89" s="68"/>
      <c r="Y89" s="33"/>
      <c r="Z89" s="67"/>
      <c r="AA89" s="67"/>
      <c r="AB89" s="67"/>
      <c r="AC89" s="67"/>
      <c r="AD89" s="67"/>
      <c r="AE89" s="67"/>
      <c r="AF89" s="67"/>
      <c r="AG89" s="67"/>
      <c r="AH89" s="67"/>
      <c r="AI89" s="67"/>
      <c r="AJ89" s="67"/>
      <c r="AK89" s="67"/>
      <c r="AL89" s="67"/>
      <c r="AM89" s="67"/>
      <c r="AN89" s="69"/>
      <c r="AO89" s="69"/>
    </row>
    <row r="90" spans="1:41" s="95" customFormat="1" ht="20.100000000000001" customHeight="1">
      <c r="A90" s="216" t="s">
        <v>471</v>
      </c>
      <c r="B90" s="216"/>
      <c r="C90" s="216">
        <v>2103942</v>
      </c>
      <c r="D90" s="216">
        <v>199932</v>
      </c>
      <c r="E90" s="216">
        <v>45189</v>
      </c>
      <c r="F90" s="216">
        <v>2258685</v>
      </c>
      <c r="G90" s="216">
        <v>2303874</v>
      </c>
      <c r="H90" s="216">
        <v>14435039</v>
      </c>
      <c r="I90" s="216">
        <v>2508812</v>
      </c>
      <c r="J90" s="216">
        <v>2120653</v>
      </c>
      <c r="K90" s="216">
        <v>14823198</v>
      </c>
      <c r="L90" s="216">
        <v>11057816</v>
      </c>
      <c r="M90" s="216">
        <v>5886035</v>
      </c>
      <c r="N90" s="216">
        <v>16943851</v>
      </c>
      <c r="O90" s="280">
        <v>1843.9781802660016</v>
      </c>
      <c r="P90" s="269">
        <v>1396.8649290825599</v>
      </c>
      <c r="Q90" s="269">
        <v>2510.9157083482578</v>
      </c>
      <c r="R90" s="269">
        <v>1673.1276622918826</v>
      </c>
      <c r="S90" s="269">
        <v>1882.647818839029</v>
      </c>
      <c r="T90" s="269">
        <v>1602.8174376523311</v>
      </c>
      <c r="U90" s="269">
        <v>1785.4968617839022</v>
      </c>
      <c r="Z90" s="67"/>
      <c r="AA90" s="67"/>
      <c r="AB90" s="67"/>
      <c r="AC90" s="67"/>
      <c r="AD90" s="67"/>
      <c r="AE90" s="67"/>
      <c r="AF90" s="67"/>
      <c r="AG90" s="67"/>
      <c r="AH90" s="67"/>
      <c r="AI90" s="67"/>
      <c r="AJ90" s="67"/>
      <c r="AK90" s="67"/>
      <c r="AL90" s="67"/>
      <c r="AM90" s="67"/>
    </row>
    <row r="91" spans="1:41" s="27" customFormat="1" ht="14.1" customHeight="1">
      <c r="A91" s="37"/>
      <c r="C91" s="28"/>
      <c r="D91" s="28"/>
      <c r="E91" s="28"/>
      <c r="F91" s="28"/>
      <c r="G91" s="28"/>
      <c r="H91" s="28"/>
      <c r="I91" s="28"/>
      <c r="J91" s="28"/>
      <c r="K91" s="28"/>
      <c r="L91" s="28"/>
      <c r="M91" s="28"/>
      <c r="N91" s="28"/>
      <c r="O91" s="28"/>
      <c r="P91" s="28"/>
      <c r="Q91" s="28"/>
      <c r="R91" s="28"/>
      <c r="S91" s="28"/>
      <c r="T91" s="28"/>
      <c r="U91" s="28"/>
      <c r="X91" s="96"/>
      <c r="Y91" s="33"/>
      <c r="Z91" s="67"/>
      <c r="AA91" s="67"/>
      <c r="AB91" s="67"/>
      <c r="AC91" s="67"/>
      <c r="AD91" s="67"/>
      <c r="AE91" s="67"/>
      <c r="AF91" s="67"/>
      <c r="AG91" s="67"/>
      <c r="AH91" s="67"/>
      <c r="AI91" s="67"/>
      <c r="AJ91" s="67"/>
      <c r="AK91" s="67"/>
      <c r="AL91" s="67"/>
      <c r="AM91" s="67"/>
    </row>
    <row r="92" spans="1:41" s="27" customFormat="1" ht="14.1" customHeight="1">
      <c r="A92" s="37"/>
      <c r="C92" s="28"/>
      <c r="D92" s="28"/>
      <c r="E92" s="28"/>
      <c r="F92" s="28"/>
      <c r="G92" s="28"/>
      <c r="H92" s="28"/>
      <c r="I92" s="28"/>
      <c r="J92" s="28"/>
      <c r="K92" s="28"/>
      <c r="L92" s="28"/>
      <c r="M92" s="28"/>
      <c r="N92" s="28"/>
      <c r="O92" s="87"/>
      <c r="P92" s="87"/>
      <c r="Q92" s="87"/>
      <c r="R92" s="87"/>
      <c r="S92" s="87"/>
      <c r="T92" s="87"/>
      <c r="U92" s="87"/>
      <c r="X92" s="96"/>
      <c r="Y92" s="33"/>
      <c r="Z92" s="67"/>
      <c r="AA92" s="67"/>
      <c r="AB92" s="67"/>
      <c r="AC92" s="67"/>
      <c r="AD92" s="67"/>
      <c r="AE92" s="67"/>
      <c r="AF92" s="67"/>
      <c r="AG92" s="67"/>
      <c r="AH92" s="67"/>
      <c r="AI92" s="67"/>
      <c r="AJ92" s="67"/>
      <c r="AK92" s="67"/>
      <c r="AL92" s="67"/>
      <c r="AM92" s="67"/>
    </row>
    <row r="93" spans="1:41" s="27" customFormat="1" ht="14.1" customHeight="1">
      <c r="A93" s="37"/>
      <c r="X93" s="96"/>
      <c r="Y93" s="96"/>
      <c r="Z93" s="67"/>
      <c r="AA93" s="67"/>
      <c r="AB93" s="67"/>
      <c r="AC93" s="67"/>
      <c r="AD93" s="67"/>
      <c r="AE93" s="67"/>
      <c r="AF93" s="67"/>
      <c r="AG93" s="67"/>
      <c r="AH93" s="67"/>
      <c r="AI93" s="67"/>
      <c r="AJ93" s="67"/>
      <c r="AK93" s="67"/>
      <c r="AL93" s="67"/>
      <c r="AM93" s="67"/>
    </row>
    <row r="94" spans="1:41" s="27" customFormat="1" ht="14.1" customHeight="1">
      <c r="A94" s="37"/>
      <c r="X94" s="18"/>
      <c r="Y94" s="18"/>
      <c r="Z94" s="67"/>
      <c r="AA94" s="67"/>
      <c r="AB94" s="67"/>
      <c r="AC94" s="67"/>
      <c r="AD94" s="67"/>
      <c r="AE94" s="67"/>
      <c r="AF94" s="67"/>
      <c r="AG94" s="67"/>
      <c r="AH94" s="67"/>
      <c r="AI94" s="67"/>
      <c r="AJ94" s="67"/>
      <c r="AK94" s="67"/>
      <c r="AL94" s="67"/>
      <c r="AM94" s="67"/>
    </row>
    <row r="95" spans="1:41" s="27" customFormat="1" ht="14.1" customHeight="1">
      <c r="A95" s="37"/>
      <c r="X95" s="18"/>
      <c r="Y95" s="18"/>
      <c r="Z95" s="67"/>
      <c r="AA95" s="67"/>
      <c r="AB95" s="67"/>
      <c r="AC95" s="67"/>
      <c r="AD95" s="67"/>
      <c r="AE95" s="67"/>
      <c r="AF95" s="67"/>
      <c r="AG95" s="67"/>
      <c r="AH95" s="67"/>
      <c r="AI95" s="67"/>
      <c r="AJ95" s="67"/>
      <c r="AK95" s="67"/>
      <c r="AL95" s="67"/>
      <c r="AM95" s="67"/>
    </row>
    <row r="96" spans="1:41" s="27" customFormat="1" ht="14.1" customHeight="1">
      <c r="A96" s="37"/>
      <c r="X96" s="18"/>
      <c r="Y96" s="18"/>
      <c r="Z96" s="67"/>
      <c r="AA96" s="67"/>
      <c r="AB96" s="67"/>
      <c r="AC96" s="67"/>
      <c r="AD96" s="67"/>
      <c r="AE96" s="67"/>
      <c r="AF96" s="67"/>
      <c r="AG96" s="67"/>
      <c r="AH96" s="67"/>
      <c r="AI96" s="67"/>
      <c r="AJ96" s="67"/>
      <c r="AK96" s="67"/>
      <c r="AL96" s="67"/>
      <c r="AM96" s="67"/>
    </row>
    <row r="97" spans="1:39" s="27" customFormat="1" ht="14.1" customHeight="1">
      <c r="A97" s="37"/>
      <c r="X97" s="18"/>
      <c r="Y97" s="18"/>
      <c r="Z97" s="67"/>
      <c r="AA97" s="67"/>
      <c r="AB97" s="67"/>
      <c r="AC97" s="67"/>
      <c r="AD97" s="67"/>
      <c r="AE97" s="67"/>
      <c r="AF97" s="67"/>
      <c r="AG97" s="67"/>
      <c r="AH97" s="67"/>
      <c r="AI97" s="67"/>
      <c r="AJ97" s="67"/>
      <c r="AK97" s="67"/>
      <c r="AL97" s="67"/>
      <c r="AM97" s="67"/>
    </row>
    <row r="98" spans="1:39" s="27" customFormat="1" ht="14.1" customHeight="1">
      <c r="A98" s="37"/>
      <c r="X98" s="18"/>
      <c r="Y98" s="18"/>
      <c r="Z98" s="67"/>
      <c r="AA98" s="67"/>
      <c r="AB98" s="67"/>
      <c r="AC98" s="67"/>
      <c r="AD98" s="67"/>
      <c r="AE98" s="67"/>
      <c r="AF98" s="67"/>
      <c r="AG98" s="67"/>
      <c r="AH98" s="67"/>
      <c r="AI98" s="67"/>
      <c r="AJ98" s="67"/>
      <c r="AK98" s="67"/>
      <c r="AL98" s="67"/>
      <c r="AM98" s="67"/>
    </row>
    <row r="99" spans="1:39" s="27" customFormat="1" ht="14.1" customHeight="1">
      <c r="A99" s="37"/>
      <c r="X99" s="18"/>
      <c r="Y99" s="18"/>
      <c r="Z99" s="67"/>
      <c r="AA99" s="67"/>
      <c r="AB99" s="67"/>
      <c r="AC99" s="67"/>
      <c r="AD99" s="67"/>
      <c r="AE99" s="67"/>
      <c r="AF99" s="67"/>
      <c r="AG99" s="67"/>
      <c r="AH99" s="67"/>
      <c r="AI99" s="67"/>
      <c r="AJ99" s="67"/>
      <c r="AK99" s="67"/>
      <c r="AL99" s="67"/>
      <c r="AM99" s="67"/>
    </row>
    <row r="100" spans="1:39" s="27" customFormat="1" ht="14.1" customHeight="1">
      <c r="A100" s="37"/>
      <c r="X100" s="18"/>
      <c r="Y100" s="18"/>
    </row>
    <row r="101" spans="1:39" s="27" customFormat="1" ht="14.1" customHeight="1">
      <c r="A101" s="37"/>
      <c r="X101" s="18"/>
      <c r="Y101" s="18"/>
    </row>
    <row r="102" spans="1:39" s="27" customFormat="1" ht="14.1" customHeight="1">
      <c r="A102" s="37"/>
      <c r="X102" s="18"/>
      <c r="Y102" s="18"/>
    </row>
    <row r="103" spans="1:39" s="27" customFormat="1" ht="14.1" customHeight="1">
      <c r="A103" s="37"/>
      <c r="X103" s="18"/>
      <c r="Y103" s="18"/>
    </row>
    <row r="104" spans="1:39" s="27" customFormat="1" ht="14.1" customHeight="1">
      <c r="A104" s="37"/>
      <c r="X104" s="18"/>
      <c r="Y104" s="18"/>
    </row>
    <row r="105" spans="1:39" s="27" customFormat="1" ht="14.1" customHeight="1">
      <c r="A105" s="37"/>
      <c r="X105" s="18"/>
      <c r="Y105" s="18"/>
    </row>
    <row r="106" spans="1:39" s="27" customFormat="1" ht="14.1" customHeight="1">
      <c r="A106" s="37"/>
      <c r="X106" s="18"/>
      <c r="Y106" s="18"/>
    </row>
    <row r="107" spans="1:39" s="27" customFormat="1" ht="14.1" customHeight="1">
      <c r="A107" s="37"/>
      <c r="X107" s="18"/>
      <c r="Y107" s="18"/>
    </row>
    <row r="108" spans="1:39" s="27" customFormat="1" ht="14.1" customHeight="1">
      <c r="A108" s="37"/>
      <c r="X108" s="18"/>
      <c r="Y108" s="18"/>
    </row>
    <row r="109" spans="1:39" s="27" customFormat="1" ht="14.1" customHeight="1">
      <c r="A109" s="37"/>
      <c r="X109" s="18"/>
      <c r="Y109" s="18"/>
    </row>
    <row r="110" spans="1:39" s="27" customFormat="1" ht="14.1" customHeight="1">
      <c r="A110" s="37"/>
      <c r="X110" s="18"/>
      <c r="Y110" s="18"/>
    </row>
    <row r="111" spans="1:39" s="27" customFormat="1" ht="14.1" customHeight="1">
      <c r="A111" s="37"/>
      <c r="X111" s="18"/>
      <c r="Y111" s="18"/>
    </row>
    <row r="112" spans="1:39" s="27" customFormat="1" ht="14.1" customHeight="1">
      <c r="A112" s="37"/>
      <c r="X112" s="18"/>
      <c r="Y112" s="18"/>
    </row>
    <row r="113" spans="1:25" s="27" customFormat="1" ht="14.1" customHeight="1">
      <c r="A113" s="37"/>
      <c r="X113" s="18"/>
      <c r="Y113" s="18"/>
    </row>
    <row r="114" spans="1:25" s="27" customFormat="1" ht="14.1" customHeight="1">
      <c r="A114" s="37"/>
      <c r="X114" s="18"/>
      <c r="Y114" s="18"/>
    </row>
    <row r="115" spans="1:25" s="27" customFormat="1" ht="14.1" customHeight="1">
      <c r="A115" s="37"/>
      <c r="X115" s="18"/>
      <c r="Y115" s="18"/>
    </row>
    <row r="116" spans="1:25" s="27" customFormat="1" ht="14.1" customHeight="1">
      <c r="A116" s="37"/>
      <c r="X116" s="18"/>
      <c r="Y116" s="18"/>
    </row>
    <row r="117" spans="1:25" s="27" customFormat="1" ht="14.1" customHeight="1">
      <c r="A117" s="37"/>
      <c r="X117" s="18"/>
      <c r="Y117" s="18"/>
    </row>
    <row r="118" spans="1:25" s="27" customFormat="1" ht="14.1" customHeight="1">
      <c r="A118" s="37"/>
      <c r="X118" s="18"/>
      <c r="Y118" s="18"/>
    </row>
    <row r="119" spans="1:25" s="27" customFormat="1" ht="14.1" customHeight="1">
      <c r="A119" s="37"/>
      <c r="X119" s="18"/>
      <c r="Y119" s="18"/>
    </row>
    <row r="120" spans="1:25" s="27" customFormat="1" ht="14.1" customHeight="1">
      <c r="A120" s="37"/>
      <c r="X120" s="18"/>
      <c r="Y120" s="18"/>
    </row>
    <row r="121" spans="1:25" s="27" customFormat="1" ht="14.1" customHeight="1">
      <c r="A121" s="37"/>
      <c r="X121" s="18"/>
      <c r="Y121" s="18"/>
    </row>
    <row r="122" spans="1:25" s="27" customFormat="1" ht="14.1" customHeight="1">
      <c r="A122" s="37"/>
      <c r="X122" s="18"/>
      <c r="Y122" s="18"/>
    </row>
    <row r="123" spans="1:25" s="27" customFormat="1" ht="14.1" customHeight="1">
      <c r="A123" s="37"/>
      <c r="X123" s="18"/>
      <c r="Y123" s="18"/>
    </row>
    <row r="124" spans="1:25" s="27" customFormat="1" ht="14.1" customHeight="1">
      <c r="A124" s="37"/>
      <c r="X124" s="18"/>
      <c r="Y124" s="18"/>
    </row>
    <row r="125" spans="1:25" s="27" customFormat="1" ht="14.1" customHeight="1">
      <c r="A125" s="37"/>
      <c r="X125" s="18"/>
      <c r="Y125" s="18"/>
    </row>
    <row r="126" spans="1:25" s="27" customFormat="1" ht="14.1" customHeight="1">
      <c r="A126" s="37"/>
      <c r="X126" s="18"/>
      <c r="Y126" s="18"/>
    </row>
    <row r="127" spans="1:25" s="27" customFormat="1" ht="14.1" customHeight="1">
      <c r="A127" s="37"/>
      <c r="X127" s="18"/>
      <c r="Y127" s="18"/>
    </row>
    <row r="128" spans="1:25" s="27" customFormat="1" ht="14.1" customHeight="1">
      <c r="A128" s="37"/>
      <c r="X128" s="18"/>
      <c r="Y128" s="18"/>
    </row>
    <row r="129" spans="1:25" s="27" customFormat="1" ht="14.1" customHeight="1">
      <c r="A129" s="37"/>
      <c r="X129" s="18"/>
      <c r="Y129" s="18"/>
    </row>
    <row r="130" spans="1:25" s="27" customFormat="1" ht="14.1" customHeight="1">
      <c r="A130" s="37"/>
      <c r="X130" s="18"/>
      <c r="Y130" s="18"/>
    </row>
    <row r="131" spans="1:25" s="27" customFormat="1" ht="14.1" customHeight="1">
      <c r="A131" s="37"/>
      <c r="X131" s="18"/>
      <c r="Y131" s="18"/>
    </row>
    <row r="132" spans="1:25" s="27" customFormat="1" ht="14.1" customHeight="1">
      <c r="A132" s="37"/>
      <c r="X132" s="18"/>
      <c r="Y132" s="18"/>
    </row>
    <row r="133" spans="1:25" s="27" customFormat="1" ht="14.1" customHeight="1">
      <c r="A133" s="37"/>
      <c r="X133" s="18"/>
      <c r="Y133" s="18"/>
    </row>
    <row r="134" spans="1:25" s="27" customFormat="1" ht="14.1" customHeight="1">
      <c r="A134" s="37"/>
      <c r="X134" s="18"/>
      <c r="Y134" s="18"/>
    </row>
    <row r="135" spans="1:25" s="27" customFormat="1" ht="14.1" customHeight="1">
      <c r="A135" s="37"/>
      <c r="X135" s="18"/>
      <c r="Y135" s="18"/>
    </row>
    <row r="136" spans="1:25" s="27" customFormat="1" ht="14.1" customHeight="1">
      <c r="A136" s="37"/>
      <c r="X136" s="18"/>
      <c r="Y136" s="18"/>
    </row>
    <row r="137" spans="1:25" s="27" customFormat="1" ht="14.1" customHeight="1">
      <c r="A137" s="37"/>
      <c r="X137" s="18"/>
      <c r="Y137" s="18"/>
    </row>
    <row r="138" spans="1:25" s="27" customFormat="1" ht="14.1" customHeight="1">
      <c r="A138" s="37"/>
      <c r="X138" s="18"/>
      <c r="Y138" s="18"/>
    </row>
    <row r="139" spans="1:25" s="27" customFormat="1" ht="14.1" customHeight="1">
      <c r="A139" s="37"/>
      <c r="X139" s="18"/>
      <c r="Y139" s="18"/>
    </row>
    <row r="140" spans="1:25" s="27" customFormat="1" ht="14.1" customHeight="1">
      <c r="A140" s="37"/>
      <c r="X140" s="18"/>
      <c r="Y140" s="18"/>
    </row>
    <row r="141" spans="1:25" s="27" customFormat="1" ht="14.1" customHeight="1">
      <c r="A141" s="37"/>
      <c r="X141" s="18"/>
      <c r="Y141" s="18"/>
    </row>
    <row r="142" spans="1:25" s="27" customFormat="1" ht="14.1" customHeight="1">
      <c r="A142" s="37"/>
      <c r="X142" s="18"/>
      <c r="Y142" s="18"/>
    </row>
    <row r="143" spans="1:25" s="27" customFormat="1" ht="14.1" customHeight="1">
      <c r="A143" s="37"/>
      <c r="X143" s="18"/>
      <c r="Y143" s="18"/>
    </row>
    <row r="144" spans="1:25" s="27" customFormat="1" ht="14.1" customHeight="1">
      <c r="A144" s="37"/>
      <c r="X144" s="18"/>
      <c r="Y144" s="18"/>
    </row>
    <row r="145" spans="1:25" s="27" customFormat="1" ht="14.1" customHeight="1">
      <c r="A145" s="37"/>
      <c r="X145" s="18"/>
      <c r="Y145" s="18"/>
    </row>
    <row r="146" spans="1:25" s="27" customFormat="1" ht="14.1" customHeight="1">
      <c r="A146" s="37"/>
      <c r="X146" s="18"/>
      <c r="Y146" s="18"/>
    </row>
    <row r="147" spans="1:25" s="27" customFormat="1" ht="14.1" customHeight="1">
      <c r="A147" s="37"/>
      <c r="X147" s="18"/>
      <c r="Y147" s="18"/>
    </row>
    <row r="148" spans="1:25" s="27" customFormat="1" ht="14.1" customHeight="1">
      <c r="A148" s="37"/>
      <c r="X148" s="18"/>
      <c r="Y148" s="18"/>
    </row>
    <row r="149" spans="1:25" s="27" customFormat="1" ht="14.1" customHeight="1">
      <c r="A149" s="37"/>
      <c r="X149" s="18"/>
      <c r="Y149" s="18"/>
    </row>
    <row r="150" spans="1:25" s="27" customFormat="1" ht="14.1" customHeight="1">
      <c r="A150" s="37"/>
      <c r="X150" s="18"/>
      <c r="Y150" s="18"/>
    </row>
    <row r="151" spans="1:25" s="27" customFormat="1" ht="14.1" customHeight="1">
      <c r="A151" s="37"/>
      <c r="X151" s="18"/>
      <c r="Y151" s="18"/>
    </row>
    <row r="152" spans="1:25" s="27" customFormat="1" ht="14.1" customHeight="1">
      <c r="A152" s="37"/>
      <c r="X152" s="18"/>
      <c r="Y152" s="18"/>
    </row>
    <row r="153" spans="1:25" s="27" customFormat="1" ht="14.1" customHeight="1">
      <c r="A153" s="37"/>
      <c r="X153" s="18"/>
      <c r="Y153" s="18"/>
    </row>
    <row r="154" spans="1:25" s="27" customFormat="1" ht="14.1" customHeight="1">
      <c r="A154" s="37"/>
      <c r="X154" s="18"/>
      <c r="Y154" s="18"/>
    </row>
    <row r="155" spans="1:25" s="27" customFormat="1" ht="14.1" customHeight="1">
      <c r="A155" s="37"/>
      <c r="X155" s="18"/>
      <c r="Y155" s="18"/>
    </row>
    <row r="156" spans="1:25" s="27" customFormat="1" ht="14.1" customHeight="1">
      <c r="A156" s="37"/>
      <c r="X156" s="18"/>
      <c r="Y156" s="18"/>
    </row>
    <row r="157" spans="1:25" s="27" customFormat="1" ht="14.1" customHeight="1">
      <c r="A157" s="37"/>
      <c r="X157" s="18"/>
      <c r="Y157" s="18"/>
    </row>
    <row r="158" spans="1:25" s="27" customFormat="1" ht="14.1" customHeight="1">
      <c r="A158" s="37"/>
      <c r="X158" s="18"/>
      <c r="Y158" s="18"/>
    </row>
    <row r="159" spans="1:25" s="27" customFormat="1" ht="14.1" customHeight="1">
      <c r="A159" s="37"/>
      <c r="X159" s="18"/>
      <c r="Y159" s="18"/>
    </row>
    <row r="160" spans="1:25" s="27" customFormat="1" ht="14.1" customHeight="1">
      <c r="A160" s="37"/>
      <c r="X160" s="18"/>
      <c r="Y160" s="18"/>
    </row>
    <row r="161" spans="1:25" s="27" customFormat="1" ht="14.1" customHeight="1">
      <c r="A161" s="37"/>
      <c r="X161" s="18"/>
      <c r="Y161" s="18"/>
    </row>
    <row r="162" spans="1:25" s="27" customFormat="1" ht="14.1" customHeight="1">
      <c r="A162" s="37"/>
      <c r="X162" s="18"/>
      <c r="Y162" s="18"/>
    </row>
    <row r="163" spans="1:25" s="27" customFormat="1" ht="14.1" customHeight="1">
      <c r="A163" s="37"/>
      <c r="X163" s="18"/>
      <c r="Y163" s="18"/>
    </row>
    <row r="164" spans="1:25" s="27" customFormat="1" ht="14.1" customHeight="1">
      <c r="A164" s="37"/>
      <c r="X164" s="18"/>
      <c r="Y164" s="18"/>
    </row>
    <row r="165" spans="1:25" s="27" customFormat="1" ht="14.1" customHeight="1">
      <c r="A165" s="37"/>
      <c r="X165" s="18"/>
      <c r="Y165" s="18"/>
    </row>
    <row r="166" spans="1:25" s="27" customFormat="1" ht="14.1" customHeight="1">
      <c r="A166" s="37"/>
      <c r="X166" s="18"/>
      <c r="Y166" s="18"/>
    </row>
    <row r="167" spans="1:25" s="27" customFormat="1" ht="14.1" customHeight="1">
      <c r="A167" s="37"/>
      <c r="X167" s="18"/>
      <c r="Y167" s="18"/>
    </row>
    <row r="168" spans="1:25" s="27" customFormat="1" ht="14.1" customHeight="1">
      <c r="A168" s="37"/>
      <c r="X168" s="18"/>
      <c r="Y168" s="18"/>
    </row>
    <row r="169" spans="1:25" s="27" customFormat="1" ht="14.1" customHeight="1">
      <c r="A169" s="37"/>
      <c r="X169" s="18"/>
      <c r="Y169" s="18"/>
    </row>
    <row r="170" spans="1:25" s="27" customFormat="1" ht="14.1" customHeight="1">
      <c r="A170" s="37"/>
      <c r="X170" s="18"/>
      <c r="Y170" s="18"/>
    </row>
    <row r="171" spans="1:25" s="27" customFormat="1" ht="14.1" customHeight="1">
      <c r="A171" s="37"/>
      <c r="X171" s="18"/>
      <c r="Y171" s="18"/>
    </row>
    <row r="172" spans="1:25" s="27" customFormat="1" ht="14.1" customHeight="1">
      <c r="A172" s="37"/>
      <c r="X172" s="18"/>
      <c r="Y172" s="18"/>
    </row>
    <row r="173" spans="1:25" s="27" customFormat="1" ht="14.1" customHeight="1">
      <c r="A173" s="37"/>
      <c r="X173" s="18"/>
      <c r="Y173" s="18"/>
    </row>
    <row r="174" spans="1:25" s="27" customFormat="1" ht="14.1" customHeight="1">
      <c r="A174" s="37"/>
      <c r="X174" s="18"/>
      <c r="Y174" s="18"/>
    </row>
    <row r="175" spans="1:25" s="27" customFormat="1" ht="14.1" customHeight="1">
      <c r="A175" s="37"/>
      <c r="X175" s="18"/>
      <c r="Y175" s="18"/>
    </row>
    <row r="176" spans="1:25" s="27" customFormat="1" ht="14.1" customHeight="1">
      <c r="A176" s="37"/>
      <c r="X176" s="18"/>
      <c r="Y176" s="18"/>
    </row>
    <row r="177" spans="1:25" s="27" customFormat="1" ht="14.1" customHeight="1">
      <c r="A177" s="37"/>
      <c r="X177" s="18"/>
      <c r="Y177" s="18"/>
    </row>
    <row r="178" spans="1:25" s="27" customFormat="1" ht="14.1" customHeight="1">
      <c r="A178" s="37"/>
      <c r="X178" s="18"/>
      <c r="Y178" s="18"/>
    </row>
    <row r="179" spans="1:25" s="27" customFormat="1" ht="14.1" customHeight="1">
      <c r="A179" s="37"/>
      <c r="X179" s="18"/>
      <c r="Y179" s="18"/>
    </row>
    <row r="180" spans="1:25" s="27" customFormat="1" ht="14.1" customHeight="1">
      <c r="A180" s="37"/>
      <c r="X180" s="18"/>
      <c r="Y180" s="18"/>
    </row>
    <row r="181" spans="1:25" s="27" customFormat="1" ht="14.1" customHeight="1">
      <c r="A181" s="37"/>
      <c r="X181" s="18"/>
      <c r="Y181" s="18"/>
    </row>
    <row r="182" spans="1:25" s="27" customFormat="1" ht="14.1" customHeight="1">
      <c r="A182" s="37"/>
      <c r="X182" s="18"/>
      <c r="Y182" s="18"/>
    </row>
    <row r="183" spans="1:25" s="27" customFormat="1" ht="14.1" customHeight="1">
      <c r="A183" s="37"/>
      <c r="X183" s="18"/>
      <c r="Y183" s="18"/>
    </row>
    <row r="184" spans="1:25" s="27" customFormat="1" ht="14.1" customHeight="1">
      <c r="A184" s="37"/>
      <c r="X184" s="18"/>
      <c r="Y184" s="18"/>
    </row>
    <row r="185" spans="1:25" s="27" customFormat="1" ht="14.1" customHeight="1">
      <c r="A185" s="37"/>
      <c r="X185" s="18"/>
      <c r="Y185" s="18"/>
    </row>
    <row r="186" spans="1:25" s="27" customFormat="1" ht="14.1" customHeight="1">
      <c r="A186" s="37"/>
      <c r="X186" s="18"/>
      <c r="Y186" s="18"/>
    </row>
    <row r="187" spans="1:25" s="27" customFormat="1" ht="14.1" customHeight="1">
      <c r="A187" s="37"/>
      <c r="X187" s="18"/>
      <c r="Y187" s="18"/>
    </row>
    <row r="188" spans="1:25" s="27" customFormat="1" ht="14.1" customHeight="1">
      <c r="A188" s="37"/>
      <c r="X188" s="18"/>
      <c r="Y188" s="18"/>
    </row>
    <row r="189" spans="1:25" s="27" customFormat="1" ht="14.1" customHeight="1">
      <c r="A189" s="37"/>
      <c r="X189" s="18"/>
      <c r="Y189" s="18"/>
    </row>
    <row r="190" spans="1:25" s="27" customFormat="1" ht="14.1" customHeight="1">
      <c r="A190" s="37"/>
      <c r="X190" s="18"/>
      <c r="Y190" s="18"/>
    </row>
    <row r="191" spans="1:25" s="27" customFormat="1" ht="14.1" customHeight="1">
      <c r="A191" s="37"/>
      <c r="X191" s="18"/>
      <c r="Y191" s="18"/>
    </row>
    <row r="192" spans="1:25" s="27" customFormat="1" ht="14.1" customHeight="1">
      <c r="A192" s="37"/>
      <c r="X192" s="18"/>
      <c r="Y192" s="18"/>
    </row>
    <row r="193" spans="1:25" s="27" customFormat="1" ht="14.1" customHeight="1">
      <c r="A193" s="37"/>
      <c r="X193" s="18"/>
      <c r="Y193" s="18"/>
    </row>
    <row r="194" spans="1:25" s="27" customFormat="1" ht="14.1" customHeight="1">
      <c r="A194" s="37"/>
      <c r="X194" s="18"/>
      <c r="Y194" s="18"/>
    </row>
    <row r="195" spans="1:25" s="27" customFormat="1" ht="14.1" customHeight="1">
      <c r="A195" s="37"/>
      <c r="X195" s="18"/>
      <c r="Y195" s="18"/>
    </row>
    <row r="196" spans="1:25" s="27" customFormat="1" ht="14.1" customHeight="1">
      <c r="A196" s="37"/>
      <c r="X196" s="18"/>
      <c r="Y196" s="18"/>
    </row>
    <row r="197" spans="1:25" s="27" customFormat="1" ht="14.1" customHeight="1">
      <c r="A197" s="37"/>
      <c r="X197" s="18"/>
      <c r="Y197" s="18"/>
    </row>
    <row r="198" spans="1:25" s="27" customFormat="1" ht="14.1" customHeight="1">
      <c r="A198" s="37"/>
      <c r="X198" s="18"/>
      <c r="Y198" s="18"/>
    </row>
    <row r="199" spans="1:25" s="27" customFormat="1" ht="14.1" customHeight="1">
      <c r="A199" s="37"/>
      <c r="X199" s="18"/>
      <c r="Y199" s="18"/>
    </row>
    <row r="200" spans="1:25" s="27" customFormat="1" ht="14.1" customHeight="1">
      <c r="A200" s="37"/>
      <c r="X200" s="18"/>
      <c r="Y200" s="18"/>
    </row>
    <row r="201" spans="1:25" s="27" customFormat="1" ht="14.1" customHeight="1">
      <c r="A201" s="37"/>
      <c r="X201" s="18"/>
      <c r="Y201" s="18"/>
    </row>
    <row r="202" spans="1:25" s="27" customFormat="1" ht="14.1" customHeight="1">
      <c r="A202" s="37"/>
      <c r="X202" s="18"/>
      <c r="Y202" s="18"/>
    </row>
    <row r="203" spans="1:25" s="27" customFormat="1" ht="14.1" customHeight="1">
      <c r="A203" s="37"/>
      <c r="X203" s="18"/>
      <c r="Y203" s="18"/>
    </row>
    <row r="204" spans="1:25" s="27" customFormat="1" ht="14.1" customHeight="1">
      <c r="A204" s="37"/>
      <c r="X204" s="18"/>
      <c r="Y204" s="18"/>
    </row>
    <row r="205" spans="1:25" s="27" customFormat="1" ht="14.1" customHeight="1">
      <c r="A205" s="37"/>
      <c r="X205" s="18"/>
      <c r="Y205" s="18"/>
    </row>
    <row r="206" spans="1:25" s="27" customFormat="1" ht="14.1" customHeight="1">
      <c r="A206" s="37"/>
      <c r="X206" s="18"/>
      <c r="Y206" s="18"/>
    </row>
    <row r="207" spans="1:25" s="27" customFormat="1" ht="14.1" customHeight="1">
      <c r="A207" s="37"/>
      <c r="X207" s="18"/>
      <c r="Y207" s="18"/>
    </row>
    <row r="208" spans="1:25" s="27" customFormat="1" ht="14.1" customHeight="1">
      <c r="A208" s="37"/>
      <c r="X208" s="18"/>
      <c r="Y208" s="18"/>
    </row>
    <row r="209" spans="1:25" s="27" customFormat="1" ht="14.1" customHeight="1">
      <c r="A209" s="37"/>
      <c r="X209" s="18"/>
      <c r="Y209" s="18"/>
    </row>
    <row r="210" spans="1:25" s="27" customFormat="1" ht="14.1" customHeight="1">
      <c r="A210" s="37"/>
      <c r="X210" s="18"/>
      <c r="Y210" s="18"/>
    </row>
    <row r="211" spans="1:25" s="27" customFormat="1" ht="14.1" customHeight="1">
      <c r="A211" s="37"/>
      <c r="X211" s="18"/>
      <c r="Y211" s="18"/>
    </row>
    <row r="212" spans="1:25" s="27" customFormat="1" ht="14.1" customHeight="1">
      <c r="A212" s="37"/>
      <c r="X212" s="18"/>
      <c r="Y212" s="18"/>
    </row>
    <row r="213" spans="1:25" s="27" customFormat="1" ht="14.1" customHeight="1">
      <c r="A213" s="37"/>
      <c r="X213" s="18"/>
      <c r="Y213" s="18"/>
    </row>
    <row r="214" spans="1:25" s="27" customFormat="1" ht="14.1" customHeight="1">
      <c r="A214" s="37"/>
      <c r="X214" s="18"/>
      <c r="Y214" s="18"/>
    </row>
    <row r="215" spans="1:25" s="27" customFormat="1" ht="14.1" customHeight="1">
      <c r="A215" s="37"/>
      <c r="X215" s="18"/>
      <c r="Y215" s="18"/>
    </row>
    <row r="216" spans="1:25" s="27" customFormat="1" ht="14.1" customHeight="1">
      <c r="A216" s="37"/>
      <c r="X216" s="18"/>
      <c r="Y216" s="18"/>
    </row>
    <row r="217" spans="1:25" s="27" customFormat="1" ht="14.1" customHeight="1">
      <c r="A217" s="37"/>
      <c r="X217" s="18"/>
      <c r="Y217" s="18"/>
    </row>
    <row r="218" spans="1:25" s="27" customFormat="1" ht="14.1" customHeight="1">
      <c r="A218" s="37"/>
      <c r="X218" s="18"/>
      <c r="Y218" s="18"/>
    </row>
    <row r="219" spans="1:25" s="27" customFormat="1" ht="14.1" customHeight="1">
      <c r="A219" s="37"/>
      <c r="X219" s="18"/>
      <c r="Y219" s="18"/>
    </row>
    <row r="220" spans="1:25" s="27" customFormat="1" ht="14.1" customHeight="1">
      <c r="A220" s="37"/>
      <c r="X220" s="18"/>
      <c r="Y220" s="18"/>
    </row>
    <row r="221" spans="1:25" s="27" customFormat="1" ht="14.1" customHeight="1">
      <c r="A221" s="37"/>
      <c r="X221" s="18"/>
      <c r="Y221" s="18"/>
    </row>
    <row r="222" spans="1:25" s="27" customFormat="1" ht="14.1" customHeight="1">
      <c r="A222" s="37"/>
      <c r="X222" s="18"/>
      <c r="Y222" s="18"/>
    </row>
    <row r="223" spans="1:25" s="27" customFormat="1" ht="14.1" customHeight="1">
      <c r="A223" s="37"/>
      <c r="X223" s="18"/>
      <c r="Y223" s="18"/>
    </row>
    <row r="224" spans="1:25" s="27" customFormat="1" ht="14.1" customHeight="1">
      <c r="A224" s="37"/>
      <c r="X224" s="18"/>
      <c r="Y224" s="18"/>
    </row>
    <row r="225" spans="1:25" s="27" customFormat="1" ht="14.1" customHeight="1">
      <c r="A225" s="37"/>
      <c r="X225" s="18"/>
      <c r="Y225" s="18"/>
    </row>
    <row r="226" spans="1:25" s="27" customFormat="1" ht="14.1" customHeight="1">
      <c r="A226" s="37"/>
      <c r="X226" s="18"/>
      <c r="Y226" s="18"/>
    </row>
    <row r="227" spans="1:25" s="27" customFormat="1" ht="14.1" customHeight="1">
      <c r="A227" s="37"/>
      <c r="X227" s="18"/>
      <c r="Y227" s="18"/>
    </row>
    <row r="228" spans="1:25" s="27" customFormat="1" ht="14.1" customHeight="1">
      <c r="A228" s="37"/>
      <c r="X228" s="18"/>
      <c r="Y228" s="18"/>
    </row>
    <row r="229" spans="1:25" s="27" customFormat="1" ht="14.1" customHeight="1">
      <c r="A229" s="37"/>
      <c r="X229" s="18"/>
      <c r="Y229" s="18"/>
    </row>
    <row r="230" spans="1:25" s="27" customFormat="1" ht="14.1" customHeight="1">
      <c r="A230" s="37"/>
      <c r="X230" s="18"/>
      <c r="Y230" s="18"/>
    </row>
    <row r="231" spans="1:25" ht="14.1" customHeight="1"/>
    <row r="232" spans="1:25" ht="14.1" customHeight="1"/>
    <row r="233" spans="1:25" ht="14.1" customHeight="1"/>
    <row r="234" spans="1:25" ht="14.1" customHeight="1"/>
    <row r="235" spans="1:25" ht="14.1" customHeight="1"/>
    <row r="236" spans="1:25" ht="14.1" customHeight="1"/>
    <row r="237" spans="1:25" ht="14.1" customHeight="1"/>
    <row r="238" spans="1:25" ht="14.1" customHeight="1"/>
    <row r="239" spans="1:25" ht="14.1" customHeight="1"/>
    <row r="240" spans="1:25"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sheetData>
  <mergeCells count="26">
    <mergeCell ref="Q7:Q8"/>
    <mergeCell ref="R7:R8"/>
    <mergeCell ref="S7:S8"/>
    <mergeCell ref="H7:H8"/>
    <mergeCell ref="I7:I8"/>
    <mergeCell ref="K7:K8"/>
    <mergeCell ref="L7:L8"/>
    <mergeCell ref="M7:M8"/>
    <mergeCell ref="N7:N8"/>
    <mergeCell ref="O7:O8"/>
    <mergeCell ref="U7:U8"/>
    <mergeCell ref="J7:J8"/>
    <mergeCell ref="A4:U4"/>
    <mergeCell ref="A5:T5"/>
    <mergeCell ref="A6:A8"/>
    <mergeCell ref="B6:B8"/>
    <mergeCell ref="C6:G6"/>
    <mergeCell ref="H6:N6"/>
    <mergeCell ref="O6:U6"/>
    <mergeCell ref="C7:C8"/>
    <mergeCell ref="D7:D8"/>
    <mergeCell ref="E7:E8"/>
    <mergeCell ref="F7:F8"/>
    <mergeCell ref="G7:G8"/>
    <mergeCell ref="T7:T8"/>
    <mergeCell ref="P7:P8"/>
  </mergeCells>
  <printOptions horizontalCentered="1" verticalCentered="1"/>
  <pageMargins left="0" right="0" top="0" bottom="0" header="0" footer="0"/>
  <pageSetup paperSize="9" scale="57" orientation="portrait" r:id="rId1"/>
  <headerFooter alignWithMargins="0"/>
  <ignoredErrors>
    <ignoredError sqref="A9:A89"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yfa26">
    <tabColor theme="6" tint="0.39997558519241921"/>
    <pageSetUpPr fitToPage="1"/>
  </sheetPr>
  <dimension ref="A1:Q278"/>
  <sheetViews>
    <sheetView showGridLines="0" zoomScaleNormal="100" zoomScaleSheetLayoutView="90" workbookViewId="0"/>
  </sheetViews>
  <sheetFormatPr defaultColWidth="9.140625" defaultRowHeight="12"/>
  <cols>
    <col min="1" max="1" width="15.7109375" style="52" customWidth="1"/>
    <col min="2" max="2" width="1.7109375" style="37" customWidth="1"/>
    <col min="3" max="3" width="10" style="52" bestFit="1" customWidth="1"/>
    <col min="4" max="4" width="10.7109375" style="27" customWidth="1"/>
    <col min="5" max="5" width="11.7109375" style="27" customWidth="1"/>
    <col min="6" max="6" width="13.85546875" style="27" customWidth="1"/>
    <col min="7" max="7" width="11.7109375" style="27" customWidth="1"/>
    <col min="8" max="8" width="13.42578125" style="27" customWidth="1"/>
    <col min="9" max="9" width="11.7109375" style="27" customWidth="1"/>
    <col min="10" max="10" width="10.7109375" style="27" customWidth="1"/>
    <col min="11" max="12" width="11.7109375" style="27" customWidth="1"/>
    <col min="13" max="13" width="12.7109375" style="27" customWidth="1"/>
    <col min="14" max="14" width="11.7109375" style="27" customWidth="1"/>
    <col min="15" max="16384" width="9.140625" style="27"/>
  </cols>
  <sheetData>
    <row r="1" spans="1:17" ht="15" customHeight="1"/>
    <row r="2" spans="1:17" ht="15" customHeight="1">
      <c r="K2" s="436"/>
      <c r="L2" s="436"/>
    </row>
    <row r="3" spans="1:17" ht="15" customHeight="1"/>
    <row r="4" spans="1:17" s="26" customFormat="1" ht="30" customHeight="1">
      <c r="A4" s="608" t="s">
        <v>1125</v>
      </c>
      <c r="B4" s="608"/>
      <c r="C4" s="608"/>
      <c r="D4" s="608"/>
      <c r="E4" s="608"/>
      <c r="F4" s="608"/>
      <c r="G4" s="608"/>
      <c r="H4" s="608"/>
      <c r="I4" s="608"/>
      <c r="J4" s="608"/>
      <c r="K4" s="608"/>
      <c r="L4" s="608"/>
      <c r="M4" s="608"/>
      <c r="N4" s="608"/>
    </row>
    <row r="5" spans="1:17" s="26" customFormat="1" ht="19.899999999999999" customHeight="1">
      <c r="A5" s="609" t="s">
        <v>946</v>
      </c>
      <c r="B5" s="609"/>
      <c r="C5" s="609"/>
      <c r="D5" s="609"/>
      <c r="E5" s="609"/>
      <c r="F5" s="609"/>
      <c r="G5" s="609"/>
      <c r="H5" s="609"/>
      <c r="I5" s="609"/>
      <c r="J5" s="609"/>
      <c r="K5" s="609"/>
      <c r="L5" s="609"/>
      <c r="M5" s="609"/>
      <c r="N5" s="609"/>
    </row>
    <row r="6" spans="1:17" ht="26.45" customHeight="1">
      <c r="A6" s="747" t="s">
        <v>494</v>
      </c>
      <c r="B6" s="747"/>
      <c r="C6" s="747"/>
      <c r="D6" s="831" t="s">
        <v>207</v>
      </c>
      <c r="E6" s="831"/>
      <c r="F6" s="831"/>
      <c r="G6" s="831"/>
      <c r="H6" s="831" t="s">
        <v>208</v>
      </c>
      <c r="I6" s="831"/>
      <c r="J6" s="831"/>
      <c r="K6" s="831"/>
      <c r="L6" s="747" t="s">
        <v>455</v>
      </c>
      <c r="M6" s="837"/>
      <c r="N6" s="837"/>
    </row>
    <row r="7" spans="1:17" ht="66" customHeight="1">
      <c r="A7" s="748"/>
      <c r="B7" s="748"/>
      <c r="C7" s="748"/>
      <c r="D7" s="440" t="s">
        <v>179</v>
      </c>
      <c r="E7" s="440" t="s">
        <v>211</v>
      </c>
      <c r="F7" s="440" t="s">
        <v>209</v>
      </c>
      <c r="G7" s="440" t="s">
        <v>210</v>
      </c>
      <c r="H7" s="440" t="s">
        <v>179</v>
      </c>
      <c r="I7" s="440" t="s">
        <v>211</v>
      </c>
      <c r="J7" s="440" t="s">
        <v>209</v>
      </c>
      <c r="K7" s="440" t="s">
        <v>210</v>
      </c>
      <c r="L7" s="440" t="s">
        <v>615</v>
      </c>
      <c r="M7" s="440" t="s">
        <v>212</v>
      </c>
      <c r="N7" s="440" t="s">
        <v>213</v>
      </c>
    </row>
    <row r="8" spans="1:17" ht="24.95" customHeight="1">
      <c r="A8" s="842">
        <v>866.85</v>
      </c>
      <c r="B8" s="843"/>
      <c r="C8" s="844"/>
      <c r="D8" s="286">
        <v>4532607</v>
      </c>
      <c r="E8" s="286">
        <v>99595059</v>
      </c>
      <c r="F8" s="286">
        <v>2188813</v>
      </c>
      <c r="G8" s="286">
        <v>51660845</v>
      </c>
      <c r="H8" s="286">
        <v>36762</v>
      </c>
      <c r="I8" s="286">
        <v>783488</v>
      </c>
      <c r="J8" s="286">
        <v>97969</v>
      </c>
      <c r="K8" s="286">
        <v>2452072</v>
      </c>
      <c r="L8" s="229">
        <f>+D8+F8+H8+J8</f>
        <v>6856151</v>
      </c>
      <c r="M8" s="229">
        <f>+E8+G8+I8+K8</f>
        <v>154491464</v>
      </c>
      <c r="N8" s="287">
        <f>+M8/L8</f>
        <v>22.533264509489364</v>
      </c>
    </row>
    <row r="9" spans="1:17" s="51" customFormat="1" ht="24.95" customHeight="1">
      <c r="A9" s="292">
        <v>866.86</v>
      </c>
      <c r="B9" s="293" t="s">
        <v>91</v>
      </c>
      <c r="C9" s="292">
        <v>1000</v>
      </c>
      <c r="D9" s="283">
        <v>680379</v>
      </c>
      <c r="E9" s="283">
        <v>17577730</v>
      </c>
      <c r="F9" s="283">
        <v>596409</v>
      </c>
      <c r="G9" s="283">
        <v>15767735</v>
      </c>
      <c r="H9" s="283">
        <v>107920</v>
      </c>
      <c r="I9" s="283">
        <v>2892267</v>
      </c>
      <c r="J9" s="283">
        <v>54114</v>
      </c>
      <c r="K9" s="283">
        <v>1422844</v>
      </c>
      <c r="L9" s="284">
        <f t="shared" ref="L9:M25" si="0">+D9+F9+H9+J9</f>
        <v>1438822</v>
      </c>
      <c r="M9" s="284">
        <f t="shared" si="0"/>
        <v>37660576</v>
      </c>
      <c r="N9" s="285">
        <f t="shared" ref="N9:N24" si="1">+M9/L9</f>
        <v>26.174590046579773</v>
      </c>
      <c r="P9" s="27"/>
      <c r="Q9" s="27"/>
    </row>
    <row r="10" spans="1:17" ht="24.95" customHeight="1">
      <c r="A10" s="294">
        <v>1000.01</v>
      </c>
      <c r="B10" s="295" t="s">
        <v>91</v>
      </c>
      <c r="C10" s="499">
        <v>1400</v>
      </c>
      <c r="D10" s="286">
        <v>1109293</v>
      </c>
      <c r="E10" s="286">
        <v>29524000</v>
      </c>
      <c r="F10" s="286">
        <v>862826</v>
      </c>
      <c r="G10" s="286">
        <v>22826761</v>
      </c>
      <c r="H10" s="286">
        <v>131841</v>
      </c>
      <c r="I10" s="286">
        <v>3353801</v>
      </c>
      <c r="J10" s="286">
        <v>234013</v>
      </c>
      <c r="K10" s="286">
        <v>5468900</v>
      </c>
      <c r="L10" s="229">
        <f t="shared" si="0"/>
        <v>2337973</v>
      </c>
      <c r="M10" s="229">
        <f t="shared" si="0"/>
        <v>61173462</v>
      </c>
      <c r="N10" s="287">
        <f t="shared" si="1"/>
        <v>26.165170427545572</v>
      </c>
    </row>
    <row r="11" spans="1:17" ht="24.95" customHeight="1">
      <c r="A11" s="498">
        <v>1400.01</v>
      </c>
      <c r="B11" s="293" t="s">
        <v>91</v>
      </c>
      <c r="C11" s="498">
        <v>1800</v>
      </c>
      <c r="D11" s="283">
        <v>831743</v>
      </c>
      <c r="E11" s="283">
        <v>22977709</v>
      </c>
      <c r="F11" s="283">
        <v>421801</v>
      </c>
      <c r="G11" s="283">
        <v>11455643</v>
      </c>
      <c r="H11" s="283">
        <v>123084</v>
      </c>
      <c r="I11" s="283">
        <v>3463640</v>
      </c>
      <c r="J11" s="283">
        <v>109359</v>
      </c>
      <c r="K11" s="283">
        <v>2703489</v>
      </c>
      <c r="L11" s="284">
        <f t="shared" si="0"/>
        <v>1485987</v>
      </c>
      <c r="M11" s="284">
        <f t="shared" si="0"/>
        <v>40600481</v>
      </c>
      <c r="N11" s="285">
        <f t="shared" si="1"/>
        <v>27.322231621138005</v>
      </c>
    </row>
    <row r="12" spans="1:17" ht="24.95" customHeight="1">
      <c r="A12" s="499">
        <v>1800.01</v>
      </c>
      <c r="B12" s="295" t="s">
        <v>91</v>
      </c>
      <c r="C12" s="499">
        <v>2200</v>
      </c>
      <c r="D12" s="286">
        <v>626771</v>
      </c>
      <c r="E12" s="286">
        <v>17670714</v>
      </c>
      <c r="F12" s="286">
        <v>263290</v>
      </c>
      <c r="G12" s="286">
        <v>7243960</v>
      </c>
      <c r="H12" s="286">
        <v>137015</v>
      </c>
      <c r="I12" s="286">
        <v>3970910</v>
      </c>
      <c r="J12" s="286">
        <v>53918</v>
      </c>
      <c r="K12" s="286">
        <v>1378750</v>
      </c>
      <c r="L12" s="229">
        <f t="shared" si="0"/>
        <v>1080994</v>
      </c>
      <c r="M12" s="229">
        <f t="shared" si="0"/>
        <v>30264334</v>
      </c>
      <c r="N12" s="287">
        <f t="shared" si="1"/>
        <v>27.996764089347398</v>
      </c>
    </row>
    <row r="13" spans="1:17" ht="24.95" customHeight="1">
      <c r="A13" s="498">
        <v>2200.0100000000002</v>
      </c>
      <c r="B13" s="293" t="s">
        <v>91</v>
      </c>
      <c r="C13" s="498">
        <v>2600</v>
      </c>
      <c r="D13" s="283">
        <v>463568</v>
      </c>
      <c r="E13" s="283">
        <v>13081313</v>
      </c>
      <c r="F13" s="283">
        <v>169366</v>
      </c>
      <c r="G13" s="283">
        <v>4642072</v>
      </c>
      <c r="H13" s="283">
        <v>104332</v>
      </c>
      <c r="I13" s="283">
        <v>3041214</v>
      </c>
      <c r="J13" s="283">
        <v>28982</v>
      </c>
      <c r="K13" s="283">
        <v>753471</v>
      </c>
      <c r="L13" s="284">
        <f t="shared" si="0"/>
        <v>766248</v>
      </c>
      <c r="M13" s="284">
        <f t="shared" si="0"/>
        <v>21518070</v>
      </c>
      <c r="N13" s="285">
        <f t="shared" si="1"/>
        <v>28.082383249287435</v>
      </c>
    </row>
    <row r="14" spans="1:17" ht="24.95" customHeight="1">
      <c r="A14" s="499">
        <v>2600.0100000000002</v>
      </c>
      <c r="B14" s="295" t="s">
        <v>91</v>
      </c>
      <c r="C14" s="499">
        <v>3000</v>
      </c>
      <c r="D14" s="286">
        <v>327012</v>
      </c>
      <c r="E14" s="286">
        <v>9248558</v>
      </c>
      <c r="F14" s="286">
        <v>114085</v>
      </c>
      <c r="G14" s="286">
        <v>3126802</v>
      </c>
      <c r="H14" s="286">
        <v>152212</v>
      </c>
      <c r="I14" s="286">
        <v>4469801</v>
      </c>
      <c r="J14" s="286">
        <v>98280</v>
      </c>
      <c r="K14" s="286">
        <v>2835272</v>
      </c>
      <c r="L14" s="229">
        <f t="shared" si="0"/>
        <v>691589</v>
      </c>
      <c r="M14" s="229">
        <f t="shared" si="0"/>
        <v>19680433</v>
      </c>
      <c r="N14" s="287">
        <f t="shared" si="1"/>
        <v>28.456833466119328</v>
      </c>
    </row>
    <row r="15" spans="1:17" ht="24.95" customHeight="1">
      <c r="A15" s="498">
        <v>3000.01</v>
      </c>
      <c r="B15" s="293" t="s">
        <v>91</v>
      </c>
      <c r="C15" s="498">
        <v>3400</v>
      </c>
      <c r="D15" s="283">
        <v>241669</v>
      </c>
      <c r="E15" s="283">
        <v>6890375</v>
      </c>
      <c r="F15" s="283">
        <v>85519</v>
      </c>
      <c r="G15" s="283">
        <v>2389569</v>
      </c>
      <c r="H15" s="283">
        <v>113304</v>
      </c>
      <c r="I15" s="283">
        <v>3335076</v>
      </c>
      <c r="J15" s="283">
        <v>44095</v>
      </c>
      <c r="K15" s="283">
        <v>1255433</v>
      </c>
      <c r="L15" s="284">
        <f t="shared" si="0"/>
        <v>484587</v>
      </c>
      <c r="M15" s="284">
        <f t="shared" si="0"/>
        <v>13870453</v>
      </c>
      <c r="N15" s="285">
        <f t="shared" si="1"/>
        <v>28.623246186959204</v>
      </c>
    </row>
    <row r="16" spans="1:17" ht="24.95" customHeight="1">
      <c r="A16" s="499">
        <v>3400.01</v>
      </c>
      <c r="B16" s="295" t="s">
        <v>91</v>
      </c>
      <c r="C16" s="499">
        <v>3800</v>
      </c>
      <c r="D16" s="286">
        <v>173648</v>
      </c>
      <c r="E16" s="286">
        <v>4945112</v>
      </c>
      <c r="F16" s="286">
        <v>58768</v>
      </c>
      <c r="G16" s="286">
        <v>1637843</v>
      </c>
      <c r="H16" s="286">
        <v>119302</v>
      </c>
      <c r="I16" s="286">
        <v>3533659</v>
      </c>
      <c r="J16" s="286">
        <v>50826</v>
      </c>
      <c r="K16" s="286">
        <v>1477198</v>
      </c>
      <c r="L16" s="229">
        <f t="shared" si="0"/>
        <v>402544</v>
      </c>
      <c r="M16" s="229">
        <f t="shared" si="0"/>
        <v>11593812</v>
      </c>
      <c r="N16" s="287">
        <f t="shared" si="1"/>
        <v>28.801353392424183</v>
      </c>
    </row>
    <row r="17" spans="1:14" ht="24.95" customHeight="1">
      <c r="A17" s="498">
        <v>3800.01</v>
      </c>
      <c r="B17" s="293" t="s">
        <v>91</v>
      </c>
      <c r="C17" s="487">
        <v>4200</v>
      </c>
      <c r="D17" s="283">
        <v>126777</v>
      </c>
      <c r="E17" s="283">
        <v>3594085</v>
      </c>
      <c r="F17" s="283">
        <v>44126</v>
      </c>
      <c r="G17" s="283">
        <v>1228890</v>
      </c>
      <c r="H17" s="283">
        <v>94634</v>
      </c>
      <c r="I17" s="283">
        <v>2803134</v>
      </c>
      <c r="J17" s="283">
        <v>31498</v>
      </c>
      <c r="K17" s="283">
        <v>914037</v>
      </c>
      <c r="L17" s="284">
        <f t="shared" si="0"/>
        <v>297035</v>
      </c>
      <c r="M17" s="284">
        <f t="shared" si="0"/>
        <v>8540146</v>
      </c>
      <c r="N17" s="285">
        <f t="shared" si="1"/>
        <v>28.751312134933595</v>
      </c>
    </row>
    <row r="18" spans="1:14" ht="24.95" customHeight="1">
      <c r="A18" s="486">
        <v>4200.01</v>
      </c>
      <c r="B18" s="295" t="s">
        <v>91</v>
      </c>
      <c r="C18" s="486">
        <v>4600</v>
      </c>
      <c r="D18" s="286">
        <v>86815</v>
      </c>
      <c r="E18" s="286">
        <v>2453655</v>
      </c>
      <c r="F18" s="286">
        <v>30609</v>
      </c>
      <c r="G18" s="286">
        <v>850068</v>
      </c>
      <c r="H18" s="286">
        <v>43778</v>
      </c>
      <c r="I18" s="286">
        <v>1285458</v>
      </c>
      <c r="J18" s="286">
        <v>8985</v>
      </c>
      <c r="K18" s="286">
        <v>249265</v>
      </c>
      <c r="L18" s="229">
        <f t="shared" si="0"/>
        <v>170187</v>
      </c>
      <c r="M18" s="229">
        <f t="shared" si="0"/>
        <v>4838446</v>
      </c>
      <c r="N18" s="287">
        <f t="shared" si="1"/>
        <v>28.430173867569202</v>
      </c>
    </row>
    <row r="19" spans="1:14" ht="24.95" customHeight="1">
      <c r="A19" s="487">
        <v>4600.01</v>
      </c>
      <c r="B19" s="293" t="s">
        <v>91</v>
      </c>
      <c r="C19" s="487">
        <v>5000</v>
      </c>
      <c r="D19" s="283">
        <v>69213</v>
      </c>
      <c r="E19" s="283">
        <v>1941633</v>
      </c>
      <c r="F19" s="283">
        <v>25721</v>
      </c>
      <c r="G19" s="283">
        <v>708075</v>
      </c>
      <c r="H19" s="283">
        <v>29307</v>
      </c>
      <c r="I19" s="283">
        <v>853190</v>
      </c>
      <c r="J19" s="283">
        <v>4627</v>
      </c>
      <c r="K19" s="283">
        <v>122033</v>
      </c>
      <c r="L19" s="284">
        <f t="shared" si="0"/>
        <v>128868</v>
      </c>
      <c r="M19" s="284">
        <f t="shared" si="0"/>
        <v>3624931</v>
      </c>
      <c r="N19" s="285">
        <f t="shared" si="1"/>
        <v>28.129023496911568</v>
      </c>
    </row>
    <row r="20" spans="1:14" ht="24.95" customHeight="1">
      <c r="A20" s="486">
        <v>5000.01</v>
      </c>
      <c r="B20" s="295" t="s">
        <v>91</v>
      </c>
      <c r="C20" s="486">
        <v>5400</v>
      </c>
      <c r="D20" s="286">
        <v>58706</v>
      </c>
      <c r="E20" s="286">
        <v>1661841</v>
      </c>
      <c r="F20" s="286">
        <v>21356</v>
      </c>
      <c r="G20" s="286">
        <v>594171</v>
      </c>
      <c r="H20" s="286">
        <v>20204</v>
      </c>
      <c r="I20" s="286">
        <v>574116</v>
      </c>
      <c r="J20" s="286">
        <v>3247</v>
      </c>
      <c r="K20" s="286">
        <v>86143</v>
      </c>
      <c r="L20" s="229">
        <f t="shared" si="0"/>
        <v>103513</v>
      </c>
      <c r="M20" s="229">
        <f t="shared" si="0"/>
        <v>2916271</v>
      </c>
      <c r="N20" s="287">
        <f t="shared" si="1"/>
        <v>28.172992764193868</v>
      </c>
    </row>
    <row r="21" spans="1:14" ht="24.95" customHeight="1">
      <c r="A21" s="487">
        <v>5400.01</v>
      </c>
      <c r="B21" s="293" t="s">
        <v>91</v>
      </c>
      <c r="C21" s="487">
        <v>5800</v>
      </c>
      <c r="D21" s="283">
        <v>47204</v>
      </c>
      <c r="E21" s="283">
        <v>1332353</v>
      </c>
      <c r="F21" s="283">
        <v>17475</v>
      </c>
      <c r="G21" s="283">
        <v>488201</v>
      </c>
      <c r="H21" s="283">
        <v>13031</v>
      </c>
      <c r="I21" s="283">
        <v>364999</v>
      </c>
      <c r="J21" s="283">
        <v>2336</v>
      </c>
      <c r="K21" s="283">
        <v>62372</v>
      </c>
      <c r="L21" s="284">
        <f t="shared" si="0"/>
        <v>80046</v>
      </c>
      <c r="M21" s="284">
        <f t="shared" si="0"/>
        <v>2247925</v>
      </c>
      <c r="N21" s="285">
        <f t="shared" si="1"/>
        <v>28.082914823976214</v>
      </c>
    </row>
    <row r="22" spans="1:14" ht="24.95" customHeight="1">
      <c r="A22" s="486">
        <v>5800.01</v>
      </c>
      <c r="B22" s="295" t="s">
        <v>91</v>
      </c>
      <c r="C22" s="486">
        <v>6200</v>
      </c>
      <c r="D22" s="286">
        <v>41338</v>
      </c>
      <c r="E22" s="286">
        <v>1159453</v>
      </c>
      <c r="F22" s="286">
        <v>14989</v>
      </c>
      <c r="G22" s="286">
        <v>410595</v>
      </c>
      <c r="H22" s="286">
        <v>9266</v>
      </c>
      <c r="I22" s="286">
        <v>264437</v>
      </c>
      <c r="J22" s="286">
        <v>2300</v>
      </c>
      <c r="K22" s="286">
        <v>61133</v>
      </c>
      <c r="L22" s="229">
        <f t="shared" si="0"/>
        <v>67893</v>
      </c>
      <c r="M22" s="229">
        <f t="shared" si="0"/>
        <v>1895618</v>
      </c>
      <c r="N22" s="287">
        <f t="shared" si="1"/>
        <v>27.920669288439161</v>
      </c>
    </row>
    <row r="23" spans="1:14" ht="24.95" customHeight="1">
      <c r="A23" s="487">
        <v>6200.01</v>
      </c>
      <c r="B23" s="293" t="s">
        <v>91</v>
      </c>
      <c r="C23" s="487">
        <v>6501.37</v>
      </c>
      <c r="D23" s="283">
        <v>25231</v>
      </c>
      <c r="E23" s="283">
        <v>707454</v>
      </c>
      <c r="F23" s="283">
        <v>9118</v>
      </c>
      <c r="G23" s="283">
        <v>251077</v>
      </c>
      <c r="H23" s="283">
        <v>6684</v>
      </c>
      <c r="I23" s="283">
        <v>190315</v>
      </c>
      <c r="J23" s="283">
        <v>1952</v>
      </c>
      <c r="K23" s="283">
        <v>51647</v>
      </c>
      <c r="L23" s="284">
        <f t="shared" si="0"/>
        <v>42985</v>
      </c>
      <c r="M23" s="284">
        <f t="shared" si="0"/>
        <v>1200493</v>
      </c>
      <c r="N23" s="285">
        <f t="shared" si="1"/>
        <v>27.92818425031988</v>
      </c>
    </row>
    <row r="24" spans="1:14" ht="24.95" customHeight="1">
      <c r="A24" s="846">
        <v>6501.38</v>
      </c>
      <c r="B24" s="847"/>
      <c r="C24" s="848"/>
      <c r="D24" s="286">
        <v>330022</v>
      </c>
      <c r="E24" s="286">
        <v>9218285</v>
      </c>
      <c r="F24" s="286">
        <v>126931</v>
      </c>
      <c r="G24" s="286">
        <v>3458822</v>
      </c>
      <c r="H24" s="286">
        <v>43144</v>
      </c>
      <c r="I24" s="286">
        <v>1184209</v>
      </c>
      <c r="J24" s="286">
        <v>8332</v>
      </c>
      <c r="K24" s="286">
        <v>210572</v>
      </c>
      <c r="L24" s="229">
        <f t="shared" si="0"/>
        <v>508429</v>
      </c>
      <c r="M24" s="229">
        <f t="shared" si="0"/>
        <v>14071888</v>
      </c>
      <c r="N24" s="287">
        <f t="shared" si="1"/>
        <v>27.677193865810171</v>
      </c>
    </row>
    <row r="25" spans="1:14" ht="24.95" customHeight="1">
      <c r="A25" s="845" t="s">
        <v>206</v>
      </c>
      <c r="B25" s="845"/>
      <c r="C25" s="845"/>
      <c r="D25" s="288">
        <f>SUM(D8:D24)</f>
        <v>9771996</v>
      </c>
      <c r="E25" s="288">
        <f t="shared" ref="E25:K25" si="2">SUM(E8:E24)</f>
        <v>243579329</v>
      </c>
      <c r="F25" s="288">
        <f t="shared" si="2"/>
        <v>5051202</v>
      </c>
      <c r="G25" s="288">
        <f t="shared" si="2"/>
        <v>128741129</v>
      </c>
      <c r="H25" s="288">
        <f t="shared" si="2"/>
        <v>1285820</v>
      </c>
      <c r="I25" s="288">
        <f t="shared" si="2"/>
        <v>36363714</v>
      </c>
      <c r="J25" s="288">
        <f t="shared" si="2"/>
        <v>834833</v>
      </c>
      <c r="K25" s="288">
        <f t="shared" si="2"/>
        <v>21504631</v>
      </c>
      <c r="L25" s="289">
        <f t="shared" si="0"/>
        <v>16943851</v>
      </c>
      <c r="M25" s="289">
        <f t="shared" si="0"/>
        <v>430188803</v>
      </c>
      <c r="N25" s="290">
        <f>+M25/L25</f>
        <v>25.389080852989089</v>
      </c>
    </row>
    <row r="26" spans="1:14" ht="24.95" customHeight="1">
      <c r="D26" s="438"/>
      <c r="E26" s="438"/>
      <c r="F26" s="438"/>
      <c r="G26" s="438"/>
      <c r="H26" s="438"/>
      <c r="I26" s="438"/>
      <c r="J26" s="438"/>
      <c r="K26" s="438"/>
      <c r="L26" s="438"/>
      <c r="M26" s="28"/>
      <c r="N26" s="28"/>
    </row>
    <row r="27" spans="1:14" ht="20.100000000000001" customHeight="1">
      <c r="D27" s="83"/>
      <c r="E27" s="506"/>
      <c r="F27" s="506"/>
      <c r="G27" s="83"/>
      <c r="H27" s="83"/>
      <c r="I27" s="83"/>
      <c r="J27" s="83"/>
      <c r="K27" s="83"/>
      <c r="L27" s="83"/>
      <c r="M27" s="83"/>
      <c r="N27" s="83"/>
    </row>
    <row r="28" spans="1:14" ht="20.100000000000001" customHeight="1">
      <c r="D28" s="28"/>
      <c r="E28" s="506"/>
      <c r="F28" s="506"/>
      <c r="G28" s="506"/>
      <c r="H28" s="28"/>
      <c r="I28" s="28"/>
      <c r="J28" s="28"/>
      <c r="K28" s="28"/>
      <c r="L28" s="28"/>
    </row>
    <row r="29" spans="1:14" ht="20.100000000000001" customHeight="1">
      <c r="D29" s="28"/>
      <c r="E29" s="28"/>
      <c r="F29" s="28"/>
      <c r="G29" s="28"/>
      <c r="H29" s="28"/>
      <c r="I29" s="28"/>
      <c r="J29" s="28"/>
      <c r="K29" s="28"/>
      <c r="L29" s="28"/>
      <c r="M29" s="28"/>
    </row>
    <row r="30" spans="1:14" ht="20.100000000000001" customHeight="1">
      <c r="D30" s="28"/>
      <c r="E30" s="28"/>
      <c r="F30" s="28"/>
      <c r="G30" s="28"/>
      <c r="H30" s="28"/>
      <c r="I30" s="28"/>
      <c r="J30" s="28"/>
      <c r="K30" s="28"/>
      <c r="L30" s="28"/>
      <c r="M30" s="28"/>
      <c r="N30" s="28"/>
    </row>
    <row r="31" spans="1:14" ht="20.100000000000001" customHeight="1">
      <c r="A31" s="841"/>
      <c r="B31" s="841"/>
      <c r="C31" s="841"/>
      <c r="D31" s="53"/>
      <c r="E31" s="53"/>
      <c r="F31" s="53"/>
      <c r="G31" s="53"/>
      <c r="H31" s="53"/>
      <c r="I31" s="53"/>
      <c r="J31" s="53"/>
      <c r="K31" s="53"/>
      <c r="L31" s="53"/>
      <c r="M31" s="53"/>
    </row>
    <row r="32" spans="1:14" ht="20.100000000000001" customHeight="1">
      <c r="D32" s="37"/>
      <c r="E32" s="37"/>
      <c r="F32" s="37"/>
      <c r="G32" s="37"/>
    </row>
    <row r="33" spans="5:12" ht="20.100000000000001" customHeight="1">
      <c r="E33" s="28"/>
      <c r="F33" s="28"/>
      <c r="G33" s="28"/>
    </row>
    <row r="34" spans="5:12" ht="20.100000000000001" customHeight="1">
      <c r="E34" s="28"/>
      <c r="F34" s="28"/>
      <c r="G34" s="28"/>
      <c r="L34" s="28"/>
    </row>
    <row r="35" spans="5:12" ht="20.100000000000001" customHeight="1">
      <c r="E35" s="28"/>
      <c r="F35" s="28"/>
      <c r="G35" s="28"/>
    </row>
    <row r="36" spans="5:12" ht="20.100000000000001" customHeight="1">
      <c r="E36" s="28"/>
      <c r="F36" s="28"/>
      <c r="G36" s="28"/>
      <c r="L36" s="28"/>
    </row>
    <row r="37" spans="5:12" ht="20.100000000000001" customHeight="1">
      <c r="E37" s="28"/>
      <c r="G37" s="28"/>
      <c r="J37" s="28"/>
    </row>
    <row r="38" spans="5:12" ht="20.100000000000001" customHeight="1">
      <c r="E38" s="28"/>
    </row>
    <row r="39" spans="5:12" ht="20.100000000000001" customHeight="1"/>
    <row r="40" spans="5:12" ht="20.100000000000001" customHeight="1"/>
    <row r="41" spans="5:12" ht="20.100000000000001" customHeight="1"/>
    <row r="42" spans="5:12" ht="20.100000000000001" customHeight="1"/>
    <row r="43" spans="5:12" ht="20.100000000000001" customHeight="1"/>
    <row r="44" spans="5:12" ht="20.100000000000001" customHeight="1"/>
    <row r="45" spans="5:12" ht="20.100000000000001" customHeight="1"/>
    <row r="46" spans="5:12" ht="20.100000000000001" customHeight="1"/>
    <row r="47" spans="5:12" ht="20.100000000000001" customHeight="1"/>
    <row r="48" spans="5:1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sheetData>
  <dataConsolidate/>
  <mergeCells count="10">
    <mergeCell ref="A31:C31"/>
    <mergeCell ref="A4:N4"/>
    <mergeCell ref="A5:N5"/>
    <mergeCell ref="A6:C7"/>
    <mergeCell ref="D6:G6"/>
    <mergeCell ref="H6:K6"/>
    <mergeCell ref="L6:N6"/>
    <mergeCell ref="A8:C8"/>
    <mergeCell ref="A25:C25"/>
    <mergeCell ref="A24:C24"/>
  </mergeCells>
  <printOptions horizontalCentered="1"/>
  <pageMargins left="0" right="0" top="0" bottom="0" header="0" footer="0"/>
  <pageSetup paperSize="9" scale="71"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yfa27">
    <tabColor theme="6" tint="0.39997558519241921"/>
    <pageSetUpPr fitToPage="1"/>
  </sheetPr>
  <dimension ref="A1:W701"/>
  <sheetViews>
    <sheetView showGridLines="0" zoomScaleNormal="100" zoomScaleSheetLayoutView="90" workbookViewId="0"/>
  </sheetViews>
  <sheetFormatPr defaultColWidth="9.140625" defaultRowHeight="12.75"/>
  <cols>
    <col min="1" max="1" width="10" style="48" bestFit="1" customWidth="1"/>
    <col min="2" max="2" width="1.7109375" style="49" customWidth="1"/>
    <col min="3" max="3" width="10" style="50" bestFit="1" customWidth="1"/>
    <col min="4" max="9" width="10.7109375" style="49" customWidth="1"/>
    <col min="10" max="10" width="15.7109375" style="117" customWidth="1"/>
    <col min="11" max="11" width="9.7109375" style="105" customWidth="1"/>
    <col min="12" max="12" width="12" style="105" customWidth="1"/>
    <col min="13" max="13" width="11.28515625" style="105" customWidth="1"/>
    <col min="14" max="14" width="11.42578125" style="105" customWidth="1"/>
    <col min="15" max="15" width="9.140625" style="105" customWidth="1"/>
    <col min="16" max="19" width="10.42578125" style="105" customWidth="1"/>
    <col min="20" max="22" width="10.42578125" style="65" customWidth="1"/>
    <col min="23" max="23" width="9.140625" style="65" customWidth="1"/>
    <col min="24" max="24" width="9.140625" style="49" customWidth="1"/>
    <col min="25" max="16384" width="9.140625" style="49"/>
  </cols>
  <sheetData>
    <row r="1" spans="1:23" ht="15" customHeight="1"/>
    <row r="2" spans="1:23" ht="15" customHeight="1">
      <c r="J2" s="436"/>
      <c r="K2" s="436"/>
    </row>
    <row r="3" spans="1:23" ht="15" customHeight="1"/>
    <row r="4" spans="1:23" s="477" customFormat="1" ht="33" customHeight="1">
      <c r="A4" s="850" t="s">
        <v>1128</v>
      </c>
      <c r="B4" s="850"/>
      <c r="C4" s="850"/>
      <c r="D4" s="850"/>
      <c r="E4" s="850"/>
      <c r="F4" s="850"/>
      <c r="G4" s="850"/>
      <c r="H4" s="850"/>
      <c r="I4" s="850"/>
      <c r="J4" s="850"/>
      <c r="K4" s="475"/>
      <c r="L4" s="475"/>
      <c r="M4" s="475"/>
      <c r="N4" s="475"/>
      <c r="O4" s="475"/>
      <c r="P4" s="475"/>
      <c r="Q4" s="475"/>
      <c r="R4" s="475"/>
      <c r="S4" s="475"/>
      <c r="T4" s="476"/>
      <c r="U4" s="476"/>
      <c r="V4" s="476"/>
      <c r="W4" s="476"/>
    </row>
    <row r="5" spans="1:23" s="40" customFormat="1" ht="24.95" customHeight="1">
      <c r="A5" s="851" t="s">
        <v>1129</v>
      </c>
      <c r="B5" s="851"/>
      <c r="C5" s="851"/>
      <c r="D5" s="851"/>
      <c r="E5" s="851"/>
      <c r="F5" s="851"/>
      <c r="G5" s="851"/>
      <c r="H5" s="851"/>
      <c r="I5" s="851"/>
      <c r="J5" s="851"/>
      <c r="K5" s="98"/>
      <c r="L5" s="98"/>
      <c r="M5" s="98"/>
      <c r="N5" s="98"/>
      <c r="O5" s="98"/>
      <c r="P5" s="98"/>
      <c r="Q5" s="98"/>
      <c r="R5" s="98"/>
      <c r="S5" s="98"/>
      <c r="T5" s="70"/>
      <c r="U5" s="70"/>
      <c r="V5" s="70"/>
      <c r="W5" s="70"/>
    </row>
    <row r="6" spans="1:23" s="41" customFormat="1" ht="30.75" customHeight="1">
      <c r="A6" s="849" t="s">
        <v>616</v>
      </c>
      <c r="B6" s="849"/>
      <c r="C6" s="849"/>
      <c r="D6" s="849" t="s">
        <v>489</v>
      </c>
      <c r="E6" s="852"/>
      <c r="F6" s="852"/>
      <c r="G6" s="849" t="s">
        <v>490</v>
      </c>
      <c r="H6" s="852"/>
      <c r="I6" s="852"/>
      <c r="J6" s="849" t="s">
        <v>456</v>
      </c>
      <c r="K6" s="100"/>
      <c r="L6" s="99"/>
      <c r="M6" s="99"/>
      <c r="N6" s="99"/>
      <c r="O6" s="99"/>
      <c r="P6" s="99"/>
      <c r="Q6" s="99"/>
      <c r="R6" s="99"/>
      <c r="S6" s="99"/>
      <c r="T6" s="64"/>
      <c r="U6" s="64"/>
      <c r="V6" s="64"/>
      <c r="W6" s="64"/>
    </row>
    <row r="7" spans="1:23" s="41" customFormat="1" ht="60" customHeight="1">
      <c r="A7" s="849"/>
      <c r="B7" s="849"/>
      <c r="C7" s="849"/>
      <c r="D7" s="291" t="s">
        <v>458</v>
      </c>
      <c r="E7" s="291" t="s">
        <v>457</v>
      </c>
      <c r="F7" s="291" t="s">
        <v>172</v>
      </c>
      <c r="G7" s="291" t="s">
        <v>458</v>
      </c>
      <c r="H7" s="291" t="s">
        <v>457</v>
      </c>
      <c r="I7" s="291" t="s">
        <v>172</v>
      </c>
      <c r="J7" s="849"/>
      <c r="K7" s="101"/>
      <c r="L7" s="102"/>
      <c r="M7" s="102"/>
      <c r="N7" s="99"/>
      <c r="O7" s="99"/>
      <c r="P7" s="102"/>
      <c r="Q7" s="102"/>
      <c r="R7" s="102"/>
      <c r="S7" s="102"/>
      <c r="T7" s="84"/>
      <c r="U7" s="84"/>
      <c r="V7" s="84"/>
      <c r="W7" s="64"/>
    </row>
    <row r="8" spans="1:23" s="41" customFormat="1" ht="21" customHeight="1">
      <c r="A8" s="842">
        <v>866.85</v>
      </c>
      <c r="B8" s="843"/>
      <c r="C8" s="844"/>
      <c r="D8" s="372">
        <f>+'TABLO-1.18'!D8/'TABLO-1.18'!$D$25*100</f>
        <v>46.383635441520852</v>
      </c>
      <c r="E8" s="372">
        <f>+'TABLO-1.18'!F8/'TABLO-1.18'!$F$25*100</f>
        <v>43.332517685889414</v>
      </c>
      <c r="F8" s="372">
        <f>+('TABLO-1.18'!F8+'TABLO-1.18'!D8)/('TABLO-1.18'!$F$25+'TABLO-1.18'!$D$25)*100</f>
        <v>45.343926459054245</v>
      </c>
      <c r="G8" s="372">
        <f>+'TABLO-1.18'!H8/'TABLO-1.18'!$H$25*100</f>
        <v>2.859031590735873</v>
      </c>
      <c r="H8" s="372">
        <f>+'TABLO-1.18'!J8/'TABLO-1.18'!$J$25*100</f>
        <v>11.735161403538193</v>
      </c>
      <c r="I8" s="372">
        <f>+('TABLO-1.18'!H8+'TABLO-1.18'!J8)/('TABLO-1.18'!$H$25+'TABLO-1.18'!$J$25)*100</f>
        <v>6.3532789192762795</v>
      </c>
      <c r="J8" s="372">
        <f>+'TABLO-1.18'!L8/'TABLO-1.18'!$L$25*100</f>
        <v>40.463947658652103</v>
      </c>
      <c r="K8" s="103"/>
      <c r="L8" s="522"/>
      <c r="M8" s="437"/>
      <c r="N8" s="522"/>
      <c r="O8" s="99"/>
      <c r="P8" s="104"/>
      <c r="Q8" s="104"/>
      <c r="R8" s="104"/>
      <c r="S8" s="104"/>
      <c r="T8" s="85"/>
      <c r="U8" s="85"/>
      <c r="V8" s="85"/>
      <c r="W8" s="64"/>
    </row>
    <row r="9" spans="1:23" s="41" customFormat="1" ht="21" customHeight="1">
      <c r="A9" s="292">
        <v>866.86</v>
      </c>
      <c r="B9" s="293" t="s">
        <v>91</v>
      </c>
      <c r="C9" s="292">
        <v>1000</v>
      </c>
      <c r="D9" s="373">
        <f>+'TABLO-1.18'!D9/'TABLO-1.18'!$D$25*100</f>
        <v>6.9625386666142726</v>
      </c>
      <c r="E9" s="373">
        <f>+'TABLO-1.18'!F9/'TABLO-1.18'!$F$25*100</f>
        <v>11.807268844128584</v>
      </c>
      <c r="F9" s="373">
        <f>+('TABLO-1.18'!F9+'TABLO-1.18'!D9)/('TABLO-1.18'!$F$25+'TABLO-1.18'!$D$25)*100</f>
        <v>8.6134449529716868</v>
      </c>
      <c r="G9" s="373">
        <f>+'TABLO-1.18'!H9/'TABLO-1.18'!$H$25*100</f>
        <v>8.3930876794574676</v>
      </c>
      <c r="H9" s="373">
        <f>+'TABLO-1.18'!J9/'TABLO-1.18'!$J$25*100</f>
        <v>6.4820149658674246</v>
      </c>
      <c r="I9" s="373">
        <f>+('TABLO-1.18'!H9+'TABLO-1.18'!J9)/('TABLO-1.18'!$H$25+'TABLO-1.18'!$J$25)*100</f>
        <v>7.6407597093913999</v>
      </c>
      <c r="J9" s="373">
        <f>+'TABLO-1.18'!L9/'TABLO-1.18'!$L$25*100</f>
        <v>8.4917059291892976</v>
      </c>
      <c r="K9" s="103"/>
      <c r="L9" s="103"/>
      <c r="M9" s="103"/>
      <c r="N9" s="103"/>
      <c r="O9" s="99"/>
      <c r="P9" s="104"/>
      <c r="Q9" s="104"/>
      <c r="R9" s="104"/>
      <c r="S9" s="104"/>
      <c r="T9" s="85"/>
      <c r="U9" s="85"/>
      <c r="V9" s="85"/>
      <c r="W9" s="64"/>
    </row>
    <row r="10" spans="1:23" s="41" customFormat="1" ht="21" customHeight="1">
      <c r="A10" s="294">
        <v>1000.01</v>
      </c>
      <c r="B10" s="295" t="s">
        <v>91</v>
      </c>
      <c r="C10" s="499">
        <v>1400</v>
      </c>
      <c r="D10" s="372">
        <f>+'TABLO-1.18'!D10/'TABLO-1.18'!$D$25*100</f>
        <v>11.351754544312135</v>
      </c>
      <c r="E10" s="372">
        <f>+'TABLO-1.18'!F10/'TABLO-1.18'!$F$25*100</f>
        <v>17.081597607856505</v>
      </c>
      <c r="F10" s="372">
        <f>+('TABLO-1.18'!F10+'TABLO-1.18'!D10)/('TABLO-1.18'!$F$25+'TABLO-1.18'!$D$25)*100</f>
        <v>13.304274826525289</v>
      </c>
      <c r="G10" s="372">
        <f>+'TABLO-1.18'!H10/'TABLO-1.18'!$H$25*100</f>
        <v>10.253456937985099</v>
      </c>
      <c r="H10" s="372">
        <f>+'TABLO-1.18'!J10/'TABLO-1.18'!$J$25*100</f>
        <v>28.031115205076944</v>
      </c>
      <c r="I10" s="372">
        <f>+('TABLO-1.18'!H10+'TABLO-1.18'!J10)/('TABLO-1.18'!$H$25+'TABLO-1.18'!$J$25)*100</f>
        <v>17.251950224765675</v>
      </c>
      <c r="J10" s="372">
        <f>+'TABLO-1.18'!L10/'TABLO-1.18'!$L$25*100</f>
        <v>13.798356701791109</v>
      </c>
      <c r="K10" s="103"/>
      <c r="L10" s="103"/>
      <c r="M10" s="103"/>
      <c r="N10" s="103"/>
      <c r="O10" s="99"/>
      <c r="P10" s="104"/>
      <c r="Q10" s="104"/>
      <c r="R10" s="104"/>
      <c r="S10" s="104"/>
      <c r="T10" s="85"/>
      <c r="U10" s="85"/>
      <c r="V10" s="85"/>
      <c r="W10" s="64"/>
    </row>
    <row r="11" spans="1:23" s="41" customFormat="1" ht="21" customHeight="1">
      <c r="A11" s="498">
        <v>1400.01</v>
      </c>
      <c r="B11" s="293" t="s">
        <v>91</v>
      </c>
      <c r="C11" s="498">
        <v>1800</v>
      </c>
      <c r="D11" s="373">
        <f>+'TABLO-1.18'!D11/'TABLO-1.18'!$D$25*100</f>
        <v>8.5114955020448235</v>
      </c>
      <c r="E11" s="373">
        <f>+'TABLO-1.18'!F11/'TABLO-1.18'!$F$25*100</f>
        <v>8.3505074633720842</v>
      </c>
      <c r="F11" s="373">
        <f>+('TABLO-1.18'!F11+'TABLO-1.18'!D11)/('TABLO-1.18'!$F$25+'TABLO-1.18'!$D$25)*100</f>
        <v>8.4566366852820831</v>
      </c>
      <c r="G11" s="373">
        <f>+'TABLO-1.18'!H11/'TABLO-1.18'!$H$25*100</f>
        <v>9.5724129349364606</v>
      </c>
      <c r="H11" s="373">
        <f>+'TABLO-1.18'!J11/'TABLO-1.18'!$J$25*100</f>
        <v>13.099506128770663</v>
      </c>
      <c r="I11" s="373">
        <f>+('TABLO-1.18'!H11+'TABLO-1.18'!J11)/('TABLO-1.18'!$H$25+'TABLO-1.18'!$J$25)*100</f>
        <v>10.960916283805036</v>
      </c>
      <c r="J11" s="373">
        <f>+'TABLO-1.18'!L11/'TABLO-1.18'!$L$25*100</f>
        <v>8.7700664978699354</v>
      </c>
      <c r="K11" s="103"/>
      <c r="L11" s="103"/>
      <c r="M11" s="103"/>
      <c r="N11" s="103"/>
      <c r="O11" s="99"/>
      <c r="P11" s="104"/>
      <c r="Q11" s="104"/>
      <c r="R11" s="104"/>
      <c r="S11" s="104"/>
      <c r="T11" s="85"/>
      <c r="U11" s="85"/>
      <c r="V11" s="85"/>
      <c r="W11" s="64"/>
    </row>
    <row r="12" spans="1:23" s="41" customFormat="1" ht="21" customHeight="1">
      <c r="A12" s="499">
        <v>1800.01</v>
      </c>
      <c r="B12" s="503" t="s">
        <v>91</v>
      </c>
      <c r="C12" s="499">
        <v>2200</v>
      </c>
      <c r="D12" s="372">
        <f>+'TABLO-1.18'!D12/'TABLO-1.18'!$D$25*100</f>
        <v>6.4139506401762745</v>
      </c>
      <c r="E12" s="372">
        <f>+'TABLO-1.18'!F12/'TABLO-1.18'!$F$25*100</f>
        <v>5.2124227065161914</v>
      </c>
      <c r="F12" s="372">
        <f>+('TABLO-1.18'!F12+'TABLO-1.18'!D12)/('TABLO-1.18'!$F$25+'TABLO-1.18'!$D$25)*100</f>
        <v>6.0045140056821742</v>
      </c>
      <c r="G12" s="372">
        <f>+'TABLO-1.18'!H12/'TABLO-1.18'!$H$25*100</f>
        <v>10.655846074878287</v>
      </c>
      <c r="H12" s="372">
        <f>+'TABLO-1.18'!J12/'TABLO-1.18'!$J$25*100</f>
        <v>6.458537216425321</v>
      </c>
      <c r="I12" s="372">
        <f>+('TABLO-1.18'!H12+'TABLO-1.18'!J12)/('TABLO-1.18'!$H$25+'TABLO-1.18'!$J$25)*100</f>
        <v>9.0035003369245228</v>
      </c>
      <c r="J12" s="372">
        <f>+'TABLO-1.18'!L12/'TABLO-1.18'!$L$25*100</f>
        <v>6.3798601628401954</v>
      </c>
      <c r="K12" s="103"/>
      <c r="L12" s="103"/>
      <c r="M12" s="103"/>
      <c r="N12" s="103"/>
      <c r="O12" s="99"/>
      <c r="P12" s="104"/>
      <c r="Q12" s="104"/>
      <c r="R12" s="104"/>
      <c r="S12" s="104"/>
      <c r="T12" s="85"/>
      <c r="U12" s="85"/>
      <c r="V12" s="85"/>
      <c r="W12" s="64"/>
    </row>
    <row r="13" spans="1:23" s="41" customFormat="1" ht="21" customHeight="1">
      <c r="A13" s="498">
        <v>2200.0100000000002</v>
      </c>
      <c r="B13" s="504" t="s">
        <v>91</v>
      </c>
      <c r="C13" s="498">
        <v>2600</v>
      </c>
      <c r="D13" s="373">
        <f>+'TABLO-1.18'!D13/'TABLO-1.18'!$D$25*100</f>
        <v>4.7438414833571363</v>
      </c>
      <c r="E13" s="373">
        <f>+'TABLO-1.18'!F13/'TABLO-1.18'!$F$25*100</f>
        <v>3.3529841016059145</v>
      </c>
      <c r="F13" s="373">
        <f>+('TABLO-1.18'!F13+'TABLO-1.18'!D13)/('TABLO-1.18'!$F$25+'TABLO-1.18'!$D$25)*100</f>
        <v>4.2698883196460038</v>
      </c>
      <c r="G13" s="373">
        <f>+'TABLO-1.18'!H13/'TABLO-1.18'!$H$25*100</f>
        <v>8.1140439563858084</v>
      </c>
      <c r="H13" s="373">
        <f>+'TABLO-1.18'!J13/'TABLO-1.18'!$J$25*100</f>
        <v>3.4715925220972341</v>
      </c>
      <c r="I13" s="373">
        <f>+('TABLO-1.18'!H13+'TABLO-1.18'!J13)/('TABLO-1.18'!$H$25+'TABLO-1.18'!$J$25)*100</f>
        <v>6.286459878160171</v>
      </c>
      <c r="J13" s="373">
        <f>+'TABLO-1.18'!L13/'TABLO-1.18'!$L$25*100</f>
        <v>4.5222777277727477</v>
      </c>
      <c r="K13" s="103"/>
      <c r="L13" s="103"/>
      <c r="M13" s="103"/>
      <c r="N13" s="103"/>
      <c r="O13" s="99"/>
      <c r="P13" s="104"/>
      <c r="Q13" s="104"/>
      <c r="R13" s="104"/>
      <c r="S13" s="104"/>
      <c r="T13" s="85"/>
      <c r="U13" s="85"/>
      <c r="V13" s="85"/>
      <c r="W13" s="64"/>
    </row>
    <row r="14" spans="1:23" s="41" customFormat="1" ht="21" customHeight="1">
      <c r="A14" s="499">
        <v>2600.0100000000002</v>
      </c>
      <c r="B14" s="503" t="s">
        <v>91</v>
      </c>
      <c r="C14" s="499">
        <v>3000</v>
      </c>
      <c r="D14" s="372">
        <f>+'TABLO-1.18'!D14/'TABLO-1.18'!$D$25*100</f>
        <v>3.3464197079081903</v>
      </c>
      <c r="E14" s="372">
        <f>+'TABLO-1.18'!F14/'TABLO-1.18'!$F$25*100</f>
        <v>2.2585713261912712</v>
      </c>
      <c r="F14" s="372">
        <f>+('TABLO-1.18'!F14+'TABLO-1.18'!D14)/('TABLO-1.18'!$F$25+'TABLO-1.18'!$D$25)*100</f>
        <v>2.9757208936964883</v>
      </c>
      <c r="G14" s="372">
        <f>+'TABLO-1.18'!H14/'TABLO-1.18'!$H$25*100</f>
        <v>11.837737786004261</v>
      </c>
      <c r="H14" s="372">
        <f>+'TABLO-1.18'!J14/'TABLO-1.18'!$J$25*100</f>
        <v>11.772414363112144</v>
      </c>
      <c r="I14" s="372">
        <f>+('TABLO-1.18'!H14+'TABLO-1.18'!J14)/('TABLO-1.18'!$H$25+'TABLO-1.18'!$J$25)*100</f>
        <v>11.812022051698227</v>
      </c>
      <c r="J14" s="372">
        <f>+'TABLO-1.18'!L14/'TABLO-1.18'!$L$25*100</f>
        <v>4.0816518039494092</v>
      </c>
      <c r="K14" s="103"/>
      <c r="L14" s="103"/>
      <c r="M14" s="103"/>
      <c r="N14" s="103"/>
      <c r="O14" s="99"/>
      <c r="P14" s="104"/>
      <c r="Q14" s="104"/>
      <c r="R14" s="104"/>
      <c r="S14" s="104"/>
      <c r="T14" s="85"/>
      <c r="U14" s="85"/>
      <c r="V14" s="85"/>
      <c r="W14" s="64"/>
    </row>
    <row r="15" spans="1:23" s="41" customFormat="1" ht="21" customHeight="1">
      <c r="A15" s="498">
        <v>3000.01</v>
      </c>
      <c r="B15" s="504" t="s">
        <v>91</v>
      </c>
      <c r="C15" s="498">
        <v>3400</v>
      </c>
      <c r="D15" s="373">
        <f>+'TABLO-1.18'!D15/'TABLO-1.18'!$D$25*100</f>
        <v>2.4730771482100482</v>
      </c>
      <c r="E15" s="373">
        <f>+'TABLO-1.18'!F15/'TABLO-1.18'!$F$25*100</f>
        <v>1.6930425668979385</v>
      </c>
      <c r="F15" s="373">
        <f>+('TABLO-1.18'!F15+'TABLO-1.18'!D15)/('TABLO-1.18'!$F$25+'TABLO-1.18'!$D$25)*100</f>
        <v>2.2072699831709732</v>
      </c>
      <c r="G15" s="373">
        <f>+'TABLO-1.18'!H15/'TABLO-1.18'!$H$25*100</f>
        <v>8.8118088068314382</v>
      </c>
      <c r="H15" s="373">
        <f>+'TABLO-1.18'!J15/'TABLO-1.18'!$J$25*100</f>
        <v>5.2818947022937524</v>
      </c>
      <c r="I15" s="373">
        <f>+('TABLO-1.18'!H15+'TABLO-1.18'!J15)/('TABLO-1.18'!$H$25+'TABLO-1.18'!$J$25)*100</f>
        <v>7.4221949559876128</v>
      </c>
      <c r="J15" s="373">
        <f>+'TABLO-1.18'!L15/'TABLO-1.18'!$L$25*100</f>
        <v>2.8599578690818279</v>
      </c>
      <c r="K15" s="103"/>
      <c r="L15" s="103"/>
      <c r="M15" s="103"/>
      <c r="N15" s="103"/>
      <c r="O15" s="99"/>
      <c r="P15" s="104"/>
      <c r="Q15" s="104"/>
      <c r="R15" s="104"/>
      <c r="S15" s="104"/>
      <c r="T15" s="85"/>
      <c r="U15" s="85"/>
      <c r="V15" s="85"/>
      <c r="W15" s="64"/>
    </row>
    <row r="16" spans="1:23" s="41" customFormat="1" ht="21" customHeight="1">
      <c r="A16" s="499">
        <v>3400.01</v>
      </c>
      <c r="B16" s="503" t="s">
        <v>91</v>
      </c>
      <c r="C16" s="499">
        <v>3800</v>
      </c>
      <c r="D16" s="372">
        <f>+'TABLO-1.18'!D16/'TABLO-1.18'!$D$25*100</f>
        <v>1.7769962247221549</v>
      </c>
      <c r="E16" s="372">
        <f>+'TABLO-1.18'!F16/'TABLO-1.18'!$F$25*100</f>
        <v>1.1634458491266038</v>
      </c>
      <c r="F16" s="372">
        <f>+('TABLO-1.18'!F16+'TABLO-1.18'!D16)/('TABLO-1.18'!$F$25+'TABLO-1.18'!$D$25)*100</f>
        <v>1.5679207685143244</v>
      </c>
      <c r="G16" s="372">
        <f>+'TABLO-1.18'!H16/'TABLO-1.18'!$H$25*100</f>
        <v>9.2782815635158897</v>
      </c>
      <c r="H16" s="372">
        <f>+'TABLO-1.18'!J16/'TABLO-1.18'!$J$25*100</f>
        <v>6.0881637405325382</v>
      </c>
      <c r="I16" s="372">
        <f>+('TABLO-1.18'!H16+'TABLO-1.18'!J16)/('TABLO-1.18'!$H$25+'TABLO-1.18'!$J$25)*100</f>
        <v>8.0224345991541277</v>
      </c>
      <c r="J16" s="372">
        <f>+'TABLO-1.18'!L16/'TABLO-1.18'!$L$25*100</f>
        <v>2.3757527140671857</v>
      </c>
      <c r="K16" s="103"/>
      <c r="L16" s="103"/>
      <c r="M16" s="103"/>
      <c r="N16" s="103"/>
      <c r="O16" s="99"/>
      <c r="P16" s="104"/>
      <c r="Q16" s="104"/>
      <c r="R16" s="104"/>
      <c r="S16" s="104"/>
      <c r="T16" s="85"/>
      <c r="U16" s="85"/>
      <c r="V16" s="85"/>
      <c r="W16" s="64"/>
    </row>
    <row r="17" spans="1:23" s="41" customFormat="1" ht="21" customHeight="1">
      <c r="A17" s="505">
        <v>3800.01</v>
      </c>
      <c r="B17" s="504" t="s">
        <v>91</v>
      </c>
      <c r="C17" s="505">
        <v>4200</v>
      </c>
      <c r="D17" s="373">
        <f>+'TABLO-1.18'!D17/'TABLO-1.18'!$D$25*100</f>
        <v>1.2973501012485065</v>
      </c>
      <c r="E17" s="373">
        <f>+'TABLO-1.18'!F17/'TABLO-1.18'!$F$25*100</f>
        <v>0.87357425024776281</v>
      </c>
      <c r="F17" s="373">
        <f>+('TABLO-1.18'!F17+'TABLO-1.18'!D17)/('TABLO-1.18'!$F$25+'TABLO-1.18'!$D$25)*100</f>
        <v>1.1529428399998436</v>
      </c>
      <c r="G17" s="373">
        <f>+'TABLO-1.18'!H17/'TABLO-1.18'!$H$25*100</f>
        <v>7.3598170817066153</v>
      </c>
      <c r="H17" s="373">
        <f>+'TABLO-1.18'!J17/'TABLO-1.18'!$J$25*100</f>
        <v>3.7729701628948544</v>
      </c>
      <c r="I17" s="373">
        <f>+('TABLO-1.18'!H17+'TABLO-1.18'!J17)/('TABLO-1.18'!$H$25+'TABLO-1.18'!$J$25)*100</f>
        <v>5.9477906097791582</v>
      </c>
      <c r="J17" s="373">
        <f>+'TABLO-1.18'!L17/'TABLO-1.18'!$L$25*100</f>
        <v>1.7530548397763885</v>
      </c>
      <c r="K17" s="103"/>
      <c r="L17" s="103"/>
      <c r="M17" s="103"/>
      <c r="N17" s="103"/>
      <c r="O17" s="99"/>
      <c r="P17" s="104">
        <v>215.7</v>
      </c>
      <c r="Q17" s="104"/>
      <c r="R17" s="104"/>
      <c r="S17" s="104"/>
      <c r="T17" s="85"/>
      <c r="U17" s="85"/>
      <c r="V17" s="85"/>
      <c r="W17" s="64"/>
    </row>
    <row r="18" spans="1:23" s="41" customFormat="1" ht="21" customHeight="1">
      <c r="A18" s="486">
        <v>4200.01</v>
      </c>
      <c r="B18" s="295" t="s">
        <v>91</v>
      </c>
      <c r="C18" s="486">
        <v>4600</v>
      </c>
      <c r="D18" s="372">
        <f>+'TABLO-1.18'!D18/'TABLO-1.18'!$D$25*100</f>
        <v>0.8884060124461779</v>
      </c>
      <c r="E18" s="372">
        <f>+'TABLO-1.18'!F18/'TABLO-1.18'!$F$25*100</f>
        <v>0.6059745779321436</v>
      </c>
      <c r="F18" s="372">
        <f>+('TABLO-1.18'!F18+'TABLO-1.18'!D18)/('TABLO-1.18'!$F$25+'TABLO-1.18'!$D$25)*100</f>
        <v>0.79216374226398389</v>
      </c>
      <c r="G18" s="372">
        <f>+'TABLO-1.18'!H18/'TABLO-1.18'!$H$25*100</f>
        <v>3.4046756155604987</v>
      </c>
      <c r="H18" s="372">
        <f>+'TABLO-1.18'!J18/'TABLO-1.18'!$J$25*100</f>
        <v>1.0762631568229815</v>
      </c>
      <c r="I18" s="372">
        <f>+('TABLO-1.18'!H18+'TABLO-1.18'!J18)/('TABLO-1.18'!$H$25+'TABLO-1.18'!$J$25)*100</f>
        <v>2.4880543870213563</v>
      </c>
      <c r="J18" s="372">
        <f>+'TABLO-1.18'!L18/'TABLO-1.18'!$L$25*100</f>
        <v>1.0044174727457176</v>
      </c>
      <c r="K18" s="103"/>
      <c r="L18" s="103"/>
      <c r="M18" s="103"/>
      <c r="N18" s="103"/>
      <c r="O18" s="99"/>
      <c r="P18" s="104"/>
      <c r="Q18" s="104"/>
      <c r="R18" s="104"/>
      <c r="S18" s="104"/>
      <c r="T18" s="85"/>
      <c r="U18" s="85"/>
      <c r="V18" s="85"/>
      <c r="W18" s="64"/>
    </row>
    <row r="19" spans="1:23" s="41" customFormat="1" ht="21" customHeight="1">
      <c r="A19" s="487">
        <v>4600.01</v>
      </c>
      <c r="B19" s="293" t="s">
        <v>91</v>
      </c>
      <c r="C19" s="487">
        <v>5000</v>
      </c>
      <c r="D19" s="373">
        <f>+'TABLO-1.18'!D19/'TABLO-1.18'!$D$25*100</f>
        <v>0.70827904555016197</v>
      </c>
      <c r="E19" s="373">
        <f>+'TABLO-1.18'!F19/'TABLO-1.18'!$F$25*100</f>
        <v>0.50920553167345117</v>
      </c>
      <c r="F19" s="373">
        <f>+('TABLO-1.18'!F19+'TABLO-1.18'!D19)/('TABLO-1.18'!$F$25+'TABLO-1.18'!$D$25)*100</f>
        <v>0.64044209623321502</v>
      </c>
      <c r="G19" s="373">
        <f>+'TABLO-1.18'!H19/'TABLO-1.18'!$H$25*100</f>
        <v>2.2792459286680873</v>
      </c>
      <c r="H19" s="373">
        <f>+'TABLO-1.18'!J19/'TABLO-1.18'!$J$25*100</f>
        <v>0.55424258504395485</v>
      </c>
      <c r="I19" s="373">
        <f>+('TABLO-1.18'!H19+'TABLO-1.18'!J19)/('TABLO-1.18'!$H$25+'TABLO-1.18'!$J$25)*100</f>
        <v>1.600167495578013</v>
      </c>
      <c r="J19" s="373">
        <f>+'TABLO-1.18'!L19/'TABLO-1.18'!$L$25*100</f>
        <v>0.76055909604020955</v>
      </c>
      <c r="K19" s="103"/>
      <c r="L19" s="103"/>
      <c r="M19" s="103"/>
      <c r="N19" s="103"/>
      <c r="O19" s="99"/>
      <c r="P19" s="104"/>
      <c r="Q19" s="104"/>
      <c r="R19" s="104"/>
      <c r="S19" s="104"/>
      <c r="T19" s="85"/>
      <c r="U19" s="85"/>
      <c r="V19" s="85"/>
      <c r="W19" s="64"/>
    </row>
    <row r="20" spans="1:23" s="41" customFormat="1" ht="21" customHeight="1">
      <c r="A20" s="486">
        <v>5000.01</v>
      </c>
      <c r="B20" s="295" t="s">
        <v>91</v>
      </c>
      <c r="C20" s="486">
        <v>5400</v>
      </c>
      <c r="D20" s="372">
        <f>+'TABLO-1.18'!D20/'TABLO-1.18'!$D$25*100</f>
        <v>0.60075751156672597</v>
      </c>
      <c r="E20" s="372">
        <f>+'TABLO-1.18'!F20/'TABLO-1.18'!$F$25*100</f>
        <v>0.42279045660814984</v>
      </c>
      <c r="F20" s="372">
        <f>+('TABLO-1.18'!F20+'TABLO-1.18'!D20)/('TABLO-1.18'!$F$25+'TABLO-1.18'!$D$25)*100</f>
        <v>0.54011286903136557</v>
      </c>
      <c r="G20" s="372">
        <f>+'TABLO-1.18'!H20/'TABLO-1.18'!$H$25*100</f>
        <v>1.5712930270177787</v>
      </c>
      <c r="H20" s="372">
        <f>+'TABLO-1.18'!J20/'TABLO-1.18'!$J$25*100</f>
        <v>0.38894006346179416</v>
      </c>
      <c r="I20" s="372">
        <f>+('TABLO-1.18'!H20+'TABLO-1.18'!J20)/('TABLO-1.18'!$H$25+'TABLO-1.18'!$J$25)*100</f>
        <v>1.1058386261212938</v>
      </c>
      <c r="J20" s="372">
        <f>+'TABLO-1.18'!L20/'TABLO-1.18'!$L$25*100</f>
        <v>0.61091778958632248</v>
      </c>
      <c r="K20" s="103"/>
      <c r="L20" s="103"/>
      <c r="M20" s="103"/>
      <c r="N20" s="103"/>
      <c r="O20" s="99"/>
      <c r="P20" s="104"/>
      <c r="Q20" s="104"/>
      <c r="R20" s="104"/>
      <c r="S20" s="104"/>
      <c r="T20" s="85"/>
      <c r="U20" s="85"/>
      <c r="V20" s="85"/>
      <c r="W20" s="64"/>
    </row>
    <row r="21" spans="1:23" s="41" customFormat="1" ht="21" customHeight="1">
      <c r="A21" s="487">
        <v>5400.01</v>
      </c>
      <c r="B21" s="293" t="s">
        <v>91</v>
      </c>
      <c r="C21" s="487">
        <v>5800</v>
      </c>
      <c r="D21" s="373">
        <f>+'TABLO-1.18'!D21/'TABLO-1.18'!$D$25*100</f>
        <v>0.48305382032493666</v>
      </c>
      <c r="E21" s="373">
        <f>+'TABLO-1.18'!F21/'TABLO-1.18'!$F$25*100</f>
        <v>0.34595725928204812</v>
      </c>
      <c r="F21" s="373">
        <f>+('TABLO-1.18'!F21+'TABLO-1.18'!D21)/('TABLO-1.18'!$F$25+'TABLO-1.18'!$D$25)*100</f>
        <v>0.43633634253553111</v>
      </c>
      <c r="G21" s="373">
        <f>+'TABLO-1.18'!H21/'TABLO-1.18'!$H$25*100</f>
        <v>1.0134388950241868</v>
      </c>
      <c r="H21" s="373">
        <f>+'TABLO-1.18'!J21/'TABLO-1.18'!$J$25*100</f>
        <v>0.27981644233038222</v>
      </c>
      <c r="I21" s="373">
        <f>+('TABLO-1.18'!H21+'TABLO-1.18'!J21)/('TABLO-1.18'!$H$25+'TABLO-1.18'!$J$25)*100</f>
        <v>0.72463528922459253</v>
      </c>
      <c r="J21" s="373">
        <f>+'TABLO-1.18'!L21/'TABLO-1.18'!$L$25*100</f>
        <v>0.47241916846412307</v>
      </c>
      <c r="K21" s="103"/>
      <c r="L21" s="103"/>
      <c r="M21" s="103"/>
      <c r="N21" s="103"/>
      <c r="O21" s="99"/>
      <c r="P21" s="104"/>
      <c r="Q21" s="104"/>
      <c r="R21" s="104"/>
      <c r="S21" s="104"/>
      <c r="T21" s="85"/>
      <c r="U21" s="85"/>
      <c r="V21" s="85"/>
      <c r="W21" s="64"/>
    </row>
    <row r="22" spans="1:23" s="41" customFormat="1" ht="21" customHeight="1">
      <c r="A22" s="486">
        <v>5800.01</v>
      </c>
      <c r="B22" s="295" t="s">
        <v>91</v>
      </c>
      <c r="C22" s="486">
        <v>6200</v>
      </c>
      <c r="D22" s="372">
        <f>+'TABLO-1.18'!D22/'TABLO-1.18'!$D$25*100</f>
        <v>0.42302514245810169</v>
      </c>
      <c r="E22" s="372">
        <f>+'TABLO-1.18'!F22/'TABLO-1.18'!$F$25*100</f>
        <v>0.29674125089434161</v>
      </c>
      <c r="F22" s="372">
        <f>+('TABLO-1.18'!F22+'TABLO-1.18'!D22)/('TABLO-1.18'!$F$25+'TABLO-1.18'!$D$25)*100</f>
        <v>0.37999222569920471</v>
      </c>
      <c r="G22" s="372">
        <f>+'TABLO-1.18'!H22/'TABLO-1.18'!$H$25*100</f>
        <v>0.72062963711872585</v>
      </c>
      <c r="H22" s="372">
        <f>+'TABLO-1.18'!J22/'TABLO-1.18'!$J$25*100</f>
        <v>0.27550420263693454</v>
      </c>
      <c r="I22" s="372">
        <f>+('TABLO-1.18'!H22+'TABLO-1.18'!J22)/('TABLO-1.18'!$H$25+'TABLO-1.18'!$J$25)*100</f>
        <v>0.54539804484750687</v>
      </c>
      <c r="J22" s="372">
        <f>+'TABLO-1.18'!L22/'TABLO-1.18'!$L$25*100</f>
        <v>0.4006940334874286</v>
      </c>
      <c r="K22" s="103"/>
      <c r="L22" s="103"/>
      <c r="M22" s="103"/>
      <c r="N22" s="103"/>
      <c r="O22" s="99"/>
      <c r="P22" s="104"/>
      <c r="Q22" s="104"/>
      <c r="R22" s="104"/>
      <c r="S22" s="104"/>
      <c r="T22" s="85"/>
      <c r="U22" s="85"/>
      <c r="V22" s="85"/>
      <c r="W22" s="64"/>
    </row>
    <row r="23" spans="1:23" s="41" customFormat="1" ht="21" customHeight="1">
      <c r="A23" s="487">
        <v>6200.01</v>
      </c>
      <c r="B23" s="293" t="s">
        <v>91</v>
      </c>
      <c r="C23" s="487">
        <v>6501.37</v>
      </c>
      <c r="D23" s="373">
        <f>+'TABLO-1.18'!D23/'TABLO-1.18'!$D$25*100</f>
        <v>0.25819699475931018</v>
      </c>
      <c r="E23" s="373">
        <f>+'TABLO-1.18'!F23/'TABLO-1.18'!$F$25*100</f>
        <v>0.18051149013640713</v>
      </c>
      <c r="F23" s="373">
        <f>+('TABLO-1.18'!F23+'TABLO-1.18'!D23)/('TABLO-1.18'!$F$25+'TABLO-1.18'!$D$25)*100</f>
        <v>0.23172462514499231</v>
      </c>
      <c r="G23" s="373">
        <f>+'TABLO-1.18'!H23/'TABLO-1.18'!$H$25*100</f>
        <v>0.51982392558834056</v>
      </c>
      <c r="H23" s="373">
        <f>+'TABLO-1.18'!J23/'TABLO-1.18'!$J$25*100</f>
        <v>0.2338192189336071</v>
      </c>
      <c r="I23" s="373">
        <f>+('TABLO-1.18'!H23+'TABLO-1.18'!J23)/('TABLO-1.18'!$H$25+'TABLO-1.18'!$J$25)*100</f>
        <v>0.40723305510142394</v>
      </c>
      <c r="J23" s="373">
        <f>+'TABLO-1.18'!L23/'TABLO-1.18'!$L$25*100</f>
        <v>0.25369085221535531</v>
      </c>
      <c r="K23" s="103"/>
      <c r="L23" s="103"/>
      <c r="M23" s="103"/>
      <c r="N23" s="103"/>
      <c r="O23" s="99"/>
      <c r="P23" s="104"/>
      <c r="Q23" s="104"/>
      <c r="R23" s="104"/>
      <c r="S23" s="104"/>
      <c r="T23" s="85"/>
      <c r="U23" s="85"/>
      <c r="V23" s="85"/>
      <c r="W23" s="64"/>
    </row>
    <row r="24" spans="1:23" s="41" customFormat="1" ht="21" customHeight="1">
      <c r="A24" s="853">
        <v>6501.38</v>
      </c>
      <c r="B24" s="854"/>
      <c r="C24" s="855"/>
      <c r="D24" s="372">
        <f>+'TABLO-1.18'!D24/'TABLO-1.18'!$D$25*100</f>
        <v>3.3772220127801935</v>
      </c>
      <c r="E24" s="372">
        <f>+'TABLO-1.18'!F24/'TABLO-1.18'!$F$25*100</f>
        <v>2.5128870316411818</v>
      </c>
      <c r="F24" s="372">
        <f>+('TABLO-1.18'!F24+'TABLO-1.18'!D24)/('TABLO-1.18'!$F$25+'TABLO-1.18'!$D$25)*100</f>
        <v>3.082688364548595</v>
      </c>
      <c r="G24" s="372">
        <f>+'TABLO-1.18'!H24/'TABLO-1.18'!$H$25*100</f>
        <v>3.3553685585851833</v>
      </c>
      <c r="H24" s="372">
        <f>+'TABLO-1.18'!J24/'TABLO-1.18'!$J$25*100</f>
        <v>0.99804392016127774</v>
      </c>
      <c r="I24" s="372">
        <f>+('TABLO-1.18'!H24+'TABLO-1.18'!J24)/('TABLO-1.18'!$H$25+'TABLO-1.18'!$J$25)*100</f>
        <v>2.4273655331636057</v>
      </c>
      <c r="J24" s="372">
        <f>+'TABLO-1.18'!L24/'TABLO-1.18'!$L$25*100</f>
        <v>3.0006696824706496</v>
      </c>
      <c r="K24" s="103"/>
      <c r="L24" s="103"/>
      <c r="M24" s="103"/>
      <c r="N24" s="103"/>
      <c r="O24" s="99"/>
      <c r="P24" s="104"/>
      <c r="Q24" s="104"/>
      <c r="R24" s="104"/>
      <c r="S24" s="104"/>
      <c r="T24" s="85"/>
      <c r="U24" s="85"/>
      <c r="V24" s="85"/>
      <c r="W24" s="64"/>
    </row>
    <row r="25" spans="1:23" s="41" customFormat="1" ht="21" customHeight="1">
      <c r="A25" s="849" t="s">
        <v>206</v>
      </c>
      <c r="B25" s="849"/>
      <c r="C25" s="849"/>
      <c r="D25" s="374">
        <f>+'TABLO-1.18'!D25/'TABLO-1.18'!$D$25*100</f>
        <v>100</v>
      </c>
      <c r="E25" s="374">
        <f>+'TABLO-1.18'!F25/'TABLO-1.18'!$F$25*100</f>
        <v>100</v>
      </c>
      <c r="F25" s="374">
        <f>+'TABLO-1.18'!F25/'TABLO-1.18'!$F$25*100</f>
        <v>100</v>
      </c>
      <c r="G25" s="374">
        <f>+'TABLO-1.18'!H25/'TABLO-1.18'!$H$25*100</f>
        <v>100</v>
      </c>
      <c r="H25" s="374">
        <f>+'TABLO-1.18'!J25/'TABLO-1.18'!$J$25*100</f>
        <v>100</v>
      </c>
      <c r="I25" s="374">
        <f>+('TABLO-1.18'!H25+'TABLO-1.18'!J25)/('TABLO-1.18'!$H$25+'TABLO-1.18'!$J$25)*100</f>
        <v>100</v>
      </c>
      <c r="J25" s="374">
        <f>SUM(J8:J24)</f>
        <v>99.999999999999986</v>
      </c>
      <c r="K25" s="103"/>
      <c r="L25" s="103"/>
      <c r="M25" s="103"/>
      <c r="N25" s="99"/>
      <c r="O25" s="99"/>
      <c r="P25" s="104"/>
      <c r="Q25" s="104"/>
      <c r="R25" s="104"/>
      <c r="S25" s="104"/>
      <c r="T25" s="85"/>
      <c r="U25" s="85"/>
      <c r="V25" s="85"/>
      <c r="W25" s="64"/>
    </row>
    <row r="26" spans="1:23" s="43" customFormat="1" ht="12">
      <c r="A26" s="42"/>
      <c r="C26" s="44"/>
      <c r="J26" s="118"/>
      <c r="K26" s="99"/>
      <c r="L26" s="99"/>
      <c r="M26" s="99"/>
      <c r="N26" s="99"/>
      <c r="O26" s="99"/>
      <c r="P26" s="99"/>
      <c r="Q26" s="99"/>
      <c r="R26" s="99"/>
      <c r="S26" s="99"/>
      <c r="T26" s="64"/>
      <c r="U26" s="64"/>
      <c r="V26" s="64"/>
      <c r="W26" s="64"/>
    </row>
    <row r="27" spans="1:23" s="43" customFormat="1" ht="12">
      <c r="A27" s="42"/>
      <c r="C27" s="44"/>
      <c r="J27" s="118"/>
      <c r="K27" s="103"/>
      <c r="L27" s="99"/>
      <c r="M27" s="99"/>
      <c r="N27" s="99"/>
      <c r="O27" s="99"/>
      <c r="P27" s="99"/>
      <c r="Q27" s="99"/>
      <c r="R27" s="99"/>
      <c r="S27" s="99"/>
      <c r="T27" s="64"/>
      <c r="U27" s="64"/>
      <c r="V27" s="64"/>
      <c r="W27" s="64"/>
    </row>
    <row r="28" spans="1:23" s="43" customFormat="1" ht="12">
      <c r="A28" s="42"/>
      <c r="C28" s="44"/>
      <c r="D28" s="89"/>
      <c r="E28" s="89"/>
      <c r="F28" s="89"/>
      <c r="G28" s="89"/>
      <c r="H28" s="89"/>
      <c r="I28" s="89"/>
      <c r="J28" s="119"/>
      <c r="K28" s="99"/>
      <c r="L28" s="103"/>
      <c r="M28" s="99"/>
      <c r="N28" s="99"/>
      <c r="O28" s="99"/>
      <c r="P28" s="99"/>
      <c r="Q28" s="99"/>
      <c r="R28" s="99"/>
      <c r="S28" s="99"/>
      <c r="T28" s="64"/>
      <c r="U28" s="64"/>
      <c r="V28" s="64"/>
      <c r="W28" s="64"/>
    </row>
    <row r="29" spans="1:23" s="43" customFormat="1" ht="12">
      <c r="A29" s="42"/>
      <c r="C29" s="44"/>
      <c r="D29" s="89"/>
      <c r="E29" s="89"/>
      <c r="F29" s="89"/>
      <c r="G29" s="89"/>
      <c r="H29" s="89"/>
      <c r="I29" s="89"/>
      <c r="J29" s="119"/>
      <c r="K29" s="99"/>
      <c r="L29" s="99"/>
      <c r="M29" s="99"/>
      <c r="N29" s="99"/>
      <c r="O29" s="99"/>
      <c r="P29" s="99"/>
      <c r="Q29" s="99"/>
      <c r="R29" s="99"/>
      <c r="S29" s="99"/>
      <c r="T29" s="64"/>
      <c r="U29" s="64"/>
      <c r="V29" s="64"/>
      <c r="W29" s="64"/>
    </row>
    <row r="30" spans="1:23" s="43" customFormat="1" ht="12">
      <c r="A30" s="42"/>
      <c r="C30" s="44"/>
      <c r="D30" s="89"/>
      <c r="E30" s="89"/>
      <c r="F30" s="89"/>
      <c r="G30" s="89"/>
      <c r="H30" s="89"/>
      <c r="I30" s="89"/>
      <c r="J30" s="119"/>
      <c r="K30" s="99"/>
      <c r="L30" s="99"/>
      <c r="M30" s="99"/>
      <c r="N30" s="99"/>
      <c r="O30" s="99"/>
      <c r="P30" s="99"/>
      <c r="Q30" s="99"/>
      <c r="R30" s="99"/>
      <c r="S30" s="99"/>
      <c r="T30" s="64"/>
      <c r="U30" s="64"/>
      <c r="V30" s="64"/>
      <c r="W30" s="64"/>
    </row>
    <row r="31" spans="1:23" s="43" customFormat="1" ht="12">
      <c r="A31" s="42"/>
      <c r="C31" s="44"/>
      <c r="D31" s="89"/>
      <c r="E31" s="89"/>
      <c r="F31" s="89"/>
      <c r="G31" s="89"/>
      <c r="H31" s="89"/>
      <c r="I31" s="89"/>
      <c r="J31" s="119"/>
      <c r="K31" s="99"/>
      <c r="L31" s="99"/>
      <c r="M31" s="99"/>
      <c r="N31" s="99"/>
      <c r="O31" s="99"/>
      <c r="P31" s="99"/>
      <c r="Q31" s="99"/>
      <c r="R31" s="99"/>
      <c r="S31" s="99"/>
      <c r="T31" s="64"/>
      <c r="U31" s="64"/>
      <c r="V31" s="64"/>
      <c r="W31" s="64"/>
    </row>
    <row r="32" spans="1:23" s="43" customFormat="1" ht="12">
      <c r="A32" s="42"/>
      <c r="C32" s="44"/>
      <c r="D32" s="89"/>
      <c r="E32" s="89"/>
      <c r="F32" s="89"/>
      <c r="G32" s="89"/>
      <c r="H32" s="89"/>
      <c r="I32" s="89"/>
      <c r="J32" s="119"/>
      <c r="K32" s="99"/>
      <c r="L32" s="99"/>
      <c r="M32" s="99"/>
      <c r="N32" s="99"/>
      <c r="O32" s="99"/>
      <c r="P32" s="99"/>
      <c r="Q32" s="99"/>
      <c r="R32" s="99"/>
      <c r="S32" s="99"/>
      <c r="T32" s="64"/>
      <c r="U32" s="64"/>
      <c r="V32" s="64"/>
      <c r="W32" s="64"/>
    </row>
    <row r="33" spans="1:23" s="43" customFormat="1" ht="12">
      <c r="A33" s="42"/>
      <c r="C33" s="44"/>
      <c r="J33" s="118"/>
      <c r="K33" s="99"/>
      <c r="L33" s="99"/>
      <c r="M33" s="99"/>
      <c r="N33" s="99"/>
      <c r="O33" s="99"/>
      <c r="P33" s="99"/>
      <c r="Q33" s="99"/>
      <c r="R33" s="99"/>
      <c r="S33" s="99"/>
      <c r="T33" s="64"/>
      <c r="U33" s="64"/>
      <c r="V33" s="64"/>
      <c r="W33" s="64"/>
    </row>
    <row r="34" spans="1:23" s="43" customFormat="1" ht="12">
      <c r="A34" s="42"/>
      <c r="C34" s="44"/>
      <c r="J34" s="118"/>
      <c r="K34" s="99"/>
      <c r="L34" s="99"/>
      <c r="M34" s="99"/>
      <c r="N34" s="99"/>
      <c r="O34" s="99"/>
      <c r="P34" s="99"/>
      <c r="Q34" s="99"/>
      <c r="R34" s="99"/>
      <c r="S34" s="99"/>
      <c r="T34" s="64"/>
      <c r="U34" s="64"/>
      <c r="V34" s="64"/>
      <c r="W34" s="64"/>
    </row>
    <row r="35" spans="1:23" s="43" customFormat="1" ht="12">
      <c r="A35" s="42"/>
      <c r="C35" s="44"/>
      <c r="J35" s="118"/>
      <c r="K35" s="99"/>
      <c r="L35" s="99"/>
      <c r="M35" s="99"/>
      <c r="N35" s="99"/>
      <c r="O35" s="99"/>
      <c r="P35" s="99"/>
      <c r="Q35" s="99"/>
      <c r="R35" s="99"/>
      <c r="S35" s="99"/>
      <c r="T35" s="64"/>
      <c r="U35" s="64"/>
      <c r="V35" s="64"/>
      <c r="W35" s="64"/>
    </row>
    <row r="36" spans="1:23" s="43" customFormat="1" ht="12">
      <c r="A36" s="42"/>
      <c r="C36" s="44"/>
      <c r="J36" s="118"/>
      <c r="K36" s="99"/>
      <c r="L36" s="99"/>
      <c r="M36" s="99"/>
      <c r="N36" s="99"/>
      <c r="O36" s="99"/>
      <c r="P36" s="99"/>
      <c r="Q36" s="99"/>
      <c r="R36" s="99"/>
      <c r="S36" s="99"/>
      <c r="T36" s="64"/>
      <c r="U36" s="64"/>
      <c r="V36" s="64"/>
      <c r="W36" s="64"/>
    </row>
    <row r="37" spans="1:23" s="43" customFormat="1" ht="12">
      <c r="A37" s="42"/>
      <c r="C37" s="44"/>
      <c r="J37" s="118"/>
      <c r="K37" s="99"/>
      <c r="L37" s="99"/>
      <c r="M37" s="99"/>
      <c r="N37" s="99"/>
      <c r="O37" s="99"/>
      <c r="P37" s="99"/>
      <c r="Q37" s="99"/>
      <c r="R37" s="99"/>
      <c r="S37" s="99"/>
      <c r="T37" s="64"/>
      <c r="U37" s="64"/>
      <c r="V37" s="64"/>
      <c r="W37" s="64"/>
    </row>
    <row r="38" spans="1:23" s="43" customFormat="1" ht="12">
      <c r="A38" s="42"/>
      <c r="C38" s="44"/>
      <c r="J38" s="118"/>
      <c r="K38" s="99"/>
      <c r="L38" s="99"/>
      <c r="M38" s="99"/>
      <c r="N38" s="99"/>
      <c r="O38" s="99"/>
      <c r="P38" s="99"/>
      <c r="Q38" s="99"/>
      <c r="R38" s="99"/>
      <c r="S38" s="99"/>
      <c r="T38" s="64"/>
      <c r="U38" s="64"/>
      <c r="V38" s="64"/>
      <c r="W38" s="64"/>
    </row>
    <row r="39" spans="1:23" s="43" customFormat="1" ht="12">
      <c r="A39" s="42"/>
      <c r="C39" s="44"/>
      <c r="J39" s="118"/>
      <c r="K39" s="99"/>
      <c r="L39" s="99"/>
      <c r="M39" s="99"/>
      <c r="N39" s="99"/>
      <c r="O39" s="99"/>
      <c r="P39" s="99"/>
      <c r="Q39" s="99"/>
      <c r="R39" s="99"/>
      <c r="S39" s="99"/>
      <c r="T39" s="64"/>
      <c r="U39" s="64"/>
      <c r="V39" s="64"/>
      <c r="W39" s="64"/>
    </row>
    <row r="40" spans="1:23" s="43" customFormat="1" ht="12">
      <c r="A40" s="42"/>
      <c r="C40" s="44"/>
      <c r="J40" s="118"/>
      <c r="K40" s="99"/>
      <c r="L40" s="99"/>
      <c r="M40" s="99"/>
      <c r="N40" s="99"/>
      <c r="O40" s="99"/>
      <c r="P40" s="99"/>
      <c r="Q40" s="99"/>
      <c r="R40" s="99"/>
      <c r="S40" s="99"/>
      <c r="T40" s="64"/>
      <c r="U40" s="64"/>
      <c r="V40" s="64"/>
      <c r="W40" s="64"/>
    </row>
    <row r="41" spans="1:23" s="43" customFormat="1" ht="12">
      <c r="A41" s="42"/>
      <c r="C41" s="44"/>
      <c r="J41" s="118"/>
      <c r="K41" s="99"/>
      <c r="L41" s="99"/>
      <c r="M41" s="99"/>
      <c r="N41" s="99"/>
      <c r="O41" s="99"/>
      <c r="P41" s="99"/>
      <c r="Q41" s="99"/>
      <c r="R41" s="99"/>
      <c r="S41" s="99"/>
      <c r="T41" s="64"/>
      <c r="U41" s="64"/>
      <c r="V41" s="64"/>
      <c r="W41" s="64"/>
    </row>
    <row r="42" spans="1:23" s="43" customFormat="1" ht="12">
      <c r="A42" s="42"/>
      <c r="C42" s="44"/>
      <c r="J42" s="118"/>
      <c r="K42" s="99"/>
      <c r="L42" s="99"/>
      <c r="M42" s="99"/>
      <c r="N42" s="99"/>
      <c r="O42" s="99"/>
      <c r="P42" s="99"/>
      <c r="Q42" s="99"/>
      <c r="R42" s="99"/>
      <c r="S42" s="99"/>
      <c r="T42" s="64"/>
      <c r="U42" s="64"/>
      <c r="V42" s="64"/>
      <c r="W42" s="64"/>
    </row>
    <row r="43" spans="1:23" s="43" customFormat="1" ht="12">
      <c r="A43" s="42"/>
      <c r="C43" s="44"/>
      <c r="J43" s="118"/>
      <c r="K43" s="99"/>
      <c r="L43" s="99"/>
      <c r="M43" s="99"/>
      <c r="N43" s="99"/>
      <c r="O43" s="99"/>
      <c r="P43" s="99"/>
      <c r="Q43" s="99"/>
      <c r="R43" s="99"/>
      <c r="S43" s="99"/>
      <c r="T43" s="64"/>
      <c r="U43" s="64"/>
      <c r="V43" s="64"/>
      <c r="W43" s="64"/>
    </row>
    <row r="44" spans="1:23" s="43" customFormat="1" ht="12">
      <c r="A44" s="42"/>
      <c r="C44" s="44"/>
      <c r="J44" s="118"/>
      <c r="K44" s="99"/>
      <c r="L44" s="99"/>
      <c r="M44" s="99"/>
      <c r="N44" s="99"/>
      <c r="O44" s="99"/>
      <c r="P44" s="99"/>
      <c r="Q44" s="99"/>
      <c r="R44" s="99"/>
      <c r="S44" s="99"/>
      <c r="T44" s="64"/>
      <c r="U44" s="64"/>
      <c r="V44" s="64"/>
      <c r="W44" s="64"/>
    </row>
    <row r="45" spans="1:23" s="43" customFormat="1" ht="12">
      <c r="A45" s="42"/>
      <c r="C45" s="44"/>
      <c r="J45" s="118"/>
      <c r="K45" s="99"/>
      <c r="L45" s="99"/>
      <c r="M45" s="99"/>
      <c r="N45" s="99"/>
      <c r="O45" s="99"/>
      <c r="P45" s="99"/>
      <c r="Q45" s="99"/>
      <c r="R45" s="99"/>
      <c r="S45" s="99"/>
      <c r="T45" s="64"/>
      <c r="U45" s="64"/>
      <c r="V45" s="64"/>
      <c r="W45" s="64"/>
    </row>
    <row r="46" spans="1:23" s="43" customFormat="1" ht="12">
      <c r="A46" s="42"/>
      <c r="C46" s="44"/>
      <c r="J46" s="118"/>
      <c r="K46" s="99"/>
      <c r="L46" s="99"/>
      <c r="M46" s="99"/>
      <c r="N46" s="99"/>
      <c r="O46" s="99"/>
      <c r="P46" s="99"/>
      <c r="Q46" s="99"/>
      <c r="R46" s="99"/>
      <c r="S46" s="99"/>
      <c r="T46" s="64"/>
      <c r="U46" s="64"/>
      <c r="V46" s="64"/>
      <c r="W46" s="64"/>
    </row>
    <row r="47" spans="1:23" s="43" customFormat="1" ht="12">
      <c r="A47" s="42"/>
      <c r="C47" s="44"/>
      <c r="J47" s="118"/>
      <c r="K47" s="99"/>
      <c r="L47" s="99"/>
      <c r="M47" s="99"/>
      <c r="N47" s="99"/>
      <c r="O47" s="99"/>
      <c r="P47" s="99"/>
      <c r="Q47" s="99"/>
      <c r="R47" s="99"/>
      <c r="S47" s="99"/>
      <c r="T47" s="64"/>
      <c r="U47" s="64"/>
      <c r="V47" s="64"/>
      <c r="W47" s="64"/>
    </row>
    <row r="48" spans="1:23" s="43" customFormat="1" ht="12">
      <c r="A48" s="42"/>
      <c r="C48" s="44"/>
      <c r="J48" s="118"/>
      <c r="K48" s="99"/>
      <c r="L48" s="99"/>
      <c r="M48" s="99"/>
      <c r="N48" s="99"/>
      <c r="O48" s="99"/>
      <c r="P48" s="99"/>
      <c r="Q48" s="99"/>
      <c r="R48" s="99"/>
      <c r="S48" s="99"/>
      <c r="T48" s="64"/>
      <c r="U48" s="64"/>
      <c r="V48" s="64"/>
      <c r="W48" s="64"/>
    </row>
    <row r="49" spans="1:23" s="43" customFormat="1" ht="12">
      <c r="A49" s="42"/>
      <c r="C49" s="44"/>
      <c r="J49" s="118"/>
      <c r="K49" s="99"/>
      <c r="L49" s="99"/>
      <c r="M49" s="99"/>
      <c r="N49" s="99"/>
      <c r="O49" s="99"/>
      <c r="P49" s="99"/>
      <c r="Q49" s="99"/>
      <c r="R49" s="99"/>
      <c r="S49" s="99"/>
      <c r="T49" s="64"/>
      <c r="U49" s="64"/>
      <c r="V49" s="64"/>
      <c r="W49" s="64"/>
    </row>
    <row r="50" spans="1:23" s="43" customFormat="1" ht="12">
      <c r="A50" s="42"/>
      <c r="C50" s="44"/>
      <c r="J50" s="118"/>
      <c r="K50" s="99"/>
      <c r="L50" s="99"/>
      <c r="M50" s="99"/>
      <c r="N50" s="99"/>
      <c r="O50" s="99"/>
      <c r="P50" s="99"/>
      <c r="Q50" s="99"/>
      <c r="R50" s="99"/>
      <c r="S50" s="99"/>
      <c r="T50" s="64"/>
      <c r="U50" s="64"/>
      <c r="V50" s="64"/>
      <c r="W50" s="64"/>
    </row>
    <row r="51" spans="1:23" s="43" customFormat="1" ht="12">
      <c r="A51" s="42"/>
      <c r="C51" s="44"/>
      <c r="J51" s="118"/>
      <c r="K51" s="99"/>
      <c r="L51" s="99"/>
      <c r="M51" s="99"/>
      <c r="N51" s="99"/>
      <c r="O51" s="99"/>
      <c r="P51" s="99"/>
      <c r="Q51" s="99"/>
      <c r="R51" s="99"/>
      <c r="S51" s="99"/>
      <c r="T51" s="64"/>
      <c r="U51" s="64"/>
      <c r="V51" s="64"/>
      <c r="W51" s="64"/>
    </row>
    <row r="52" spans="1:23" s="43" customFormat="1" ht="12">
      <c r="A52" s="42"/>
      <c r="C52" s="44"/>
      <c r="J52" s="118"/>
      <c r="K52" s="99"/>
      <c r="L52" s="99"/>
      <c r="M52" s="99"/>
      <c r="N52" s="99"/>
      <c r="O52" s="99"/>
      <c r="P52" s="99"/>
      <c r="Q52" s="99"/>
      <c r="R52" s="99"/>
      <c r="S52" s="99"/>
      <c r="T52" s="64"/>
      <c r="U52" s="64"/>
      <c r="V52" s="64"/>
      <c r="W52" s="64"/>
    </row>
    <row r="53" spans="1:23" s="43" customFormat="1" ht="12">
      <c r="A53" s="42"/>
      <c r="C53" s="44"/>
      <c r="J53" s="118"/>
      <c r="K53" s="99"/>
      <c r="L53" s="99"/>
      <c r="M53" s="99"/>
      <c r="N53" s="99"/>
      <c r="O53" s="99"/>
      <c r="P53" s="99"/>
      <c r="Q53" s="99"/>
      <c r="R53" s="99"/>
      <c r="S53" s="99"/>
      <c r="T53" s="64"/>
      <c r="U53" s="64"/>
      <c r="V53" s="64"/>
      <c r="W53" s="64"/>
    </row>
    <row r="54" spans="1:23" s="43" customFormat="1" ht="12">
      <c r="A54" s="42"/>
      <c r="C54" s="44"/>
      <c r="J54" s="118"/>
      <c r="K54" s="99"/>
      <c r="L54" s="99"/>
      <c r="M54" s="99"/>
      <c r="N54" s="99"/>
      <c r="O54" s="99"/>
      <c r="P54" s="99"/>
      <c r="Q54" s="99"/>
      <c r="R54" s="99"/>
      <c r="S54" s="99"/>
      <c r="T54" s="64"/>
      <c r="U54" s="64"/>
      <c r="V54" s="64"/>
      <c r="W54" s="64"/>
    </row>
    <row r="55" spans="1:23" s="43" customFormat="1" ht="12">
      <c r="A55" s="42"/>
      <c r="C55" s="44"/>
      <c r="J55" s="118"/>
      <c r="K55" s="99"/>
      <c r="L55" s="99"/>
      <c r="M55" s="99"/>
      <c r="N55" s="99"/>
      <c r="O55" s="99"/>
      <c r="P55" s="99"/>
      <c r="Q55" s="99"/>
      <c r="R55" s="99"/>
      <c r="S55" s="99"/>
      <c r="T55" s="64"/>
      <c r="U55" s="64"/>
      <c r="V55" s="64"/>
      <c r="W55" s="64"/>
    </row>
    <row r="56" spans="1:23" s="43" customFormat="1" ht="12">
      <c r="A56" s="42"/>
      <c r="C56" s="44"/>
      <c r="J56" s="118"/>
      <c r="K56" s="99"/>
      <c r="L56" s="99"/>
      <c r="M56" s="99"/>
      <c r="N56" s="99"/>
      <c r="O56" s="99"/>
      <c r="P56" s="99"/>
      <c r="Q56" s="99"/>
      <c r="R56" s="99"/>
      <c r="S56" s="99"/>
      <c r="T56" s="64"/>
      <c r="U56" s="64"/>
      <c r="V56" s="64"/>
      <c r="W56" s="64"/>
    </row>
    <row r="57" spans="1:23" s="43" customFormat="1" ht="12">
      <c r="A57" s="42"/>
      <c r="C57" s="44"/>
      <c r="J57" s="118"/>
      <c r="K57" s="99"/>
      <c r="L57" s="99"/>
      <c r="M57" s="99"/>
      <c r="N57" s="99"/>
      <c r="O57" s="99"/>
      <c r="P57" s="99"/>
      <c r="Q57" s="99"/>
      <c r="R57" s="99"/>
      <c r="S57" s="99"/>
      <c r="T57" s="64"/>
      <c r="U57" s="64"/>
      <c r="V57" s="64"/>
      <c r="W57" s="64"/>
    </row>
    <row r="58" spans="1:23" s="43" customFormat="1" ht="12">
      <c r="A58" s="42"/>
      <c r="C58" s="44"/>
      <c r="J58" s="118"/>
      <c r="K58" s="99"/>
      <c r="L58" s="99"/>
      <c r="M58" s="99"/>
      <c r="N58" s="99"/>
      <c r="O58" s="99"/>
      <c r="P58" s="99"/>
      <c r="Q58" s="99"/>
      <c r="R58" s="99"/>
      <c r="S58" s="99"/>
      <c r="T58" s="64"/>
      <c r="U58" s="64"/>
      <c r="V58" s="64"/>
      <c r="W58" s="64"/>
    </row>
    <row r="59" spans="1:23" s="43" customFormat="1" ht="12">
      <c r="A59" s="42"/>
      <c r="C59" s="44"/>
      <c r="J59" s="118"/>
      <c r="K59" s="99"/>
      <c r="L59" s="99"/>
      <c r="M59" s="99"/>
      <c r="N59" s="99"/>
      <c r="O59" s="99"/>
      <c r="P59" s="99"/>
      <c r="Q59" s="99"/>
      <c r="R59" s="99"/>
      <c r="S59" s="99"/>
      <c r="T59" s="64"/>
      <c r="U59" s="64"/>
      <c r="V59" s="64"/>
      <c r="W59" s="64"/>
    </row>
    <row r="60" spans="1:23" s="43" customFormat="1" ht="12">
      <c r="A60" s="42"/>
      <c r="C60" s="44"/>
      <c r="J60" s="118"/>
      <c r="K60" s="99"/>
      <c r="L60" s="99"/>
      <c r="M60" s="99"/>
      <c r="N60" s="99"/>
      <c r="O60" s="99"/>
      <c r="P60" s="99"/>
      <c r="Q60" s="99"/>
      <c r="R60" s="99"/>
      <c r="S60" s="99"/>
      <c r="T60" s="64"/>
      <c r="U60" s="64"/>
      <c r="V60" s="64"/>
      <c r="W60" s="64"/>
    </row>
    <row r="61" spans="1:23" s="43" customFormat="1" ht="12">
      <c r="A61" s="42"/>
      <c r="C61" s="44"/>
      <c r="J61" s="118"/>
      <c r="K61" s="99"/>
      <c r="L61" s="99"/>
      <c r="M61" s="99"/>
      <c r="N61" s="99"/>
      <c r="O61" s="99"/>
      <c r="P61" s="99"/>
      <c r="Q61" s="99"/>
      <c r="R61" s="99"/>
      <c r="S61" s="99"/>
      <c r="T61" s="64"/>
      <c r="U61" s="64"/>
      <c r="V61" s="64"/>
      <c r="W61" s="64"/>
    </row>
    <row r="62" spans="1:23" s="43" customFormat="1" ht="12">
      <c r="A62" s="42"/>
      <c r="C62" s="44"/>
      <c r="J62" s="118"/>
      <c r="K62" s="99"/>
      <c r="L62" s="99"/>
      <c r="M62" s="99"/>
      <c r="N62" s="99"/>
      <c r="O62" s="99"/>
      <c r="P62" s="99"/>
      <c r="Q62" s="99"/>
      <c r="R62" s="99"/>
      <c r="S62" s="99"/>
      <c r="T62" s="64"/>
      <c r="U62" s="64"/>
      <c r="V62" s="64"/>
      <c r="W62" s="64"/>
    </row>
    <row r="63" spans="1:23" s="43" customFormat="1" ht="12">
      <c r="A63" s="42"/>
      <c r="C63" s="44"/>
      <c r="J63" s="118"/>
      <c r="K63" s="99"/>
      <c r="L63" s="99"/>
      <c r="M63" s="99"/>
      <c r="N63" s="99"/>
      <c r="O63" s="99"/>
      <c r="P63" s="99"/>
      <c r="Q63" s="99"/>
      <c r="R63" s="99"/>
      <c r="S63" s="99"/>
      <c r="T63" s="64"/>
      <c r="U63" s="64"/>
      <c r="V63" s="64"/>
      <c r="W63" s="64"/>
    </row>
    <row r="64" spans="1:23" s="43" customFormat="1" ht="12">
      <c r="A64" s="42"/>
      <c r="C64" s="44"/>
      <c r="J64" s="118"/>
      <c r="K64" s="99"/>
      <c r="L64" s="99"/>
      <c r="M64" s="99"/>
      <c r="N64" s="99"/>
      <c r="O64" s="99"/>
      <c r="P64" s="99"/>
      <c r="Q64" s="99"/>
      <c r="R64" s="99"/>
      <c r="S64" s="99"/>
      <c r="T64" s="64"/>
      <c r="U64" s="64"/>
      <c r="V64" s="64"/>
      <c r="W64" s="64"/>
    </row>
    <row r="65" spans="1:23" s="43" customFormat="1" ht="12">
      <c r="A65" s="42"/>
      <c r="C65" s="44"/>
      <c r="J65" s="118"/>
      <c r="K65" s="99"/>
      <c r="L65" s="99"/>
      <c r="M65" s="99"/>
      <c r="N65" s="99"/>
      <c r="O65" s="99"/>
      <c r="P65" s="99"/>
      <c r="Q65" s="99"/>
      <c r="R65" s="99"/>
      <c r="S65" s="99"/>
      <c r="T65" s="64"/>
      <c r="U65" s="64"/>
      <c r="V65" s="64"/>
      <c r="W65" s="64"/>
    </row>
    <row r="66" spans="1:23" s="43" customFormat="1" ht="12">
      <c r="A66" s="42"/>
      <c r="C66" s="44"/>
      <c r="J66" s="118"/>
      <c r="K66" s="99"/>
      <c r="L66" s="99"/>
      <c r="M66" s="99"/>
      <c r="N66" s="99"/>
      <c r="O66" s="99"/>
      <c r="P66" s="99"/>
      <c r="Q66" s="99"/>
      <c r="R66" s="99"/>
      <c r="S66" s="99"/>
      <c r="T66" s="64"/>
      <c r="U66" s="64"/>
      <c r="V66" s="64"/>
      <c r="W66" s="64"/>
    </row>
    <row r="67" spans="1:23" s="43" customFormat="1" ht="12">
      <c r="A67" s="42"/>
      <c r="C67" s="44"/>
      <c r="J67" s="118"/>
      <c r="K67" s="99"/>
      <c r="L67" s="99"/>
      <c r="M67" s="99"/>
      <c r="N67" s="99"/>
      <c r="O67" s="99"/>
      <c r="P67" s="99"/>
      <c r="Q67" s="99"/>
      <c r="R67" s="99"/>
      <c r="S67" s="99"/>
      <c r="T67" s="64"/>
      <c r="U67" s="64"/>
      <c r="V67" s="64"/>
      <c r="W67" s="64"/>
    </row>
    <row r="68" spans="1:23" s="43" customFormat="1" ht="12">
      <c r="A68" s="42"/>
      <c r="C68" s="44"/>
      <c r="J68" s="118"/>
      <c r="K68" s="99"/>
      <c r="L68" s="99"/>
      <c r="M68" s="99"/>
      <c r="N68" s="99"/>
      <c r="O68" s="99"/>
      <c r="P68" s="99"/>
      <c r="Q68" s="99"/>
      <c r="R68" s="99"/>
      <c r="S68" s="99"/>
      <c r="T68" s="64"/>
      <c r="U68" s="64"/>
      <c r="V68" s="64"/>
      <c r="W68" s="64"/>
    </row>
    <row r="69" spans="1:23" s="43" customFormat="1" ht="12">
      <c r="A69" s="42"/>
      <c r="C69" s="44"/>
      <c r="J69" s="118"/>
      <c r="K69" s="99"/>
      <c r="L69" s="99"/>
      <c r="M69" s="99"/>
      <c r="N69" s="99"/>
      <c r="O69" s="99"/>
      <c r="P69" s="99"/>
      <c r="Q69" s="99"/>
      <c r="R69" s="99"/>
      <c r="S69" s="99"/>
      <c r="T69" s="64"/>
      <c r="U69" s="64"/>
      <c r="V69" s="64"/>
      <c r="W69" s="64"/>
    </row>
    <row r="70" spans="1:23" s="43" customFormat="1" ht="12">
      <c r="A70" s="42"/>
      <c r="C70" s="44"/>
      <c r="J70" s="118"/>
      <c r="K70" s="99"/>
      <c r="L70" s="99"/>
      <c r="M70" s="99"/>
      <c r="N70" s="99"/>
      <c r="O70" s="99"/>
      <c r="P70" s="99"/>
      <c r="Q70" s="99"/>
      <c r="R70" s="99"/>
      <c r="S70" s="99"/>
      <c r="T70" s="64"/>
      <c r="U70" s="64"/>
      <c r="V70" s="64"/>
      <c r="W70" s="64"/>
    </row>
    <row r="71" spans="1:23" s="43" customFormat="1" ht="12">
      <c r="A71" s="42"/>
      <c r="C71" s="44"/>
      <c r="J71" s="118"/>
      <c r="K71" s="99"/>
      <c r="L71" s="99"/>
      <c r="M71" s="99"/>
      <c r="N71" s="99"/>
      <c r="O71" s="99"/>
      <c r="P71" s="99"/>
      <c r="Q71" s="99"/>
      <c r="R71" s="99"/>
      <c r="S71" s="99"/>
      <c r="T71" s="64"/>
      <c r="U71" s="64"/>
      <c r="V71" s="64"/>
      <c r="W71" s="64"/>
    </row>
    <row r="72" spans="1:23" s="43" customFormat="1" ht="12">
      <c r="A72" s="42"/>
      <c r="C72" s="44"/>
      <c r="J72" s="118"/>
      <c r="K72" s="99"/>
      <c r="L72" s="99"/>
      <c r="M72" s="99"/>
      <c r="N72" s="99"/>
      <c r="O72" s="99"/>
      <c r="P72" s="99"/>
      <c r="Q72" s="99"/>
      <c r="R72" s="99"/>
      <c r="S72" s="99"/>
      <c r="T72" s="64"/>
      <c r="U72" s="64"/>
      <c r="V72" s="64"/>
      <c r="W72" s="64"/>
    </row>
    <row r="73" spans="1:23" s="43" customFormat="1" ht="12">
      <c r="A73" s="42"/>
      <c r="C73" s="44"/>
      <c r="J73" s="118"/>
      <c r="K73" s="99"/>
      <c r="L73" s="99"/>
      <c r="M73" s="99"/>
      <c r="N73" s="99"/>
      <c r="O73" s="99"/>
      <c r="P73" s="99"/>
      <c r="Q73" s="99"/>
      <c r="R73" s="99"/>
      <c r="S73" s="99"/>
      <c r="T73" s="64"/>
      <c r="U73" s="64"/>
      <c r="V73" s="64"/>
      <c r="W73" s="64"/>
    </row>
    <row r="74" spans="1:23" s="43" customFormat="1" ht="12">
      <c r="A74" s="42"/>
      <c r="C74" s="44"/>
      <c r="J74" s="118"/>
      <c r="K74" s="99"/>
      <c r="L74" s="99"/>
      <c r="M74" s="99"/>
      <c r="N74" s="99"/>
      <c r="O74" s="99"/>
      <c r="P74" s="99"/>
      <c r="Q74" s="99"/>
      <c r="R74" s="99"/>
      <c r="S74" s="99"/>
      <c r="T74" s="64"/>
      <c r="U74" s="64"/>
      <c r="V74" s="64"/>
      <c r="W74" s="64"/>
    </row>
    <row r="75" spans="1:23" s="43" customFormat="1" ht="12">
      <c r="A75" s="42"/>
      <c r="C75" s="44"/>
      <c r="J75" s="118"/>
      <c r="K75" s="99"/>
      <c r="L75" s="99"/>
      <c r="M75" s="99"/>
      <c r="N75" s="99"/>
      <c r="O75" s="99"/>
      <c r="P75" s="99"/>
      <c r="Q75" s="99"/>
      <c r="R75" s="99"/>
      <c r="S75" s="99"/>
      <c r="T75" s="64"/>
      <c r="U75" s="64"/>
      <c r="V75" s="64"/>
      <c r="W75" s="64"/>
    </row>
    <row r="76" spans="1:23" s="43" customFormat="1" ht="12">
      <c r="A76" s="42"/>
      <c r="C76" s="44"/>
      <c r="J76" s="118"/>
      <c r="K76" s="99"/>
      <c r="L76" s="99"/>
      <c r="M76" s="99"/>
      <c r="N76" s="99"/>
      <c r="O76" s="99"/>
      <c r="P76" s="99"/>
      <c r="Q76" s="99"/>
      <c r="R76" s="99"/>
      <c r="S76" s="99"/>
      <c r="T76" s="64"/>
      <c r="U76" s="64"/>
      <c r="V76" s="64"/>
      <c r="W76" s="64"/>
    </row>
    <row r="77" spans="1:23" s="43" customFormat="1" ht="12">
      <c r="A77" s="42"/>
      <c r="C77" s="44"/>
      <c r="J77" s="118"/>
      <c r="K77" s="99"/>
      <c r="L77" s="99"/>
      <c r="M77" s="99"/>
      <c r="N77" s="99"/>
      <c r="O77" s="99"/>
      <c r="P77" s="99"/>
      <c r="Q77" s="99"/>
      <c r="R77" s="99"/>
      <c r="S77" s="99"/>
      <c r="T77" s="64"/>
      <c r="U77" s="64"/>
      <c r="V77" s="64"/>
      <c r="W77" s="64"/>
    </row>
    <row r="78" spans="1:23" s="43" customFormat="1" ht="12">
      <c r="A78" s="42"/>
      <c r="C78" s="44"/>
      <c r="J78" s="118"/>
      <c r="K78" s="99"/>
      <c r="L78" s="99"/>
      <c r="M78" s="99"/>
      <c r="N78" s="99"/>
      <c r="O78" s="99"/>
      <c r="P78" s="99"/>
      <c r="Q78" s="99"/>
      <c r="R78" s="99"/>
      <c r="S78" s="99"/>
      <c r="T78" s="64"/>
      <c r="U78" s="64"/>
      <c r="V78" s="64"/>
      <c r="W78" s="64"/>
    </row>
    <row r="79" spans="1:23" s="43" customFormat="1" ht="12">
      <c r="A79" s="42"/>
      <c r="C79" s="44"/>
      <c r="J79" s="118"/>
      <c r="K79" s="99"/>
      <c r="L79" s="99"/>
      <c r="M79" s="99"/>
      <c r="N79" s="99"/>
      <c r="O79" s="99"/>
      <c r="P79" s="99"/>
      <c r="Q79" s="99"/>
      <c r="R79" s="99"/>
      <c r="S79" s="99"/>
      <c r="T79" s="64"/>
      <c r="U79" s="64"/>
      <c r="V79" s="64"/>
      <c r="W79" s="64"/>
    </row>
    <row r="80" spans="1:23" s="43" customFormat="1" ht="12">
      <c r="A80" s="42"/>
      <c r="C80" s="44"/>
      <c r="J80" s="118"/>
      <c r="K80" s="99"/>
      <c r="L80" s="99"/>
      <c r="M80" s="99"/>
      <c r="N80" s="99"/>
      <c r="O80" s="99"/>
      <c r="P80" s="99"/>
      <c r="Q80" s="99"/>
      <c r="R80" s="99"/>
      <c r="S80" s="99"/>
      <c r="T80" s="64"/>
      <c r="U80" s="64"/>
      <c r="V80" s="64"/>
      <c r="W80" s="64"/>
    </row>
    <row r="81" spans="1:23" s="43" customFormat="1" ht="12">
      <c r="A81" s="42"/>
      <c r="C81" s="44"/>
      <c r="J81" s="118"/>
      <c r="K81" s="99"/>
      <c r="L81" s="99"/>
      <c r="M81" s="99"/>
      <c r="N81" s="99"/>
      <c r="O81" s="99"/>
      <c r="P81" s="99"/>
      <c r="Q81" s="99"/>
      <c r="R81" s="99"/>
      <c r="S81" s="99"/>
      <c r="T81" s="64"/>
      <c r="U81" s="64"/>
      <c r="V81" s="64"/>
      <c r="W81" s="64"/>
    </row>
    <row r="82" spans="1:23" s="43" customFormat="1" ht="12">
      <c r="A82" s="42"/>
      <c r="C82" s="44"/>
      <c r="J82" s="118"/>
      <c r="K82" s="99"/>
      <c r="L82" s="99"/>
      <c r="M82" s="99"/>
      <c r="N82" s="99"/>
      <c r="O82" s="99"/>
      <c r="P82" s="99"/>
      <c r="Q82" s="99"/>
      <c r="R82" s="99"/>
      <c r="S82" s="99"/>
      <c r="T82" s="64"/>
      <c r="U82" s="64"/>
      <c r="V82" s="64"/>
      <c r="W82" s="64"/>
    </row>
    <row r="83" spans="1:23" s="43" customFormat="1" ht="12">
      <c r="A83" s="42"/>
      <c r="C83" s="44"/>
      <c r="J83" s="118"/>
      <c r="K83" s="99"/>
      <c r="L83" s="99"/>
      <c r="M83" s="99"/>
      <c r="N83" s="99"/>
      <c r="O83" s="99"/>
      <c r="P83" s="99"/>
      <c r="Q83" s="99"/>
      <c r="R83" s="99"/>
      <c r="S83" s="99"/>
      <c r="T83" s="64"/>
      <c r="U83" s="64"/>
      <c r="V83" s="64"/>
      <c r="W83" s="64"/>
    </row>
    <row r="84" spans="1:23" s="43" customFormat="1" ht="12">
      <c r="A84" s="42"/>
      <c r="C84" s="44"/>
      <c r="J84" s="118"/>
      <c r="K84" s="99"/>
      <c r="L84" s="99"/>
      <c r="M84" s="99"/>
      <c r="N84" s="99"/>
      <c r="O84" s="99"/>
      <c r="P84" s="99"/>
      <c r="Q84" s="99"/>
      <c r="R84" s="99"/>
      <c r="S84" s="99"/>
      <c r="T84" s="64"/>
      <c r="U84" s="64"/>
      <c r="V84" s="64"/>
      <c r="W84" s="64"/>
    </row>
    <row r="85" spans="1:23" s="43" customFormat="1" ht="12">
      <c r="A85" s="42"/>
      <c r="C85" s="44"/>
      <c r="J85" s="118"/>
      <c r="K85" s="99"/>
      <c r="L85" s="99"/>
      <c r="M85" s="99"/>
      <c r="N85" s="99"/>
      <c r="O85" s="99"/>
      <c r="P85" s="99"/>
      <c r="Q85" s="99"/>
      <c r="R85" s="99"/>
      <c r="S85" s="99"/>
      <c r="T85" s="64"/>
      <c r="U85" s="64"/>
      <c r="V85" s="64"/>
      <c r="W85" s="64"/>
    </row>
    <row r="86" spans="1:23" s="43" customFormat="1" ht="12">
      <c r="A86" s="42"/>
      <c r="C86" s="44"/>
      <c r="J86" s="118"/>
      <c r="K86" s="99"/>
      <c r="L86" s="99"/>
      <c r="M86" s="99"/>
      <c r="N86" s="99"/>
      <c r="O86" s="99"/>
      <c r="P86" s="99"/>
      <c r="Q86" s="99"/>
      <c r="R86" s="99"/>
      <c r="S86" s="99"/>
      <c r="T86" s="64"/>
      <c r="U86" s="64"/>
      <c r="V86" s="64"/>
      <c r="W86" s="64"/>
    </row>
    <row r="87" spans="1:23" s="43" customFormat="1" ht="12">
      <c r="A87" s="42"/>
      <c r="C87" s="44"/>
      <c r="J87" s="118"/>
      <c r="K87" s="99"/>
      <c r="L87" s="99"/>
      <c r="M87" s="99"/>
      <c r="N87" s="99"/>
      <c r="O87" s="99"/>
      <c r="P87" s="99"/>
      <c r="Q87" s="99"/>
      <c r="R87" s="99"/>
      <c r="S87" s="99"/>
      <c r="T87" s="64"/>
      <c r="U87" s="64"/>
      <c r="V87" s="64"/>
      <c r="W87" s="64"/>
    </row>
    <row r="88" spans="1:23" s="43" customFormat="1" ht="12">
      <c r="A88" s="42"/>
      <c r="C88" s="44"/>
      <c r="J88" s="118"/>
      <c r="K88" s="99"/>
      <c r="L88" s="99"/>
      <c r="M88" s="99"/>
      <c r="N88" s="99"/>
      <c r="O88" s="99"/>
      <c r="P88" s="99"/>
      <c r="Q88" s="99"/>
      <c r="R88" s="99"/>
      <c r="S88" s="99"/>
      <c r="T88" s="64"/>
      <c r="U88" s="64"/>
      <c r="V88" s="64"/>
      <c r="W88" s="64"/>
    </row>
    <row r="89" spans="1:23" s="43" customFormat="1" ht="12">
      <c r="A89" s="42"/>
      <c r="C89" s="44"/>
      <c r="J89" s="118"/>
      <c r="K89" s="99"/>
      <c r="L89" s="99"/>
      <c r="M89" s="99"/>
      <c r="N89" s="99"/>
      <c r="O89" s="99"/>
      <c r="P89" s="99"/>
      <c r="Q89" s="99"/>
      <c r="R89" s="99"/>
      <c r="S89" s="99"/>
      <c r="T89" s="64"/>
      <c r="U89" s="64"/>
      <c r="V89" s="64"/>
      <c r="W89" s="64"/>
    </row>
    <row r="90" spans="1:23" s="43" customFormat="1" ht="12">
      <c r="A90" s="42"/>
      <c r="C90" s="44"/>
      <c r="J90" s="118"/>
      <c r="K90" s="99"/>
      <c r="L90" s="99"/>
      <c r="M90" s="99"/>
      <c r="N90" s="99"/>
      <c r="O90" s="99"/>
      <c r="P90" s="99"/>
      <c r="Q90" s="99"/>
      <c r="R90" s="99"/>
      <c r="S90" s="99"/>
      <c r="T90" s="64"/>
      <c r="U90" s="64"/>
      <c r="V90" s="64"/>
      <c r="W90" s="64"/>
    </row>
    <row r="91" spans="1:23" s="43" customFormat="1" ht="12">
      <c r="A91" s="42"/>
      <c r="C91" s="44"/>
      <c r="J91" s="118"/>
      <c r="K91" s="99"/>
      <c r="L91" s="99"/>
      <c r="M91" s="99"/>
      <c r="N91" s="99"/>
      <c r="O91" s="99"/>
      <c r="P91" s="99"/>
      <c r="Q91" s="99"/>
      <c r="R91" s="99"/>
      <c r="S91" s="99"/>
      <c r="T91" s="64"/>
      <c r="U91" s="64"/>
      <c r="V91" s="64"/>
      <c r="W91" s="64"/>
    </row>
    <row r="92" spans="1:23" s="43" customFormat="1" ht="12">
      <c r="A92" s="42"/>
      <c r="C92" s="44"/>
      <c r="J92" s="118"/>
      <c r="K92" s="99"/>
      <c r="L92" s="99"/>
      <c r="M92" s="99"/>
      <c r="N92" s="99"/>
      <c r="O92" s="99"/>
      <c r="P92" s="99"/>
      <c r="Q92" s="99"/>
      <c r="R92" s="99"/>
      <c r="S92" s="99"/>
      <c r="T92" s="64"/>
      <c r="U92" s="64"/>
      <c r="V92" s="64"/>
      <c r="W92" s="64"/>
    </row>
    <row r="93" spans="1:23" s="43" customFormat="1" ht="12">
      <c r="A93" s="42"/>
      <c r="C93" s="44"/>
      <c r="J93" s="118"/>
      <c r="K93" s="99"/>
      <c r="L93" s="99"/>
      <c r="M93" s="99"/>
      <c r="N93" s="99"/>
      <c r="O93" s="99"/>
      <c r="P93" s="99"/>
      <c r="Q93" s="99"/>
      <c r="R93" s="99"/>
      <c r="S93" s="99"/>
      <c r="T93" s="64"/>
      <c r="U93" s="64"/>
      <c r="V93" s="64"/>
      <c r="W93" s="64"/>
    </row>
    <row r="94" spans="1:23" s="43" customFormat="1" ht="12">
      <c r="A94" s="42"/>
      <c r="C94" s="44"/>
      <c r="J94" s="118"/>
      <c r="K94" s="99"/>
      <c r="L94" s="99"/>
      <c r="M94" s="99"/>
      <c r="N94" s="99"/>
      <c r="O94" s="99"/>
      <c r="P94" s="99"/>
      <c r="Q94" s="99"/>
      <c r="R94" s="99"/>
      <c r="S94" s="99"/>
      <c r="T94" s="64"/>
      <c r="U94" s="64"/>
      <c r="V94" s="64"/>
      <c r="W94" s="64"/>
    </row>
    <row r="95" spans="1:23" s="43" customFormat="1" ht="12">
      <c r="A95" s="42"/>
      <c r="C95" s="44"/>
      <c r="J95" s="118"/>
      <c r="K95" s="99"/>
      <c r="L95" s="99"/>
      <c r="M95" s="99"/>
      <c r="N95" s="99"/>
      <c r="O95" s="99"/>
      <c r="P95" s="99"/>
      <c r="Q95" s="99"/>
      <c r="R95" s="99"/>
      <c r="S95" s="99"/>
      <c r="T95" s="64"/>
      <c r="U95" s="64"/>
      <c r="V95" s="64"/>
      <c r="W95" s="64"/>
    </row>
    <row r="96" spans="1:23" s="43" customFormat="1" ht="12">
      <c r="A96" s="42"/>
      <c r="C96" s="44"/>
      <c r="J96" s="118"/>
      <c r="K96" s="99"/>
      <c r="L96" s="99"/>
      <c r="M96" s="99"/>
      <c r="N96" s="99"/>
      <c r="O96" s="99"/>
      <c r="P96" s="99"/>
      <c r="Q96" s="99"/>
      <c r="R96" s="99"/>
      <c r="S96" s="99"/>
      <c r="T96" s="64"/>
      <c r="U96" s="64"/>
      <c r="V96" s="64"/>
      <c r="W96" s="64"/>
    </row>
    <row r="97" spans="1:23" s="43" customFormat="1" ht="12">
      <c r="A97" s="42"/>
      <c r="C97" s="44"/>
      <c r="J97" s="118"/>
      <c r="K97" s="99"/>
      <c r="L97" s="99"/>
      <c r="M97" s="99"/>
      <c r="N97" s="99"/>
      <c r="O97" s="99"/>
      <c r="P97" s="99"/>
      <c r="Q97" s="99"/>
      <c r="R97" s="99"/>
      <c r="S97" s="99"/>
      <c r="T97" s="64"/>
      <c r="U97" s="64"/>
      <c r="V97" s="64"/>
      <c r="W97" s="64"/>
    </row>
    <row r="98" spans="1:23" s="43" customFormat="1" ht="12">
      <c r="A98" s="42"/>
      <c r="C98" s="44"/>
      <c r="J98" s="118"/>
      <c r="K98" s="99"/>
      <c r="L98" s="99"/>
      <c r="M98" s="99"/>
      <c r="N98" s="99"/>
      <c r="O98" s="99"/>
      <c r="P98" s="99"/>
      <c r="Q98" s="99"/>
      <c r="R98" s="99"/>
      <c r="S98" s="99"/>
      <c r="T98" s="64"/>
      <c r="U98" s="64"/>
      <c r="V98" s="64"/>
      <c r="W98" s="64"/>
    </row>
    <row r="99" spans="1:23" s="43" customFormat="1" ht="12">
      <c r="A99" s="42"/>
      <c r="C99" s="44"/>
      <c r="J99" s="118"/>
      <c r="K99" s="99"/>
      <c r="L99" s="99"/>
      <c r="M99" s="99"/>
      <c r="N99" s="99"/>
      <c r="O99" s="99"/>
      <c r="P99" s="99"/>
      <c r="Q99" s="99"/>
      <c r="R99" s="99"/>
      <c r="S99" s="99"/>
      <c r="T99" s="64"/>
      <c r="U99" s="64"/>
      <c r="V99" s="64"/>
      <c r="W99" s="64"/>
    </row>
    <row r="100" spans="1:23" s="43" customFormat="1" ht="12">
      <c r="A100" s="42"/>
      <c r="C100" s="44"/>
      <c r="J100" s="118"/>
      <c r="K100" s="99"/>
      <c r="L100" s="99"/>
      <c r="M100" s="99"/>
      <c r="N100" s="99"/>
      <c r="O100" s="99"/>
      <c r="P100" s="99"/>
      <c r="Q100" s="99"/>
      <c r="R100" s="99"/>
      <c r="S100" s="99"/>
      <c r="T100" s="64"/>
      <c r="U100" s="64"/>
      <c r="V100" s="64"/>
      <c r="W100" s="64"/>
    </row>
    <row r="101" spans="1:23" s="43" customFormat="1" ht="12">
      <c r="A101" s="42"/>
      <c r="C101" s="44"/>
      <c r="J101" s="118"/>
      <c r="K101" s="99"/>
      <c r="L101" s="99"/>
      <c r="M101" s="99"/>
      <c r="N101" s="99"/>
      <c r="O101" s="99"/>
      <c r="P101" s="99"/>
      <c r="Q101" s="99"/>
      <c r="R101" s="99"/>
      <c r="S101" s="99"/>
      <c r="T101" s="64"/>
      <c r="U101" s="64"/>
      <c r="V101" s="64"/>
      <c r="W101" s="64"/>
    </row>
    <row r="102" spans="1:23" s="43" customFormat="1" ht="12">
      <c r="A102" s="42"/>
      <c r="C102" s="44"/>
      <c r="J102" s="118"/>
      <c r="K102" s="99"/>
      <c r="L102" s="99"/>
      <c r="M102" s="99"/>
      <c r="N102" s="99"/>
      <c r="O102" s="99"/>
      <c r="P102" s="99"/>
      <c r="Q102" s="99"/>
      <c r="R102" s="99"/>
      <c r="S102" s="99"/>
      <c r="T102" s="64"/>
      <c r="U102" s="64"/>
      <c r="V102" s="64"/>
      <c r="W102" s="64"/>
    </row>
    <row r="103" spans="1:23" s="43" customFormat="1" ht="12">
      <c r="A103" s="42"/>
      <c r="C103" s="44"/>
      <c r="J103" s="118"/>
      <c r="K103" s="99"/>
      <c r="L103" s="99"/>
      <c r="M103" s="99"/>
      <c r="N103" s="99"/>
      <c r="O103" s="99"/>
      <c r="P103" s="99"/>
      <c r="Q103" s="99"/>
      <c r="R103" s="99"/>
      <c r="S103" s="99"/>
      <c r="T103" s="64"/>
      <c r="U103" s="64"/>
      <c r="V103" s="64"/>
      <c r="W103" s="64"/>
    </row>
    <row r="104" spans="1:23" s="43" customFormat="1" ht="12">
      <c r="A104" s="42"/>
      <c r="C104" s="44"/>
      <c r="J104" s="118"/>
      <c r="K104" s="99"/>
      <c r="L104" s="99"/>
      <c r="M104" s="99"/>
      <c r="N104" s="99"/>
      <c r="O104" s="99"/>
      <c r="P104" s="99"/>
      <c r="Q104" s="99"/>
      <c r="R104" s="99"/>
      <c r="S104" s="99"/>
      <c r="T104" s="64"/>
      <c r="U104" s="64"/>
      <c r="V104" s="64"/>
      <c r="W104" s="64"/>
    </row>
    <row r="105" spans="1:23" s="43" customFormat="1" ht="12">
      <c r="A105" s="42"/>
      <c r="C105" s="44"/>
      <c r="J105" s="118"/>
      <c r="K105" s="99"/>
      <c r="L105" s="99"/>
      <c r="M105" s="99"/>
      <c r="N105" s="99"/>
      <c r="O105" s="99"/>
      <c r="P105" s="99"/>
      <c r="Q105" s="99"/>
      <c r="R105" s="99"/>
      <c r="S105" s="99"/>
      <c r="T105" s="64"/>
      <c r="U105" s="64"/>
      <c r="V105" s="64"/>
      <c r="W105" s="64"/>
    </row>
    <row r="106" spans="1:23" s="43" customFormat="1" ht="12">
      <c r="A106" s="42"/>
      <c r="C106" s="44"/>
      <c r="J106" s="118"/>
      <c r="K106" s="99"/>
      <c r="L106" s="99"/>
      <c r="M106" s="99"/>
      <c r="N106" s="99"/>
      <c r="O106" s="99"/>
      <c r="P106" s="99"/>
      <c r="Q106" s="99"/>
      <c r="R106" s="99"/>
      <c r="S106" s="99"/>
      <c r="T106" s="64"/>
      <c r="U106" s="64"/>
      <c r="V106" s="64"/>
      <c r="W106" s="64"/>
    </row>
    <row r="107" spans="1:23" s="43" customFormat="1" ht="12">
      <c r="A107" s="42"/>
      <c r="C107" s="44"/>
      <c r="J107" s="118"/>
      <c r="K107" s="99"/>
      <c r="L107" s="99"/>
      <c r="M107" s="99"/>
      <c r="N107" s="99"/>
      <c r="O107" s="99"/>
      <c r="P107" s="99"/>
      <c r="Q107" s="99"/>
      <c r="R107" s="99"/>
      <c r="S107" s="99"/>
      <c r="T107" s="64"/>
      <c r="U107" s="64"/>
      <c r="V107" s="64"/>
      <c r="W107" s="64"/>
    </row>
    <row r="108" spans="1:23" s="43" customFormat="1" ht="12">
      <c r="A108" s="42"/>
      <c r="C108" s="44"/>
      <c r="J108" s="118"/>
      <c r="K108" s="99"/>
      <c r="L108" s="99"/>
      <c r="M108" s="99"/>
      <c r="N108" s="99"/>
      <c r="O108" s="99"/>
      <c r="P108" s="99"/>
      <c r="Q108" s="99"/>
      <c r="R108" s="99"/>
      <c r="S108" s="99"/>
      <c r="T108" s="64"/>
      <c r="U108" s="64"/>
      <c r="V108" s="64"/>
      <c r="W108" s="64"/>
    </row>
    <row r="109" spans="1:23" s="43" customFormat="1" ht="12">
      <c r="A109" s="42"/>
      <c r="C109" s="44"/>
      <c r="J109" s="118"/>
      <c r="K109" s="99"/>
      <c r="L109" s="99"/>
      <c r="M109" s="99"/>
      <c r="N109" s="99"/>
      <c r="O109" s="99"/>
      <c r="P109" s="99"/>
      <c r="Q109" s="99"/>
      <c r="R109" s="99"/>
      <c r="S109" s="99"/>
      <c r="T109" s="64"/>
      <c r="U109" s="64"/>
      <c r="V109" s="64"/>
      <c r="W109" s="64"/>
    </row>
    <row r="110" spans="1:23" s="43" customFormat="1" ht="12">
      <c r="A110" s="42"/>
      <c r="C110" s="44"/>
      <c r="J110" s="118"/>
      <c r="K110" s="99"/>
      <c r="L110" s="99"/>
      <c r="M110" s="99"/>
      <c r="N110" s="99"/>
      <c r="O110" s="99"/>
      <c r="P110" s="99"/>
      <c r="Q110" s="99"/>
      <c r="R110" s="99"/>
      <c r="S110" s="99"/>
      <c r="T110" s="64"/>
      <c r="U110" s="64"/>
      <c r="V110" s="64"/>
      <c r="W110" s="64"/>
    </row>
    <row r="111" spans="1:23" s="43" customFormat="1" ht="12">
      <c r="A111" s="42"/>
      <c r="C111" s="44"/>
      <c r="J111" s="118"/>
      <c r="K111" s="99"/>
      <c r="L111" s="99"/>
      <c r="M111" s="99"/>
      <c r="N111" s="99"/>
      <c r="O111" s="99"/>
      <c r="P111" s="99"/>
      <c r="Q111" s="99"/>
      <c r="R111" s="99"/>
      <c r="S111" s="99"/>
      <c r="T111" s="64"/>
      <c r="U111" s="64"/>
      <c r="V111" s="64"/>
      <c r="W111" s="64"/>
    </row>
    <row r="112" spans="1:23" s="43" customFormat="1" ht="12">
      <c r="A112" s="42"/>
      <c r="C112" s="44"/>
      <c r="J112" s="118"/>
      <c r="K112" s="99"/>
      <c r="L112" s="99"/>
      <c r="M112" s="99"/>
      <c r="N112" s="99"/>
      <c r="O112" s="99"/>
      <c r="P112" s="99"/>
      <c r="Q112" s="99"/>
      <c r="R112" s="99"/>
      <c r="S112" s="99"/>
      <c r="T112" s="64"/>
      <c r="U112" s="64"/>
      <c r="V112" s="64"/>
      <c r="W112" s="64"/>
    </row>
    <row r="113" spans="1:23" s="43" customFormat="1" ht="12">
      <c r="A113" s="42"/>
      <c r="C113" s="44"/>
      <c r="J113" s="118"/>
      <c r="K113" s="99"/>
      <c r="L113" s="99"/>
      <c r="M113" s="99"/>
      <c r="N113" s="99"/>
      <c r="O113" s="99"/>
      <c r="P113" s="99"/>
      <c r="Q113" s="99"/>
      <c r="R113" s="99"/>
      <c r="S113" s="99"/>
      <c r="T113" s="64"/>
      <c r="U113" s="64"/>
      <c r="V113" s="64"/>
      <c r="W113" s="64"/>
    </row>
    <row r="114" spans="1:23" s="43" customFormat="1" ht="12">
      <c r="A114" s="42"/>
      <c r="C114" s="44"/>
      <c r="J114" s="118"/>
      <c r="K114" s="99"/>
      <c r="L114" s="99"/>
      <c r="M114" s="99"/>
      <c r="N114" s="99"/>
      <c r="O114" s="99"/>
      <c r="P114" s="99"/>
      <c r="Q114" s="99"/>
      <c r="R114" s="99"/>
      <c r="S114" s="99"/>
      <c r="T114" s="64"/>
      <c r="U114" s="64"/>
      <c r="V114" s="64"/>
      <c r="W114" s="64"/>
    </row>
    <row r="115" spans="1:23" s="43" customFormat="1" ht="12">
      <c r="A115" s="42"/>
      <c r="C115" s="44"/>
      <c r="J115" s="118"/>
      <c r="K115" s="99"/>
      <c r="L115" s="99"/>
      <c r="M115" s="99"/>
      <c r="N115" s="99"/>
      <c r="O115" s="99"/>
      <c r="P115" s="99"/>
      <c r="Q115" s="99"/>
      <c r="R115" s="99"/>
      <c r="S115" s="99"/>
      <c r="T115" s="64"/>
      <c r="U115" s="64"/>
      <c r="V115" s="64"/>
      <c r="W115" s="64"/>
    </row>
    <row r="116" spans="1:23" s="43" customFormat="1" ht="12">
      <c r="A116" s="42"/>
      <c r="C116" s="44"/>
      <c r="J116" s="118"/>
      <c r="K116" s="99"/>
      <c r="L116" s="99"/>
      <c r="M116" s="99"/>
      <c r="N116" s="99"/>
      <c r="O116" s="99"/>
      <c r="P116" s="99"/>
      <c r="Q116" s="99"/>
      <c r="R116" s="99"/>
      <c r="S116" s="99"/>
      <c r="T116" s="64"/>
      <c r="U116" s="64"/>
      <c r="V116" s="64"/>
      <c r="W116" s="64"/>
    </row>
    <row r="117" spans="1:23" s="43" customFormat="1" ht="12">
      <c r="A117" s="42"/>
      <c r="C117" s="44"/>
      <c r="J117" s="118"/>
      <c r="K117" s="99"/>
      <c r="L117" s="99"/>
      <c r="M117" s="99"/>
      <c r="N117" s="99"/>
      <c r="O117" s="99"/>
      <c r="P117" s="99"/>
      <c r="Q117" s="99"/>
      <c r="R117" s="99"/>
      <c r="S117" s="99"/>
      <c r="T117" s="64"/>
      <c r="U117" s="64"/>
      <c r="V117" s="64"/>
      <c r="W117" s="64"/>
    </row>
    <row r="118" spans="1:23" s="43" customFormat="1" ht="12">
      <c r="A118" s="42"/>
      <c r="C118" s="44"/>
      <c r="J118" s="118"/>
      <c r="K118" s="99"/>
      <c r="L118" s="99"/>
      <c r="M118" s="99"/>
      <c r="N118" s="99"/>
      <c r="O118" s="99"/>
      <c r="P118" s="99"/>
      <c r="Q118" s="99"/>
      <c r="R118" s="99"/>
      <c r="S118" s="99"/>
      <c r="T118" s="64"/>
      <c r="U118" s="64"/>
      <c r="V118" s="64"/>
      <c r="W118" s="64"/>
    </row>
    <row r="119" spans="1:23" s="43" customFormat="1" ht="12">
      <c r="A119" s="42"/>
      <c r="C119" s="44"/>
      <c r="J119" s="118"/>
      <c r="K119" s="99"/>
      <c r="L119" s="99"/>
      <c r="M119" s="99"/>
      <c r="N119" s="99"/>
      <c r="O119" s="99"/>
      <c r="P119" s="99"/>
      <c r="Q119" s="99"/>
      <c r="R119" s="99"/>
      <c r="S119" s="99"/>
      <c r="T119" s="64"/>
      <c r="U119" s="64"/>
      <c r="V119" s="64"/>
      <c r="W119" s="64"/>
    </row>
    <row r="120" spans="1:23" s="43" customFormat="1" ht="12">
      <c r="A120" s="42"/>
      <c r="C120" s="44"/>
      <c r="J120" s="118"/>
      <c r="K120" s="99"/>
      <c r="L120" s="99"/>
      <c r="M120" s="99"/>
      <c r="N120" s="99"/>
      <c r="O120" s="99"/>
      <c r="P120" s="99"/>
      <c r="Q120" s="99"/>
      <c r="R120" s="99"/>
      <c r="S120" s="99"/>
      <c r="T120" s="64"/>
      <c r="U120" s="64"/>
      <c r="V120" s="64"/>
      <c r="W120" s="64"/>
    </row>
    <row r="121" spans="1:23" s="43" customFormat="1" ht="12">
      <c r="A121" s="42"/>
      <c r="C121" s="44"/>
      <c r="J121" s="118"/>
      <c r="K121" s="99"/>
      <c r="L121" s="99"/>
      <c r="M121" s="99"/>
      <c r="N121" s="99"/>
      <c r="O121" s="99"/>
      <c r="P121" s="99"/>
      <c r="Q121" s="99"/>
      <c r="R121" s="99"/>
      <c r="S121" s="99"/>
      <c r="T121" s="64"/>
      <c r="U121" s="64"/>
      <c r="V121" s="64"/>
      <c r="W121" s="64"/>
    </row>
    <row r="122" spans="1:23" s="43" customFormat="1" ht="12">
      <c r="A122" s="42"/>
      <c r="C122" s="44"/>
      <c r="J122" s="118"/>
      <c r="K122" s="99"/>
      <c r="L122" s="99"/>
      <c r="M122" s="99"/>
      <c r="N122" s="99"/>
      <c r="O122" s="99"/>
      <c r="P122" s="99"/>
      <c r="Q122" s="99"/>
      <c r="R122" s="99"/>
      <c r="S122" s="99"/>
      <c r="T122" s="64"/>
      <c r="U122" s="64"/>
      <c r="V122" s="64"/>
      <c r="W122" s="64"/>
    </row>
    <row r="123" spans="1:23" s="43" customFormat="1" ht="12">
      <c r="A123" s="42"/>
      <c r="C123" s="44"/>
      <c r="J123" s="118"/>
      <c r="K123" s="99"/>
      <c r="L123" s="99"/>
      <c r="M123" s="99"/>
      <c r="N123" s="99"/>
      <c r="O123" s="99"/>
      <c r="P123" s="99"/>
      <c r="Q123" s="99"/>
      <c r="R123" s="99"/>
      <c r="S123" s="99"/>
      <c r="T123" s="64"/>
      <c r="U123" s="64"/>
      <c r="V123" s="64"/>
      <c r="W123" s="64"/>
    </row>
    <row r="124" spans="1:23" s="43" customFormat="1" ht="12">
      <c r="A124" s="42"/>
      <c r="C124" s="44"/>
      <c r="J124" s="118"/>
      <c r="K124" s="99"/>
      <c r="L124" s="99"/>
      <c r="M124" s="99"/>
      <c r="N124" s="99"/>
      <c r="O124" s="99"/>
      <c r="P124" s="99"/>
      <c r="Q124" s="99"/>
      <c r="R124" s="99"/>
      <c r="S124" s="99"/>
      <c r="T124" s="64"/>
      <c r="U124" s="64"/>
      <c r="V124" s="64"/>
      <c r="W124" s="64"/>
    </row>
    <row r="125" spans="1:23" s="43" customFormat="1" ht="12">
      <c r="A125" s="42"/>
      <c r="C125" s="44"/>
      <c r="J125" s="118"/>
      <c r="K125" s="99"/>
      <c r="L125" s="99"/>
      <c r="M125" s="99"/>
      <c r="N125" s="99"/>
      <c r="O125" s="99"/>
      <c r="P125" s="99"/>
      <c r="Q125" s="99"/>
      <c r="R125" s="99"/>
      <c r="S125" s="99"/>
      <c r="T125" s="64"/>
      <c r="U125" s="64"/>
      <c r="V125" s="64"/>
      <c r="W125" s="64"/>
    </row>
    <row r="126" spans="1:23" s="43" customFormat="1" ht="12">
      <c r="A126" s="42"/>
      <c r="C126" s="44"/>
      <c r="J126" s="118"/>
      <c r="K126" s="99"/>
      <c r="L126" s="99"/>
      <c r="M126" s="99"/>
      <c r="N126" s="99"/>
      <c r="O126" s="99"/>
      <c r="P126" s="99"/>
      <c r="Q126" s="99"/>
      <c r="R126" s="99"/>
      <c r="S126" s="99"/>
      <c r="T126" s="64"/>
      <c r="U126" s="64"/>
      <c r="V126" s="64"/>
      <c r="W126" s="64"/>
    </row>
    <row r="127" spans="1:23" s="43" customFormat="1" ht="12">
      <c r="A127" s="42"/>
      <c r="C127" s="44"/>
      <c r="J127" s="118"/>
      <c r="K127" s="99"/>
      <c r="L127" s="99"/>
      <c r="M127" s="99"/>
      <c r="N127" s="99"/>
      <c r="O127" s="99"/>
      <c r="P127" s="99"/>
      <c r="Q127" s="99"/>
      <c r="R127" s="99"/>
      <c r="S127" s="99"/>
      <c r="T127" s="64"/>
      <c r="U127" s="64"/>
      <c r="V127" s="64"/>
      <c r="W127" s="64"/>
    </row>
    <row r="128" spans="1:23" s="43" customFormat="1" ht="12">
      <c r="A128" s="42"/>
      <c r="C128" s="44"/>
      <c r="J128" s="118"/>
      <c r="K128" s="99"/>
      <c r="L128" s="99"/>
      <c r="M128" s="99"/>
      <c r="N128" s="99"/>
      <c r="O128" s="99"/>
      <c r="P128" s="99"/>
      <c r="Q128" s="99"/>
      <c r="R128" s="99"/>
      <c r="S128" s="99"/>
      <c r="T128" s="64"/>
      <c r="U128" s="64"/>
      <c r="V128" s="64"/>
      <c r="W128" s="64"/>
    </row>
    <row r="129" spans="1:23" s="43" customFormat="1" ht="12">
      <c r="A129" s="42"/>
      <c r="C129" s="44"/>
      <c r="J129" s="118"/>
      <c r="K129" s="99"/>
      <c r="L129" s="99"/>
      <c r="M129" s="99"/>
      <c r="N129" s="99"/>
      <c r="O129" s="99"/>
      <c r="P129" s="99"/>
      <c r="Q129" s="99"/>
      <c r="R129" s="99"/>
      <c r="S129" s="99"/>
      <c r="T129" s="64"/>
      <c r="U129" s="64"/>
      <c r="V129" s="64"/>
      <c r="W129" s="64"/>
    </row>
    <row r="130" spans="1:23" s="43" customFormat="1" ht="12">
      <c r="A130" s="42"/>
      <c r="C130" s="44"/>
      <c r="J130" s="118"/>
      <c r="K130" s="99"/>
      <c r="L130" s="99"/>
      <c r="M130" s="99"/>
      <c r="N130" s="99"/>
      <c r="O130" s="99"/>
      <c r="P130" s="99"/>
      <c r="Q130" s="99"/>
      <c r="R130" s="99"/>
      <c r="S130" s="99"/>
      <c r="T130" s="64"/>
      <c r="U130" s="64"/>
      <c r="V130" s="64"/>
      <c r="W130" s="64"/>
    </row>
    <row r="131" spans="1:23" s="43" customFormat="1" ht="12">
      <c r="A131" s="42"/>
      <c r="C131" s="44"/>
      <c r="J131" s="118"/>
      <c r="K131" s="99"/>
      <c r="L131" s="99"/>
      <c r="M131" s="99"/>
      <c r="N131" s="99"/>
      <c r="O131" s="99"/>
      <c r="P131" s="99"/>
      <c r="Q131" s="99"/>
      <c r="R131" s="99"/>
      <c r="S131" s="99"/>
      <c r="T131" s="64"/>
      <c r="U131" s="64"/>
      <c r="V131" s="64"/>
      <c r="W131" s="64"/>
    </row>
    <row r="132" spans="1:23" s="43" customFormat="1" ht="12">
      <c r="A132" s="42"/>
      <c r="C132" s="44"/>
      <c r="J132" s="118"/>
      <c r="K132" s="99"/>
      <c r="L132" s="99"/>
      <c r="M132" s="99"/>
      <c r="N132" s="99"/>
      <c r="O132" s="99"/>
      <c r="P132" s="99"/>
      <c r="Q132" s="99"/>
      <c r="R132" s="99"/>
      <c r="S132" s="99"/>
      <c r="T132" s="64"/>
      <c r="U132" s="64"/>
      <c r="V132" s="64"/>
      <c r="W132" s="64"/>
    </row>
    <row r="133" spans="1:23" s="43" customFormat="1" ht="12">
      <c r="A133" s="42"/>
      <c r="C133" s="44"/>
      <c r="J133" s="118"/>
      <c r="K133" s="99"/>
      <c r="L133" s="99"/>
      <c r="M133" s="99"/>
      <c r="N133" s="99"/>
      <c r="O133" s="99"/>
      <c r="P133" s="99"/>
      <c r="Q133" s="99"/>
      <c r="R133" s="99"/>
      <c r="S133" s="99"/>
      <c r="T133" s="64"/>
      <c r="U133" s="64"/>
      <c r="V133" s="64"/>
      <c r="W133" s="64"/>
    </row>
    <row r="134" spans="1:23" s="43" customFormat="1" ht="12">
      <c r="A134" s="42"/>
      <c r="C134" s="44"/>
      <c r="J134" s="118"/>
      <c r="K134" s="99"/>
      <c r="L134" s="99"/>
      <c r="M134" s="99"/>
      <c r="N134" s="99"/>
      <c r="O134" s="99"/>
      <c r="P134" s="99"/>
      <c r="Q134" s="99"/>
      <c r="R134" s="99"/>
      <c r="S134" s="99"/>
      <c r="T134" s="64"/>
      <c r="U134" s="64"/>
      <c r="V134" s="64"/>
      <c r="W134" s="64"/>
    </row>
    <row r="135" spans="1:23" s="43" customFormat="1" ht="12">
      <c r="A135" s="42"/>
      <c r="C135" s="44"/>
      <c r="J135" s="118"/>
      <c r="K135" s="99"/>
      <c r="L135" s="99"/>
      <c r="M135" s="99"/>
      <c r="N135" s="99"/>
      <c r="O135" s="99"/>
      <c r="P135" s="99"/>
      <c r="Q135" s="99"/>
      <c r="R135" s="99"/>
      <c r="S135" s="99"/>
      <c r="T135" s="64"/>
      <c r="U135" s="64"/>
      <c r="V135" s="64"/>
      <c r="W135" s="64"/>
    </row>
    <row r="136" spans="1:23" s="43" customFormat="1" ht="12">
      <c r="A136" s="42"/>
      <c r="C136" s="44"/>
      <c r="J136" s="118"/>
      <c r="K136" s="99"/>
      <c r="L136" s="99"/>
      <c r="M136" s="99"/>
      <c r="N136" s="99"/>
      <c r="O136" s="99"/>
      <c r="P136" s="99"/>
      <c r="Q136" s="99"/>
      <c r="R136" s="99"/>
      <c r="S136" s="99"/>
      <c r="T136" s="64"/>
      <c r="U136" s="64"/>
      <c r="V136" s="64"/>
      <c r="W136" s="64"/>
    </row>
    <row r="137" spans="1:23" s="43" customFormat="1" ht="12">
      <c r="A137" s="42"/>
      <c r="C137" s="44"/>
      <c r="J137" s="118"/>
      <c r="K137" s="99"/>
      <c r="L137" s="99"/>
      <c r="M137" s="99"/>
      <c r="N137" s="99"/>
      <c r="O137" s="99"/>
      <c r="P137" s="99"/>
      <c r="Q137" s="99"/>
      <c r="R137" s="99"/>
      <c r="S137" s="99"/>
      <c r="T137" s="64"/>
      <c r="U137" s="64"/>
      <c r="V137" s="64"/>
      <c r="W137" s="64"/>
    </row>
    <row r="138" spans="1:23" s="43" customFormat="1" ht="12">
      <c r="A138" s="42"/>
      <c r="C138" s="44"/>
      <c r="J138" s="118"/>
      <c r="K138" s="99"/>
      <c r="L138" s="99"/>
      <c r="M138" s="99"/>
      <c r="N138" s="99"/>
      <c r="O138" s="99"/>
      <c r="P138" s="99"/>
      <c r="Q138" s="99"/>
      <c r="R138" s="99"/>
      <c r="S138" s="99"/>
      <c r="T138" s="64"/>
      <c r="U138" s="64"/>
      <c r="V138" s="64"/>
      <c r="W138" s="64"/>
    </row>
    <row r="139" spans="1:23" s="43" customFormat="1" ht="12">
      <c r="A139" s="42"/>
      <c r="C139" s="44"/>
      <c r="J139" s="118"/>
      <c r="K139" s="99"/>
      <c r="L139" s="99"/>
      <c r="M139" s="99"/>
      <c r="N139" s="99"/>
      <c r="O139" s="99"/>
      <c r="P139" s="99"/>
      <c r="Q139" s="99"/>
      <c r="R139" s="99"/>
      <c r="S139" s="99"/>
      <c r="T139" s="64"/>
      <c r="U139" s="64"/>
      <c r="V139" s="64"/>
      <c r="W139" s="64"/>
    </row>
    <row r="140" spans="1:23" s="43" customFormat="1" ht="12">
      <c r="A140" s="42"/>
      <c r="C140" s="44"/>
      <c r="J140" s="118"/>
      <c r="K140" s="99"/>
      <c r="L140" s="99"/>
      <c r="M140" s="99"/>
      <c r="N140" s="99"/>
      <c r="O140" s="99"/>
      <c r="P140" s="99"/>
      <c r="Q140" s="99"/>
      <c r="R140" s="99"/>
      <c r="S140" s="99"/>
      <c r="T140" s="64"/>
      <c r="U140" s="64"/>
      <c r="V140" s="64"/>
      <c r="W140" s="64"/>
    </row>
    <row r="141" spans="1:23" s="43" customFormat="1" ht="12">
      <c r="A141" s="42"/>
      <c r="C141" s="44"/>
      <c r="J141" s="118"/>
      <c r="K141" s="99"/>
      <c r="L141" s="99"/>
      <c r="M141" s="99"/>
      <c r="N141" s="99"/>
      <c r="O141" s="99"/>
      <c r="P141" s="99"/>
      <c r="Q141" s="99"/>
      <c r="R141" s="99"/>
      <c r="S141" s="99"/>
      <c r="T141" s="64"/>
      <c r="U141" s="64"/>
      <c r="V141" s="64"/>
      <c r="W141" s="64"/>
    </row>
    <row r="142" spans="1:23" s="43" customFormat="1" ht="12">
      <c r="A142" s="42"/>
      <c r="C142" s="44"/>
      <c r="J142" s="118"/>
      <c r="K142" s="99"/>
      <c r="L142" s="99"/>
      <c r="M142" s="99"/>
      <c r="N142" s="99"/>
      <c r="O142" s="99"/>
      <c r="P142" s="99"/>
      <c r="Q142" s="99"/>
      <c r="R142" s="99"/>
      <c r="S142" s="99"/>
      <c r="T142" s="64"/>
      <c r="U142" s="64"/>
      <c r="V142" s="64"/>
      <c r="W142" s="64"/>
    </row>
    <row r="143" spans="1:23" s="43" customFormat="1" ht="12">
      <c r="A143" s="42"/>
      <c r="C143" s="44"/>
      <c r="J143" s="118"/>
      <c r="K143" s="99"/>
      <c r="L143" s="99"/>
      <c r="M143" s="99"/>
      <c r="N143" s="99"/>
      <c r="O143" s="99"/>
      <c r="P143" s="99"/>
      <c r="Q143" s="99"/>
      <c r="R143" s="99"/>
      <c r="S143" s="99"/>
      <c r="T143" s="64"/>
      <c r="U143" s="64"/>
      <c r="V143" s="64"/>
      <c r="W143" s="64"/>
    </row>
    <row r="144" spans="1:23" s="43" customFormat="1" ht="12">
      <c r="A144" s="42"/>
      <c r="C144" s="44"/>
      <c r="J144" s="118"/>
      <c r="K144" s="99"/>
      <c r="L144" s="99"/>
      <c r="M144" s="99"/>
      <c r="N144" s="99"/>
      <c r="O144" s="99"/>
      <c r="P144" s="99"/>
      <c r="Q144" s="99"/>
      <c r="R144" s="99"/>
      <c r="S144" s="99"/>
      <c r="T144" s="64"/>
      <c r="U144" s="64"/>
      <c r="V144" s="64"/>
      <c r="W144" s="64"/>
    </row>
    <row r="145" spans="1:23" s="43" customFormat="1" ht="12">
      <c r="A145" s="42"/>
      <c r="C145" s="44"/>
      <c r="J145" s="118"/>
      <c r="K145" s="99"/>
      <c r="L145" s="99"/>
      <c r="M145" s="99"/>
      <c r="N145" s="99"/>
      <c r="O145" s="99"/>
      <c r="P145" s="99"/>
      <c r="Q145" s="99"/>
      <c r="R145" s="99"/>
      <c r="S145" s="99"/>
      <c r="T145" s="64"/>
      <c r="U145" s="64"/>
      <c r="V145" s="64"/>
      <c r="W145" s="64"/>
    </row>
    <row r="146" spans="1:23" s="43" customFormat="1" ht="12">
      <c r="A146" s="42"/>
      <c r="C146" s="44"/>
      <c r="J146" s="118"/>
      <c r="K146" s="99"/>
      <c r="L146" s="99"/>
      <c r="M146" s="99"/>
      <c r="N146" s="99"/>
      <c r="O146" s="99"/>
      <c r="P146" s="99"/>
      <c r="Q146" s="99"/>
      <c r="R146" s="99"/>
      <c r="S146" s="99"/>
      <c r="T146" s="64"/>
      <c r="U146" s="64"/>
      <c r="V146" s="64"/>
      <c r="W146" s="64"/>
    </row>
    <row r="147" spans="1:23" s="43" customFormat="1" ht="12">
      <c r="A147" s="42"/>
      <c r="C147" s="44"/>
      <c r="J147" s="118"/>
      <c r="K147" s="99"/>
      <c r="L147" s="99"/>
      <c r="M147" s="99"/>
      <c r="N147" s="99"/>
      <c r="O147" s="99"/>
      <c r="P147" s="99"/>
      <c r="Q147" s="99"/>
      <c r="R147" s="99"/>
      <c r="S147" s="99"/>
      <c r="T147" s="64"/>
      <c r="U147" s="64"/>
      <c r="V147" s="64"/>
      <c r="W147" s="64"/>
    </row>
    <row r="148" spans="1:23" s="43" customFormat="1" ht="12">
      <c r="A148" s="42"/>
      <c r="C148" s="44"/>
      <c r="J148" s="118"/>
      <c r="K148" s="99"/>
      <c r="L148" s="99"/>
      <c r="M148" s="99"/>
      <c r="N148" s="99"/>
      <c r="O148" s="99"/>
      <c r="P148" s="99"/>
      <c r="Q148" s="99"/>
      <c r="R148" s="99"/>
      <c r="S148" s="99"/>
      <c r="T148" s="64"/>
      <c r="U148" s="64"/>
      <c r="V148" s="64"/>
      <c r="W148" s="64"/>
    </row>
    <row r="149" spans="1:23" s="43" customFormat="1" ht="12">
      <c r="A149" s="42"/>
      <c r="C149" s="44"/>
      <c r="J149" s="118"/>
      <c r="K149" s="99"/>
      <c r="L149" s="99"/>
      <c r="M149" s="99"/>
      <c r="N149" s="99"/>
      <c r="O149" s="99"/>
      <c r="P149" s="99"/>
      <c r="Q149" s="99"/>
      <c r="R149" s="99"/>
      <c r="S149" s="99"/>
      <c r="T149" s="64"/>
      <c r="U149" s="64"/>
      <c r="V149" s="64"/>
      <c r="W149" s="64"/>
    </row>
    <row r="150" spans="1:23" s="43" customFormat="1" ht="12">
      <c r="A150" s="42"/>
      <c r="C150" s="44"/>
      <c r="J150" s="118"/>
      <c r="K150" s="99"/>
      <c r="L150" s="99"/>
      <c r="M150" s="99"/>
      <c r="N150" s="99"/>
      <c r="O150" s="99"/>
      <c r="P150" s="99"/>
      <c r="Q150" s="99"/>
      <c r="R150" s="99"/>
      <c r="S150" s="99"/>
      <c r="T150" s="64"/>
      <c r="U150" s="64"/>
      <c r="V150" s="64"/>
      <c r="W150" s="64"/>
    </row>
    <row r="151" spans="1:23" s="43" customFormat="1" ht="12">
      <c r="A151" s="42"/>
      <c r="C151" s="44"/>
      <c r="J151" s="118"/>
      <c r="K151" s="99"/>
      <c r="L151" s="99"/>
      <c r="M151" s="99"/>
      <c r="N151" s="99"/>
      <c r="O151" s="99"/>
      <c r="P151" s="99"/>
      <c r="Q151" s="99"/>
      <c r="R151" s="99"/>
      <c r="S151" s="99"/>
      <c r="T151" s="64"/>
      <c r="U151" s="64"/>
      <c r="V151" s="64"/>
      <c r="W151" s="64"/>
    </row>
    <row r="152" spans="1:23" s="43" customFormat="1" ht="12">
      <c r="A152" s="42"/>
      <c r="C152" s="44"/>
      <c r="J152" s="118"/>
      <c r="K152" s="99"/>
      <c r="L152" s="99"/>
      <c r="M152" s="99"/>
      <c r="N152" s="99"/>
      <c r="O152" s="99"/>
      <c r="P152" s="99"/>
      <c r="Q152" s="99"/>
      <c r="R152" s="99"/>
      <c r="S152" s="99"/>
      <c r="T152" s="64"/>
      <c r="U152" s="64"/>
      <c r="V152" s="64"/>
      <c r="W152" s="64"/>
    </row>
    <row r="153" spans="1:23" s="43" customFormat="1" ht="12">
      <c r="A153" s="42"/>
      <c r="C153" s="44"/>
      <c r="J153" s="118"/>
      <c r="K153" s="99"/>
      <c r="L153" s="99"/>
      <c r="M153" s="99"/>
      <c r="N153" s="99"/>
      <c r="O153" s="99"/>
      <c r="P153" s="99"/>
      <c r="Q153" s="99"/>
      <c r="R153" s="99"/>
      <c r="S153" s="99"/>
      <c r="T153" s="64"/>
      <c r="U153" s="64"/>
      <c r="V153" s="64"/>
      <c r="W153" s="64"/>
    </row>
    <row r="154" spans="1:23" s="43" customFormat="1" ht="12">
      <c r="A154" s="42"/>
      <c r="C154" s="44"/>
      <c r="J154" s="118"/>
      <c r="K154" s="99"/>
      <c r="L154" s="99"/>
      <c r="M154" s="99"/>
      <c r="N154" s="99"/>
      <c r="O154" s="99"/>
      <c r="P154" s="99"/>
      <c r="Q154" s="99"/>
      <c r="R154" s="99"/>
      <c r="S154" s="99"/>
      <c r="T154" s="64"/>
      <c r="U154" s="64"/>
      <c r="V154" s="64"/>
      <c r="W154" s="64"/>
    </row>
    <row r="155" spans="1:23" s="43" customFormat="1" ht="12">
      <c r="A155" s="42"/>
      <c r="C155" s="44"/>
      <c r="J155" s="118"/>
      <c r="K155" s="99"/>
      <c r="L155" s="99"/>
      <c r="M155" s="99"/>
      <c r="N155" s="99"/>
      <c r="O155" s="99"/>
      <c r="P155" s="99"/>
      <c r="Q155" s="99"/>
      <c r="R155" s="99"/>
      <c r="S155" s="99"/>
      <c r="T155" s="64"/>
      <c r="U155" s="64"/>
      <c r="V155" s="64"/>
      <c r="W155" s="64"/>
    </row>
    <row r="156" spans="1:23" s="43" customFormat="1" ht="12">
      <c r="A156" s="42"/>
      <c r="C156" s="44"/>
      <c r="J156" s="118"/>
      <c r="K156" s="99"/>
      <c r="L156" s="99"/>
      <c r="M156" s="99"/>
      <c r="N156" s="99"/>
      <c r="O156" s="99"/>
      <c r="P156" s="99"/>
      <c r="Q156" s="99"/>
      <c r="R156" s="99"/>
      <c r="S156" s="99"/>
      <c r="T156" s="64"/>
      <c r="U156" s="64"/>
      <c r="V156" s="64"/>
      <c r="W156" s="64"/>
    </row>
    <row r="157" spans="1:23" s="43" customFormat="1" ht="12">
      <c r="A157" s="42"/>
      <c r="C157" s="44"/>
      <c r="J157" s="118"/>
      <c r="K157" s="99"/>
      <c r="L157" s="99"/>
      <c r="M157" s="99"/>
      <c r="N157" s="99"/>
      <c r="O157" s="99"/>
      <c r="P157" s="99"/>
      <c r="Q157" s="99"/>
      <c r="R157" s="99"/>
      <c r="S157" s="99"/>
      <c r="T157" s="64"/>
      <c r="U157" s="64"/>
      <c r="V157" s="64"/>
      <c r="W157" s="64"/>
    </row>
    <row r="158" spans="1:23" s="43" customFormat="1" ht="12">
      <c r="A158" s="42"/>
      <c r="C158" s="44"/>
      <c r="J158" s="118"/>
      <c r="K158" s="99"/>
      <c r="L158" s="99"/>
      <c r="M158" s="99"/>
      <c r="N158" s="99"/>
      <c r="O158" s="99"/>
      <c r="P158" s="99"/>
      <c r="Q158" s="99"/>
      <c r="R158" s="99"/>
      <c r="S158" s="99"/>
      <c r="T158" s="64"/>
      <c r="U158" s="64"/>
      <c r="V158" s="64"/>
      <c r="W158" s="64"/>
    </row>
    <row r="159" spans="1:23" s="43" customFormat="1" ht="12">
      <c r="A159" s="42"/>
      <c r="C159" s="44"/>
      <c r="J159" s="118"/>
      <c r="K159" s="99"/>
      <c r="L159" s="99"/>
      <c r="M159" s="99"/>
      <c r="N159" s="99"/>
      <c r="O159" s="99"/>
      <c r="P159" s="99"/>
      <c r="Q159" s="99"/>
      <c r="R159" s="99"/>
      <c r="S159" s="99"/>
      <c r="T159" s="64"/>
      <c r="U159" s="64"/>
      <c r="V159" s="64"/>
      <c r="W159" s="64"/>
    </row>
    <row r="160" spans="1:23" s="43" customFormat="1" ht="12">
      <c r="A160" s="42"/>
      <c r="C160" s="44"/>
      <c r="J160" s="118"/>
      <c r="K160" s="99"/>
      <c r="L160" s="99"/>
      <c r="M160" s="99"/>
      <c r="N160" s="99"/>
      <c r="O160" s="99"/>
      <c r="P160" s="99"/>
      <c r="Q160" s="99"/>
      <c r="R160" s="99"/>
      <c r="S160" s="99"/>
      <c r="T160" s="64"/>
      <c r="U160" s="64"/>
      <c r="V160" s="64"/>
      <c r="W160" s="64"/>
    </row>
    <row r="161" spans="1:23" s="43" customFormat="1" ht="12">
      <c r="A161" s="42"/>
      <c r="C161" s="44"/>
      <c r="J161" s="118"/>
      <c r="K161" s="99"/>
      <c r="L161" s="99"/>
      <c r="M161" s="99"/>
      <c r="N161" s="99"/>
      <c r="O161" s="99"/>
      <c r="P161" s="99"/>
      <c r="Q161" s="99"/>
      <c r="R161" s="99"/>
      <c r="S161" s="99"/>
      <c r="T161" s="64"/>
      <c r="U161" s="64"/>
      <c r="V161" s="64"/>
      <c r="W161" s="64"/>
    </row>
    <row r="162" spans="1:23" s="43" customFormat="1" ht="12">
      <c r="A162" s="42"/>
      <c r="C162" s="44"/>
      <c r="J162" s="118"/>
      <c r="K162" s="99"/>
      <c r="L162" s="99"/>
      <c r="M162" s="99"/>
      <c r="N162" s="99"/>
      <c r="O162" s="99"/>
      <c r="P162" s="99"/>
      <c r="Q162" s="99"/>
      <c r="R162" s="99"/>
      <c r="S162" s="99"/>
      <c r="T162" s="64"/>
      <c r="U162" s="64"/>
      <c r="V162" s="64"/>
      <c r="W162" s="64"/>
    </row>
    <row r="163" spans="1:23" s="43" customFormat="1" ht="12">
      <c r="A163" s="42"/>
      <c r="C163" s="44"/>
      <c r="J163" s="118"/>
      <c r="K163" s="99"/>
      <c r="L163" s="99"/>
      <c r="M163" s="99"/>
      <c r="N163" s="99"/>
      <c r="O163" s="99"/>
      <c r="P163" s="99"/>
      <c r="Q163" s="99"/>
      <c r="R163" s="99"/>
      <c r="S163" s="99"/>
      <c r="T163" s="64"/>
      <c r="U163" s="64"/>
      <c r="V163" s="64"/>
      <c r="W163" s="64"/>
    </row>
    <row r="164" spans="1:23" s="43" customFormat="1" ht="12">
      <c r="A164" s="42"/>
      <c r="C164" s="44"/>
      <c r="J164" s="118"/>
      <c r="K164" s="99"/>
      <c r="L164" s="99"/>
      <c r="M164" s="99"/>
      <c r="N164" s="99"/>
      <c r="O164" s="99"/>
      <c r="P164" s="99"/>
      <c r="Q164" s="99"/>
      <c r="R164" s="99"/>
      <c r="S164" s="99"/>
      <c r="T164" s="64"/>
      <c r="U164" s="64"/>
      <c r="V164" s="64"/>
      <c r="W164" s="64"/>
    </row>
    <row r="165" spans="1:23" s="43" customFormat="1" ht="12">
      <c r="A165" s="42"/>
      <c r="C165" s="44"/>
      <c r="J165" s="118"/>
      <c r="K165" s="99"/>
      <c r="L165" s="99"/>
      <c r="M165" s="99"/>
      <c r="N165" s="99"/>
      <c r="O165" s="99"/>
      <c r="P165" s="99"/>
      <c r="Q165" s="99"/>
      <c r="R165" s="99"/>
      <c r="S165" s="99"/>
      <c r="T165" s="64"/>
      <c r="U165" s="64"/>
      <c r="V165" s="64"/>
      <c r="W165" s="64"/>
    </row>
    <row r="166" spans="1:23" s="43" customFormat="1" ht="12">
      <c r="A166" s="42"/>
      <c r="C166" s="44"/>
      <c r="J166" s="118"/>
      <c r="K166" s="99"/>
      <c r="L166" s="99"/>
      <c r="M166" s="99"/>
      <c r="N166" s="99"/>
      <c r="O166" s="99"/>
      <c r="P166" s="99"/>
      <c r="Q166" s="99"/>
      <c r="R166" s="99"/>
      <c r="S166" s="99"/>
      <c r="T166" s="64"/>
      <c r="U166" s="64"/>
      <c r="V166" s="64"/>
      <c r="W166" s="64"/>
    </row>
    <row r="167" spans="1:23" s="43" customFormat="1" ht="12">
      <c r="A167" s="42"/>
      <c r="C167" s="44"/>
      <c r="J167" s="118"/>
      <c r="K167" s="99"/>
      <c r="L167" s="99"/>
      <c r="M167" s="99"/>
      <c r="N167" s="99"/>
      <c r="O167" s="99"/>
      <c r="P167" s="99"/>
      <c r="Q167" s="99"/>
      <c r="R167" s="99"/>
      <c r="S167" s="99"/>
      <c r="T167" s="64"/>
      <c r="U167" s="64"/>
      <c r="V167" s="64"/>
      <c r="W167" s="64"/>
    </row>
    <row r="168" spans="1:23" s="43" customFormat="1" ht="12">
      <c r="A168" s="42"/>
      <c r="C168" s="44"/>
      <c r="J168" s="118"/>
      <c r="K168" s="99"/>
      <c r="L168" s="99"/>
      <c r="M168" s="99"/>
      <c r="N168" s="99"/>
      <c r="O168" s="99"/>
      <c r="P168" s="99"/>
      <c r="Q168" s="99"/>
      <c r="R168" s="99"/>
      <c r="S168" s="99"/>
      <c r="T168" s="64"/>
      <c r="U168" s="64"/>
      <c r="V168" s="64"/>
      <c r="W168" s="64"/>
    </row>
    <row r="169" spans="1:23" s="43" customFormat="1" ht="12">
      <c r="A169" s="42"/>
      <c r="C169" s="44"/>
      <c r="J169" s="118"/>
      <c r="K169" s="99"/>
      <c r="L169" s="99"/>
      <c r="M169" s="99"/>
      <c r="N169" s="99"/>
      <c r="O169" s="99"/>
      <c r="P169" s="99"/>
      <c r="Q169" s="99"/>
      <c r="R169" s="99"/>
      <c r="S169" s="99"/>
      <c r="T169" s="64"/>
      <c r="U169" s="64"/>
      <c r="V169" s="64"/>
      <c r="W169" s="64"/>
    </row>
    <row r="170" spans="1:23" s="43" customFormat="1" ht="12">
      <c r="A170" s="42"/>
      <c r="C170" s="44"/>
      <c r="J170" s="118"/>
      <c r="K170" s="99"/>
      <c r="L170" s="99"/>
      <c r="M170" s="99"/>
      <c r="N170" s="99"/>
      <c r="O170" s="99"/>
      <c r="P170" s="99"/>
      <c r="Q170" s="99"/>
      <c r="R170" s="99"/>
      <c r="S170" s="99"/>
      <c r="T170" s="64"/>
      <c r="U170" s="64"/>
      <c r="V170" s="64"/>
      <c r="W170" s="64"/>
    </row>
    <row r="171" spans="1:23" s="43" customFormat="1" ht="12">
      <c r="A171" s="42"/>
      <c r="C171" s="44"/>
      <c r="J171" s="118"/>
      <c r="K171" s="99"/>
      <c r="L171" s="99"/>
      <c r="M171" s="99"/>
      <c r="N171" s="99"/>
      <c r="O171" s="99"/>
      <c r="P171" s="99"/>
      <c r="Q171" s="99"/>
      <c r="R171" s="99"/>
      <c r="S171" s="99"/>
      <c r="T171" s="64"/>
      <c r="U171" s="64"/>
      <c r="V171" s="64"/>
      <c r="W171" s="64"/>
    </row>
    <row r="172" spans="1:23" s="43" customFormat="1" ht="12">
      <c r="A172" s="42"/>
      <c r="C172" s="44"/>
      <c r="J172" s="118"/>
      <c r="K172" s="99"/>
      <c r="L172" s="99"/>
      <c r="M172" s="99"/>
      <c r="N172" s="99"/>
      <c r="O172" s="99"/>
      <c r="P172" s="99"/>
      <c r="Q172" s="99"/>
      <c r="R172" s="99"/>
      <c r="S172" s="99"/>
      <c r="T172" s="64"/>
      <c r="U172" s="64"/>
      <c r="V172" s="64"/>
      <c r="W172" s="64"/>
    </row>
    <row r="173" spans="1:23" s="43" customFormat="1" ht="12">
      <c r="A173" s="42"/>
      <c r="C173" s="44"/>
      <c r="J173" s="118"/>
      <c r="K173" s="99"/>
      <c r="L173" s="99"/>
      <c r="M173" s="99"/>
      <c r="N173" s="99"/>
      <c r="O173" s="99"/>
      <c r="P173" s="99"/>
      <c r="Q173" s="99"/>
      <c r="R173" s="99"/>
      <c r="S173" s="99"/>
      <c r="T173" s="64"/>
      <c r="U173" s="64"/>
      <c r="V173" s="64"/>
      <c r="W173" s="64"/>
    </row>
    <row r="174" spans="1:23" s="43" customFormat="1" ht="12">
      <c r="A174" s="42"/>
      <c r="C174" s="44"/>
      <c r="J174" s="118"/>
      <c r="K174" s="99"/>
      <c r="L174" s="99"/>
      <c r="M174" s="99"/>
      <c r="N174" s="99"/>
      <c r="O174" s="99"/>
      <c r="P174" s="99"/>
      <c r="Q174" s="99"/>
      <c r="R174" s="99"/>
      <c r="S174" s="99"/>
      <c r="T174" s="64"/>
      <c r="U174" s="64"/>
      <c r="V174" s="64"/>
      <c r="W174" s="64"/>
    </row>
    <row r="175" spans="1:23" s="43" customFormat="1" ht="12">
      <c r="A175" s="42"/>
      <c r="C175" s="44"/>
      <c r="J175" s="118"/>
      <c r="K175" s="99"/>
      <c r="L175" s="99"/>
      <c r="M175" s="99"/>
      <c r="N175" s="99"/>
      <c r="O175" s="99"/>
      <c r="P175" s="99"/>
      <c r="Q175" s="99"/>
      <c r="R175" s="99"/>
      <c r="S175" s="99"/>
      <c r="T175" s="64"/>
      <c r="U175" s="64"/>
      <c r="V175" s="64"/>
      <c r="W175" s="64"/>
    </row>
    <row r="176" spans="1:23" s="43" customFormat="1" ht="12">
      <c r="A176" s="42"/>
      <c r="C176" s="44"/>
      <c r="J176" s="118"/>
      <c r="K176" s="99"/>
      <c r="L176" s="99"/>
      <c r="M176" s="99"/>
      <c r="N176" s="99"/>
      <c r="O176" s="99"/>
      <c r="P176" s="99"/>
      <c r="Q176" s="99"/>
      <c r="R176" s="99"/>
      <c r="S176" s="99"/>
      <c r="T176" s="64"/>
      <c r="U176" s="64"/>
      <c r="V176" s="64"/>
      <c r="W176" s="64"/>
    </row>
    <row r="177" spans="1:23" s="43" customFormat="1" ht="12">
      <c r="A177" s="42"/>
      <c r="C177" s="44"/>
      <c r="J177" s="118"/>
      <c r="K177" s="99"/>
      <c r="L177" s="99"/>
      <c r="M177" s="99"/>
      <c r="N177" s="99"/>
      <c r="O177" s="99"/>
      <c r="P177" s="99"/>
      <c r="Q177" s="99"/>
      <c r="R177" s="99"/>
      <c r="S177" s="99"/>
      <c r="T177" s="64"/>
      <c r="U177" s="64"/>
      <c r="V177" s="64"/>
      <c r="W177" s="64"/>
    </row>
    <row r="178" spans="1:23" s="43" customFormat="1" ht="12">
      <c r="A178" s="42"/>
      <c r="C178" s="44"/>
      <c r="J178" s="118"/>
      <c r="K178" s="99"/>
      <c r="L178" s="99"/>
      <c r="M178" s="99"/>
      <c r="N178" s="99"/>
      <c r="O178" s="99"/>
      <c r="P178" s="99"/>
      <c r="Q178" s="99"/>
      <c r="R178" s="99"/>
      <c r="S178" s="99"/>
      <c r="T178" s="64"/>
      <c r="U178" s="64"/>
      <c r="V178" s="64"/>
      <c r="W178" s="64"/>
    </row>
    <row r="179" spans="1:23" s="43" customFormat="1" ht="12">
      <c r="A179" s="42"/>
      <c r="C179" s="44"/>
      <c r="J179" s="118"/>
      <c r="K179" s="99"/>
      <c r="L179" s="99"/>
      <c r="M179" s="99"/>
      <c r="N179" s="99"/>
      <c r="O179" s="99"/>
      <c r="P179" s="99"/>
      <c r="Q179" s="99"/>
      <c r="R179" s="99"/>
      <c r="S179" s="99"/>
      <c r="T179" s="64"/>
      <c r="U179" s="64"/>
      <c r="V179" s="64"/>
      <c r="W179" s="64"/>
    </row>
    <row r="180" spans="1:23" s="43" customFormat="1" ht="12">
      <c r="A180" s="42"/>
      <c r="C180" s="44"/>
      <c r="J180" s="118"/>
      <c r="K180" s="99"/>
      <c r="L180" s="99"/>
      <c r="M180" s="99"/>
      <c r="N180" s="99"/>
      <c r="O180" s="99"/>
      <c r="P180" s="99"/>
      <c r="Q180" s="99"/>
      <c r="R180" s="99"/>
      <c r="S180" s="99"/>
      <c r="T180" s="64"/>
      <c r="U180" s="64"/>
      <c r="V180" s="64"/>
      <c r="W180" s="64"/>
    </row>
    <row r="181" spans="1:23" s="43" customFormat="1" ht="12">
      <c r="A181" s="42"/>
      <c r="C181" s="44"/>
      <c r="J181" s="118"/>
      <c r="K181" s="99"/>
      <c r="L181" s="99"/>
      <c r="M181" s="99"/>
      <c r="N181" s="99"/>
      <c r="O181" s="99"/>
      <c r="P181" s="99"/>
      <c r="Q181" s="99"/>
      <c r="R181" s="99"/>
      <c r="S181" s="99"/>
      <c r="T181" s="64"/>
      <c r="U181" s="64"/>
      <c r="V181" s="64"/>
      <c r="W181" s="64"/>
    </row>
    <row r="182" spans="1:23" s="43" customFormat="1" ht="12">
      <c r="A182" s="42"/>
      <c r="C182" s="44"/>
      <c r="J182" s="118"/>
      <c r="K182" s="99"/>
      <c r="L182" s="99"/>
      <c r="M182" s="99"/>
      <c r="N182" s="99"/>
      <c r="O182" s="99"/>
      <c r="P182" s="99"/>
      <c r="Q182" s="99"/>
      <c r="R182" s="99"/>
      <c r="S182" s="99"/>
      <c r="T182" s="64"/>
      <c r="U182" s="64"/>
      <c r="V182" s="64"/>
      <c r="W182" s="64"/>
    </row>
    <row r="183" spans="1:23" s="43" customFormat="1" ht="12">
      <c r="A183" s="42"/>
      <c r="C183" s="44"/>
      <c r="J183" s="118"/>
      <c r="K183" s="99"/>
      <c r="L183" s="99"/>
      <c r="M183" s="99"/>
      <c r="N183" s="99"/>
      <c r="O183" s="99"/>
      <c r="P183" s="99"/>
      <c r="Q183" s="99"/>
      <c r="R183" s="99"/>
      <c r="S183" s="99"/>
      <c r="T183" s="64"/>
      <c r="U183" s="64"/>
      <c r="V183" s="64"/>
      <c r="W183" s="64"/>
    </row>
    <row r="184" spans="1:23" s="46" customFormat="1">
      <c r="A184" s="45"/>
      <c r="C184" s="47"/>
      <c r="J184" s="120"/>
      <c r="K184" s="105"/>
      <c r="L184" s="105"/>
      <c r="M184" s="105"/>
      <c r="N184" s="105"/>
      <c r="O184" s="105"/>
      <c r="P184" s="105"/>
      <c r="Q184" s="105"/>
      <c r="R184" s="105"/>
      <c r="S184" s="105"/>
      <c r="T184" s="65"/>
      <c r="U184" s="65"/>
      <c r="V184" s="65"/>
      <c r="W184" s="65"/>
    </row>
    <row r="185" spans="1:23" s="46" customFormat="1">
      <c r="A185" s="45"/>
      <c r="C185" s="47"/>
      <c r="J185" s="120"/>
      <c r="K185" s="105"/>
      <c r="L185" s="105"/>
      <c r="M185" s="105"/>
      <c r="N185" s="105"/>
      <c r="O185" s="105"/>
      <c r="P185" s="105"/>
      <c r="Q185" s="105"/>
      <c r="R185" s="105"/>
      <c r="S185" s="105"/>
      <c r="T185" s="65"/>
      <c r="U185" s="65"/>
      <c r="V185" s="65"/>
      <c r="W185" s="65"/>
    </row>
    <row r="186" spans="1:23" s="46" customFormat="1">
      <c r="A186" s="45"/>
      <c r="C186" s="47"/>
      <c r="J186" s="120"/>
      <c r="K186" s="105"/>
      <c r="L186" s="105"/>
      <c r="M186" s="105"/>
      <c r="N186" s="105"/>
      <c r="O186" s="105"/>
      <c r="P186" s="105"/>
      <c r="Q186" s="105"/>
      <c r="R186" s="105"/>
      <c r="S186" s="105"/>
      <c r="T186" s="65"/>
      <c r="U186" s="65"/>
      <c r="V186" s="65"/>
      <c r="W186" s="65"/>
    </row>
    <row r="187" spans="1:23" s="46" customFormat="1">
      <c r="A187" s="45"/>
      <c r="C187" s="47"/>
      <c r="J187" s="120"/>
      <c r="K187" s="105"/>
      <c r="L187" s="105"/>
      <c r="M187" s="105"/>
      <c r="N187" s="105"/>
      <c r="O187" s="105"/>
      <c r="P187" s="105"/>
      <c r="Q187" s="105"/>
      <c r="R187" s="105"/>
      <c r="S187" s="105"/>
      <c r="T187" s="65"/>
      <c r="U187" s="65"/>
      <c r="V187" s="65"/>
      <c r="W187" s="65"/>
    </row>
    <row r="188" spans="1:23" s="46" customFormat="1">
      <c r="A188" s="45"/>
      <c r="C188" s="47"/>
      <c r="J188" s="120"/>
      <c r="K188" s="105"/>
      <c r="L188" s="105"/>
      <c r="M188" s="105"/>
      <c r="N188" s="105"/>
      <c r="O188" s="105"/>
      <c r="P188" s="105"/>
      <c r="Q188" s="105"/>
      <c r="R188" s="105"/>
      <c r="S188" s="105"/>
      <c r="T188" s="65"/>
      <c r="U188" s="65"/>
      <c r="V188" s="65"/>
      <c r="W188" s="65"/>
    </row>
    <row r="189" spans="1:23" s="46" customFormat="1">
      <c r="A189" s="45"/>
      <c r="C189" s="47"/>
      <c r="J189" s="120"/>
      <c r="K189" s="105"/>
      <c r="L189" s="105"/>
      <c r="M189" s="105"/>
      <c r="N189" s="105"/>
      <c r="O189" s="105"/>
      <c r="P189" s="105"/>
      <c r="Q189" s="105"/>
      <c r="R189" s="105"/>
      <c r="S189" s="105"/>
      <c r="T189" s="65"/>
      <c r="U189" s="65"/>
      <c r="V189" s="65"/>
      <c r="W189" s="65"/>
    </row>
    <row r="190" spans="1:23" s="46" customFormat="1">
      <c r="A190" s="45"/>
      <c r="C190" s="47"/>
      <c r="J190" s="120"/>
      <c r="K190" s="105"/>
      <c r="L190" s="105"/>
      <c r="M190" s="105"/>
      <c r="N190" s="105"/>
      <c r="O190" s="105"/>
      <c r="P190" s="105"/>
      <c r="Q190" s="105"/>
      <c r="R190" s="105"/>
      <c r="S190" s="105"/>
      <c r="T190" s="65"/>
      <c r="U190" s="65"/>
      <c r="V190" s="65"/>
      <c r="W190" s="65"/>
    </row>
    <row r="191" spans="1:23" s="46" customFormat="1">
      <c r="A191" s="45"/>
      <c r="C191" s="47"/>
      <c r="J191" s="120"/>
      <c r="K191" s="105"/>
      <c r="L191" s="105"/>
      <c r="M191" s="105"/>
      <c r="N191" s="105"/>
      <c r="O191" s="105"/>
      <c r="P191" s="105"/>
      <c r="Q191" s="105"/>
      <c r="R191" s="105"/>
      <c r="S191" s="105"/>
      <c r="T191" s="65"/>
      <c r="U191" s="65"/>
      <c r="V191" s="65"/>
      <c r="W191" s="65"/>
    </row>
    <row r="192" spans="1:23" s="46" customFormat="1">
      <c r="A192" s="45"/>
      <c r="C192" s="47"/>
      <c r="J192" s="120"/>
      <c r="K192" s="105"/>
      <c r="L192" s="105"/>
      <c r="M192" s="105"/>
      <c r="N192" s="105"/>
      <c r="O192" s="105"/>
      <c r="P192" s="105"/>
      <c r="Q192" s="105"/>
      <c r="R192" s="105"/>
      <c r="S192" s="105"/>
      <c r="T192" s="65"/>
      <c r="U192" s="65"/>
      <c r="V192" s="65"/>
      <c r="W192" s="65"/>
    </row>
    <row r="193" spans="1:23" s="46" customFormat="1">
      <c r="A193" s="45"/>
      <c r="C193" s="47"/>
      <c r="J193" s="120"/>
      <c r="K193" s="105"/>
      <c r="L193" s="105"/>
      <c r="M193" s="105"/>
      <c r="N193" s="105"/>
      <c r="O193" s="105"/>
      <c r="P193" s="105"/>
      <c r="Q193" s="105"/>
      <c r="R193" s="105"/>
      <c r="S193" s="105"/>
      <c r="T193" s="65"/>
      <c r="U193" s="65"/>
      <c r="V193" s="65"/>
      <c r="W193" s="65"/>
    </row>
    <row r="194" spans="1:23" s="46" customFormat="1">
      <c r="A194" s="45"/>
      <c r="C194" s="47"/>
      <c r="J194" s="120"/>
      <c r="K194" s="105"/>
      <c r="L194" s="105"/>
      <c r="M194" s="105"/>
      <c r="N194" s="105"/>
      <c r="O194" s="105"/>
      <c r="P194" s="105"/>
      <c r="Q194" s="105"/>
      <c r="R194" s="105"/>
      <c r="S194" s="105"/>
      <c r="T194" s="65"/>
      <c r="U194" s="65"/>
      <c r="V194" s="65"/>
      <c r="W194" s="65"/>
    </row>
    <row r="195" spans="1:23" s="46" customFormat="1">
      <c r="A195" s="45"/>
      <c r="C195" s="47"/>
      <c r="J195" s="120"/>
      <c r="K195" s="105"/>
      <c r="L195" s="105"/>
      <c r="M195" s="105"/>
      <c r="N195" s="105"/>
      <c r="O195" s="105"/>
      <c r="P195" s="105"/>
      <c r="Q195" s="105"/>
      <c r="R195" s="105"/>
      <c r="S195" s="105"/>
      <c r="T195" s="65"/>
      <c r="U195" s="65"/>
      <c r="V195" s="65"/>
      <c r="W195" s="65"/>
    </row>
    <row r="196" spans="1:23" s="46" customFormat="1">
      <c r="A196" s="45"/>
      <c r="C196" s="47"/>
      <c r="J196" s="120"/>
      <c r="K196" s="105"/>
      <c r="L196" s="105"/>
      <c r="M196" s="105"/>
      <c r="N196" s="105"/>
      <c r="O196" s="105"/>
      <c r="P196" s="105"/>
      <c r="Q196" s="105"/>
      <c r="R196" s="105"/>
      <c r="S196" s="105"/>
      <c r="T196" s="65"/>
      <c r="U196" s="65"/>
      <c r="V196" s="65"/>
      <c r="W196" s="65"/>
    </row>
    <row r="197" spans="1:23" s="46" customFormat="1">
      <c r="A197" s="45"/>
      <c r="C197" s="47"/>
      <c r="J197" s="120"/>
      <c r="K197" s="105"/>
      <c r="L197" s="105"/>
      <c r="M197" s="105"/>
      <c r="N197" s="105"/>
      <c r="O197" s="105"/>
      <c r="P197" s="105"/>
      <c r="Q197" s="105"/>
      <c r="R197" s="105"/>
      <c r="S197" s="105"/>
      <c r="T197" s="65"/>
      <c r="U197" s="65"/>
      <c r="V197" s="65"/>
      <c r="W197" s="65"/>
    </row>
    <row r="198" spans="1:23" s="46" customFormat="1">
      <c r="A198" s="45"/>
      <c r="C198" s="47"/>
      <c r="J198" s="120"/>
      <c r="K198" s="105"/>
      <c r="L198" s="105"/>
      <c r="M198" s="105"/>
      <c r="N198" s="105"/>
      <c r="O198" s="105"/>
      <c r="P198" s="105"/>
      <c r="Q198" s="105"/>
      <c r="R198" s="105"/>
      <c r="S198" s="105"/>
      <c r="T198" s="65"/>
      <c r="U198" s="65"/>
      <c r="V198" s="65"/>
      <c r="W198" s="65"/>
    </row>
    <row r="199" spans="1:23" s="46" customFormat="1">
      <c r="A199" s="45"/>
      <c r="C199" s="47"/>
      <c r="J199" s="120"/>
      <c r="K199" s="105"/>
      <c r="L199" s="105"/>
      <c r="M199" s="105"/>
      <c r="N199" s="105"/>
      <c r="O199" s="105"/>
      <c r="P199" s="105"/>
      <c r="Q199" s="105"/>
      <c r="R199" s="105"/>
      <c r="S199" s="105"/>
      <c r="T199" s="65"/>
      <c r="U199" s="65"/>
      <c r="V199" s="65"/>
      <c r="W199" s="65"/>
    </row>
    <row r="200" spans="1:23" s="46" customFormat="1">
      <c r="A200" s="45"/>
      <c r="C200" s="47"/>
      <c r="J200" s="120"/>
      <c r="K200" s="105"/>
      <c r="L200" s="105"/>
      <c r="M200" s="105"/>
      <c r="N200" s="105"/>
      <c r="O200" s="105"/>
      <c r="P200" s="105"/>
      <c r="Q200" s="105"/>
      <c r="R200" s="105"/>
      <c r="S200" s="105"/>
      <c r="T200" s="65"/>
      <c r="U200" s="65"/>
      <c r="V200" s="65"/>
      <c r="W200" s="65"/>
    </row>
    <row r="201" spans="1:23" s="46" customFormat="1">
      <c r="A201" s="45"/>
      <c r="C201" s="47"/>
      <c r="J201" s="120"/>
      <c r="K201" s="105"/>
      <c r="L201" s="105"/>
      <c r="M201" s="105"/>
      <c r="N201" s="105"/>
      <c r="O201" s="105"/>
      <c r="P201" s="105"/>
      <c r="Q201" s="105"/>
      <c r="R201" s="105"/>
      <c r="S201" s="105"/>
      <c r="T201" s="65"/>
      <c r="U201" s="65"/>
      <c r="V201" s="65"/>
      <c r="W201" s="65"/>
    </row>
    <row r="202" spans="1:23" s="46" customFormat="1">
      <c r="A202" s="45"/>
      <c r="C202" s="47"/>
      <c r="J202" s="120"/>
      <c r="K202" s="105"/>
      <c r="L202" s="105"/>
      <c r="M202" s="105"/>
      <c r="N202" s="105"/>
      <c r="O202" s="105"/>
      <c r="P202" s="105"/>
      <c r="Q202" s="105"/>
      <c r="R202" s="105"/>
      <c r="S202" s="105"/>
      <c r="T202" s="65"/>
      <c r="U202" s="65"/>
      <c r="V202" s="65"/>
      <c r="W202" s="65"/>
    </row>
    <row r="203" spans="1:23" s="46" customFormat="1">
      <c r="A203" s="45"/>
      <c r="C203" s="47"/>
      <c r="J203" s="120"/>
      <c r="K203" s="105"/>
      <c r="L203" s="105"/>
      <c r="M203" s="105"/>
      <c r="N203" s="105"/>
      <c r="O203" s="105"/>
      <c r="P203" s="105"/>
      <c r="Q203" s="105"/>
      <c r="R203" s="105"/>
      <c r="S203" s="105"/>
      <c r="T203" s="65"/>
      <c r="U203" s="65"/>
      <c r="V203" s="65"/>
      <c r="W203" s="65"/>
    </row>
    <row r="204" spans="1:23" s="46" customFormat="1">
      <c r="A204" s="45"/>
      <c r="C204" s="47"/>
      <c r="J204" s="120"/>
      <c r="K204" s="105"/>
      <c r="L204" s="105"/>
      <c r="M204" s="105"/>
      <c r="N204" s="105"/>
      <c r="O204" s="105"/>
      <c r="P204" s="105"/>
      <c r="Q204" s="105"/>
      <c r="R204" s="105"/>
      <c r="S204" s="105"/>
      <c r="T204" s="65"/>
      <c r="U204" s="65"/>
      <c r="V204" s="65"/>
      <c r="W204" s="65"/>
    </row>
    <row r="205" spans="1:23" s="46" customFormat="1">
      <c r="A205" s="45"/>
      <c r="C205" s="47"/>
      <c r="J205" s="120"/>
      <c r="K205" s="105"/>
      <c r="L205" s="105"/>
      <c r="M205" s="105"/>
      <c r="N205" s="105"/>
      <c r="O205" s="105"/>
      <c r="P205" s="105"/>
      <c r="Q205" s="105"/>
      <c r="R205" s="105"/>
      <c r="S205" s="105"/>
      <c r="T205" s="65"/>
      <c r="U205" s="65"/>
      <c r="V205" s="65"/>
      <c r="W205" s="65"/>
    </row>
    <row r="206" spans="1:23" s="46" customFormat="1">
      <c r="A206" s="45"/>
      <c r="C206" s="47"/>
      <c r="J206" s="120"/>
      <c r="K206" s="105"/>
      <c r="L206" s="105"/>
      <c r="M206" s="105"/>
      <c r="N206" s="105"/>
      <c r="O206" s="105"/>
      <c r="P206" s="105"/>
      <c r="Q206" s="105"/>
      <c r="R206" s="105"/>
      <c r="S206" s="105"/>
      <c r="T206" s="65"/>
      <c r="U206" s="65"/>
      <c r="V206" s="65"/>
      <c r="W206" s="65"/>
    </row>
    <row r="207" spans="1:23" s="46" customFormat="1">
      <c r="A207" s="45"/>
      <c r="C207" s="47"/>
      <c r="J207" s="120"/>
      <c r="K207" s="105"/>
      <c r="L207" s="105"/>
      <c r="M207" s="105"/>
      <c r="N207" s="105"/>
      <c r="O207" s="105"/>
      <c r="P207" s="105"/>
      <c r="Q207" s="105"/>
      <c r="R207" s="105"/>
      <c r="S207" s="105"/>
      <c r="T207" s="65"/>
      <c r="U207" s="65"/>
      <c r="V207" s="65"/>
      <c r="W207" s="65"/>
    </row>
    <row r="208" spans="1:23" s="46" customFormat="1">
      <c r="A208" s="45"/>
      <c r="C208" s="47"/>
      <c r="J208" s="120"/>
      <c r="K208" s="105"/>
      <c r="L208" s="105"/>
      <c r="M208" s="105"/>
      <c r="N208" s="105"/>
      <c r="O208" s="105"/>
      <c r="P208" s="105"/>
      <c r="Q208" s="105"/>
      <c r="R208" s="105"/>
      <c r="S208" s="105"/>
      <c r="T208" s="65"/>
      <c r="U208" s="65"/>
      <c r="V208" s="65"/>
      <c r="W208" s="65"/>
    </row>
    <row r="209" spans="1:23" s="46" customFormat="1">
      <c r="A209" s="45"/>
      <c r="C209" s="47"/>
      <c r="J209" s="120"/>
      <c r="K209" s="105"/>
      <c r="L209" s="105"/>
      <c r="M209" s="105"/>
      <c r="N209" s="105"/>
      <c r="O209" s="105"/>
      <c r="P209" s="105"/>
      <c r="Q209" s="105"/>
      <c r="R209" s="105"/>
      <c r="S209" s="105"/>
      <c r="T209" s="65"/>
      <c r="U209" s="65"/>
      <c r="V209" s="65"/>
      <c r="W209" s="65"/>
    </row>
    <row r="210" spans="1:23" s="46" customFormat="1">
      <c r="A210" s="45"/>
      <c r="C210" s="47"/>
      <c r="J210" s="120"/>
      <c r="K210" s="105"/>
      <c r="L210" s="105"/>
      <c r="M210" s="105"/>
      <c r="N210" s="105"/>
      <c r="O210" s="105"/>
      <c r="P210" s="105"/>
      <c r="Q210" s="105"/>
      <c r="R210" s="105"/>
      <c r="S210" s="105"/>
      <c r="T210" s="65"/>
      <c r="U210" s="65"/>
      <c r="V210" s="65"/>
      <c r="W210" s="65"/>
    </row>
    <row r="211" spans="1:23" s="46" customFormat="1">
      <c r="A211" s="45"/>
      <c r="C211" s="47"/>
      <c r="J211" s="120"/>
      <c r="K211" s="105"/>
      <c r="L211" s="105"/>
      <c r="M211" s="105"/>
      <c r="N211" s="105"/>
      <c r="O211" s="105"/>
      <c r="P211" s="105"/>
      <c r="Q211" s="105"/>
      <c r="R211" s="105"/>
      <c r="S211" s="105"/>
      <c r="T211" s="65"/>
      <c r="U211" s="65"/>
      <c r="V211" s="65"/>
      <c r="W211" s="65"/>
    </row>
    <row r="212" spans="1:23" s="46" customFormat="1">
      <c r="A212" s="45"/>
      <c r="C212" s="47"/>
      <c r="J212" s="120"/>
      <c r="K212" s="105"/>
      <c r="L212" s="105"/>
      <c r="M212" s="105"/>
      <c r="N212" s="105"/>
      <c r="O212" s="105"/>
      <c r="P212" s="105"/>
      <c r="Q212" s="105"/>
      <c r="R212" s="105"/>
      <c r="S212" s="105"/>
      <c r="T212" s="65"/>
      <c r="U212" s="65"/>
      <c r="V212" s="65"/>
      <c r="W212" s="65"/>
    </row>
    <row r="213" spans="1:23" s="46" customFormat="1">
      <c r="A213" s="45"/>
      <c r="C213" s="47"/>
      <c r="J213" s="120"/>
      <c r="K213" s="105"/>
      <c r="L213" s="105"/>
      <c r="M213" s="105"/>
      <c r="N213" s="105"/>
      <c r="O213" s="105"/>
      <c r="P213" s="105"/>
      <c r="Q213" s="105"/>
      <c r="R213" s="105"/>
      <c r="S213" s="105"/>
      <c r="T213" s="65"/>
      <c r="U213" s="65"/>
      <c r="V213" s="65"/>
      <c r="W213" s="65"/>
    </row>
    <row r="214" spans="1:23" s="46" customFormat="1">
      <c r="A214" s="45"/>
      <c r="C214" s="47"/>
      <c r="J214" s="120"/>
      <c r="K214" s="105"/>
      <c r="L214" s="105"/>
      <c r="M214" s="105"/>
      <c r="N214" s="105"/>
      <c r="O214" s="105"/>
      <c r="P214" s="105"/>
      <c r="Q214" s="105"/>
      <c r="R214" s="105"/>
      <c r="S214" s="105"/>
      <c r="T214" s="65"/>
      <c r="U214" s="65"/>
      <c r="V214" s="65"/>
      <c r="W214" s="65"/>
    </row>
    <row r="215" spans="1:23" s="46" customFormat="1">
      <c r="A215" s="45"/>
      <c r="C215" s="47"/>
      <c r="J215" s="120"/>
      <c r="K215" s="105"/>
      <c r="L215" s="105"/>
      <c r="M215" s="105"/>
      <c r="N215" s="105"/>
      <c r="O215" s="105"/>
      <c r="P215" s="105"/>
      <c r="Q215" s="105"/>
      <c r="R215" s="105"/>
      <c r="S215" s="105"/>
      <c r="T215" s="65"/>
      <c r="U215" s="65"/>
      <c r="V215" s="65"/>
      <c r="W215" s="65"/>
    </row>
    <row r="216" spans="1:23" s="46" customFormat="1">
      <c r="A216" s="45"/>
      <c r="C216" s="47"/>
      <c r="J216" s="120"/>
      <c r="K216" s="105"/>
      <c r="L216" s="105"/>
      <c r="M216" s="105"/>
      <c r="N216" s="105"/>
      <c r="O216" s="105"/>
      <c r="P216" s="105"/>
      <c r="Q216" s="105"/>
      <c r="R216" s="105"/>
      <c r="S216" s="105"/>
      <c r="T216" s="65"/>
      <c r="U216" s="65"/>
      <c r="V216" s="65"/>
      <c r="W216" s="65"/>
    </row>
    <row r="217" spans="1:23" s="46" customFormat="1">
      <c r="A217" s="45"/>
      <c r="C217" s="47"/>
      <c r="J217" s="120"/>
      <c r="K217" s="105"/>
      <c r="L217" s="105"/>
      <c r="M217" s="105"/>
      <c r="N217" s="105"/>
      <c r="O217" s="105"/>
      <c r="P217" s="105"/>
      <c r="Q217" s="105"/>
      <c r="R217" s="105"/>
      <c r="S217" s="105"/>
      <c r="T217" s="65"/>
      <c r="U217" s="65"/>
      <c r="V217" s="65"/>
      <c r="W217" s="65"/>
    </row>
    <row r="218" spans="1:23" s="46" customFormat="1">
      <c r="A218" s="45"/>
      <c r="C218" s="47"/>
      <c r="J218" s="120"/>
      <c r="K218" s="105"/>
      <c r="L218" s="105"/>
      <c r="M218" s="105"/>
      <c r="N218" s="105"/>
      <c r="O218" s="105"/>
      <c r="P218" s="105"/>
      <c r="Q218" s="105"/>
      <c r="R218" s="105"/>
      <c r="S218" s="105"/>
      <c r="T218" s="65"/>
      <c r="U218" s="65"/>
      <c r="V218" s="65"/>
      <c r="W218" s="65"/>
    </row>
    <row r="219" spans="1:23" s="46" customFormat="1">
      <c r="A219" s="45"/>
      <c r="C219" s="47"/>
      <c r="J219" s="120"/>
      <c r="K219" s="105"/>
      <c r="L219" s="105"/>
      <c r="M219" s="105"/>
      <c r="N219" s="105"/>
      <c r="O219" s="105"/>
      <c r="P219" s="105"/>
      <c r="Q219" s="105"/>
      <c r="R219" s="105"/>
      <c r="S219" s="105"/>
      <c r="T219" s="65"/>
      <c r="U219" s="65"/>
      <c r="V219" s="65"/>
      <c r="W219" s="65"/>
    </row>
    <row r="220" spans="1:23" s="46" customFormat="1">
      <c r="A220" s="45"/>
      <c r="C220" s="47"/>
      <c r="J220" s="120"/>
      <c r="K220" s="105"/>
      <c r="L220" s="105"/>
      <c r="M220" s="105"/>
      <c r="N220" s="105"/>
      <c r="O220" s="105"/>
      <c r="P220" s="105"/>
      <c r="Q220" s="105"/>
      <c r="R220" s="105"/>
      <c r="S220" s="105"/>
      <c r="T220" s="65"/>
      <c r="U220" s="65"/>
      <c r="V220" s="65"/>
      <c r="W220" s="65"/>
    </row>
    <row r="221" spans="1:23" s="46" customFormat="1">
      <c r="A221" s="45"/>
      <c r="C221" s="47"/>
      <c r="J221" s="120"/>
      <c r="K221" s="105"/>
      <c r="L221" s="105"/>
      <c r="M221" s="105"/>
      <c r="N221" s="105"/>
      <c r="O221" s="105"/>
      <c r="P221" s="105"/>
      <c r="Q221" s="105"/>
      <c r="R221" s="105"/>
      <c r="S221" s="105"/>
      <c r="T221" s="65"/>
      <c r="U221" s="65"/>
      <c r="V221" s="65"/>
      <c r="W221" s="65"/>
    </row>
    <row r="222" spans="1:23" s="46" customFormat="1">
      <c r="A222" s="45"/>
      <c r="C222" s="47"/>
      <c r="J222" s="120"/>
      <c r="K222" s="105"/>
      <c r="L222" s="105"/>
      <c r="M222" s="105"/>
      <c r="N222" s="105"/>
      <c r="O222" s="105"/>
      <c r="P222" s="105"/>
      <c r="Q222" s="105"/>
      <c r="R222" s="105"/>
      <c r="S222" s="105"/>
      <c r="T222" s="65"/>
      <c r="U222" s="65"/>
      <c r="V222" s="65"/>
      <c r="W222" s="65"/>
    </row>
    <row r="223" spans="1:23" s="46" customFormat="1">
      <c r="A223" s="45"/>
      <c r="C223" s="47"/>
      <c r="J223" s="120"/>
      <c r="K223" s="105"/>
      <c r="L223" s="105"/>
      <c r="M223" s="105"/>
      <c r="N223" s="105"/>
      <c r="O223" s="105"/>
      <c r="P223" s="105"/>
      <c r="Q223" s="105"/>
      <c r="R223" s="105"/>
      <c r="S223" s="105"/>
      <c r="T223" s="65"/>
      <c r="U223" s="65"/>
      <c r="V223" s="65"/>
      <c r="W223" s="65"/>
    </row>
    <row r="224" spans="1:23" s="46" customFormat="1">
      <c r="A224" s="45"/>
      <c r="C224" s="47"/>
      <c r="J224" s="120"/>
      <c r="K224" s="105"/>
      <c r="L224" s="105"/>
      <c r="M224" s="105"/>
      <c r="N224" s="105"/>
      <c r="O224" s="105"/>
      <c r="P224" s="105"/>
      <c r="Q224" s="105"/>
      <c r="R224" s="105"/>
      <c r="S224" s="105"/>
      <c r="T224" s="65"/>
      <c r="U224" s="65"/>
      <c r="V224" s="65"/>
      <c r="W224" s="65"/>
    </row>
    <row r="225" spans="1:23" s="46" customFormat="1">
      <c r="A225" s="45"/>
      <c r="C225" s="47"/>
      <c r="J225" s="120"/>
      <c r="K225" s="105"/>
      <c r="L225" s="105"/>
      <c r="M225" s="105"/>
      <c r="N225" s="105"/>
      <c r="O225" s="105"/>
      <c r="P225" s="105"/>
      <c r="Q225" s="105"/>
      <c r="R225" s="105"/>
      <c r="S225" s="105"/>
      <c r="T225" s="65"/>
      <c r="U225" s="65"/>
      <c r="V225" s="65"/>
      <c r="W225" s="65"/>
    </row>
    <row r="226" spans="1:23" s="46" customFormat="1">
      <c r="A226" s="45"/>
      <c r="C226" s="47"/>
      <c r="J226" s="120"/>
      <c r="K226" s="105"/>
      <c r="L226" s="105"/>
      <c r="M226" s="105"/>
      <c r="N226" s="105"/>
      <c r="O226" s="105"/>
      <c r="P226" s="105"/>
      <c r="Q226" s="105"/>
      <c r="R226" s="105"/>
      <c r="S226" s="105"/>
      <c r="T226" s="65"/>
      <c r="U226" s="65"/>
      <c r="V226" s="65"/>
      <c r="W226" s="65"/>
    </row>
    <row r="227" spans="1:23" s="46" customFormat="1">
      <c r="A227" s="45"/>
      <c r="C227" s="47"/>
      <c r="J227" s="120"/>
      <c r="K227" s="105"/>
      <c r="L227" s="105"/>
      <c r="M227" s="105"/>
      <c r="N227" s="105"/>
      <c r="O227" s="105"/>
      <c r="P227" s="105"/>
      <c r="Q227" s="105"/>
      <c r="R227" s="105"/>
      <c r="S227" s="105"/>
      <c r="T227" s="65"/>
      <c r="U227" s="65"/>
      <c r="V227" s="65"/>
      <c r="W227" s="65"/>
    </row>
    <row r="228" spans="1:23" s="46" customFormat="1">
      <c r="A228" s="45"/>
      <c r="C228" s="47"/>
      <c r="J228" s="120"/>
      <c r="K228" s="105"/>
      <c r="L228" s="105"/>
      <c r="M228" s="105"/>
      <c r="N228" s="105"/>
      <c r="O228" s="105"/>
      <c r="P228" s="105"/>
      <c r="Q228" s="105"/>
      <c r="R228" s="105"/>
      <c r="S228" s="105"/>
      <c r="T228" s="65"/>
      <c r="U228" s="65"/>
      <c r="V228" s="65"/>
      <c r="W228" s="65"/>
    </row>
    <row r="229" spans="1:23" s="46" customFormat="1">
      <c r="A229" s="45"/>
      <c r="C229" s="47"/>
      <c r="J229" s="120"/>
      <c r="K229" s="105"/>
      <c r="L229" s="105"/>
      <c r="M229" s="105"/>
      <c r="N229" s="105"/>
      <c r="O229" s="105"/>
      <c r="P229" s="105"/>
      <c r="Q229" s="105"/>
      <c r="R229" s="105"/>
      <c r="S229" s="105"/>
      <c r="T229" s="65"/>
      <c r="U229" s="65"/>
      <c r="V229" s="65"/>
      <c r="W229" s="65"/>
    </row>
    <row r="230" spans="1:23" s="46" customFormat="1">
      <c r="A230" s="45"/>
      <c r="C230" s="47"/>
      <c r="J230" s="120"/>
      <c r="K230" s="105"/>
      <c r="L230" s="105"/>
      <c r="M230" s="105"/>
      <c r="N230" s="105"/>
      <c r="O230" s="105"/>
      <c r="P230" s="105"/>
      <c r="Q230" s="105"/>
      <c r="R230" s="105"/>
      <c r="S230" s="105"/>
      <c r="T230" s="65"/>
      <c r="U230" s="65"/>
      <c r="V230" s="65"/>
      <c r="W230" s="65"/>
    </row>
    <row r="231" spans="1:23" s="46" customFormat="1">
      <c r="A231" s="45"/>
      <c r="C231" s="47"/>
      <c r="J231" s="120"/>
      <c r="K231" s="105"/>
      <c r="L231" s="105"/>
      <c r="M231" s="105"/>
      <c r="N231" s="105"/>
      <c r="O231" s="105"/>
      <c r="P231" s="105"/>
      <c r="Q231" s="105"/>
      <c r="R231" s="105"/>
      <c r="S231" s="105"/>
      <c r="T231" s="65"/>
      <c r="U231" s="65"/>
      <c r="V231" s="65"/>
      <c r="W231" s="65"/>
    </row>
    <row r="232" spans="1:23" s="46" customFormat="1">
      <c r="A232" s="45"/>
      <c r="C232" s="47"/>
      <c r="J232" s="120"/>
      <c r="K232" s="105"/>
      <c r="L232" s="105"/>
      <c r="M232" s="105"/>
      <c r="N232" s="105"/>
      <c r="O232" s="105"/>
      <c r="P232" s="105"/>
      <c r="Q232" s="105"/>
      <c r="R232" s="105"/>
      <c r="S232" s="105"/>
      <c r="T232" s="65"/>
      <c r="U232" s="65"/>
      <c r="V232" s="65"/>
      <c r="W232" s="65"/>
    </row>
    <row r="233" spans="1:23" s="46" customFormat="1">
      <c r="A233" s="45"/>
      <c r="C233" s="47"/>
      <c r="J233" s="120"/>
      <c r="K233" s="105"/>
      <c r="L233" s="105"/>
      <c r="M233" s="105"/>
      <c r="N233" s="105"/>
      <c r="O233" s="105"/>
      <c r="P233" s="105"/>
      <c r="Q233" s="105"/>
      <c r="R233" s="105"/>
      <c r="S233" s="105"/>
      <c r="T233" s="65"/>
      <c r="U233" s="65"/>
      <c r="V233" s="65"/>
      <c r="W233" s="65"/>
    </row>
    <row r="234" spans="1:23" s="46" customFormat="1">
      <c r="A234" s="45"/>
      <c r="C234" s="47"/>
      <c r="J234" s="120"/>
      <c r="K234" s="105"/>
      <c r="L234" s="105"/>
      <c r="M234" s="105"/>
      <c r="N234" s="105"/>
      <c r="O234" s="105"/>
      <c r="P234" s="105"/>
      <c r="Q234" s="105"/>
      <c r="R234" s="105"/>
      <c r="S234" s="105"/>
      <c r="T234" s="65"/>
      <c r="U234" s="65"/>
      <c r="V234" s="65"/>
      <c r="W234" s="65"/>
    </row>
    <row r="235" spans="1:23" s="46" customFormat="1">
      <c r="A235" s="45"/>
      <c r="C235" s="47"/>
      <c r="J235" s="120"/>
      <c r="K235" s="105"/>
      <c r="L235" s="105"/>
      <c r="M235" s="105"/>
      <c r="N235" s="105"/>
      <c r="O235" s="105"/>
      <c r="P235" s="105"/>
      <c r="Q235" s="105"/>
      <c r="R235" s="105"/>
      <c r="S235" s="105"/>
      <c r="T235" s="65"/>
      <c r="U235" s="65"/>
      <c r="V235" s="65"/>
      <c r="W235" s="65"/>
    </row>
    <row r="236" spans="1:23" s="46" customFormat="1">
      <c r="A236" s="45"/>
      <c r="C236" s="47"/>
      <c r="J236" s="120"/>
      <c r="K236" s="105"/>
      <c r="L236" s="105"/>
      <c r="M236" s="105"/>
      <c r="N236" s="105"/>
      <c r="O236" s="105"/>
      <c r="P236" s="105"/>
      <c r="Q236" s="105"/>
      <c r="R236" s="105"/>
      <c r="S236" s="105"/>
      <c r="T236" s="65"/>
      <c r="U236" s="65"/>
      <c r="V236" s="65"/>
      <c r="W236" s="65"/>
    </row>
    <row r="237" spans="1:23" s="46" customFormat="1">
      <c r="A237" s="45"/>
      <c r="C237" s="47"/>
      <c r="J237" s="120"/>
      <c r="K237" s="105"/>
      <c r="L237" s="105"/>
      <c r="M237" s="105"/>
      <c r="N237" s="105"/>
      <c r="O237" s="105"/>
      <c r="P237" s="105"/>
      <c r="Q237" s="105"/>
      <c r="R237" s="105"/>
      <c r="S237" s="105"/>
      <c r="T237" s="65"/>
      <c r="U237" s="65"/>
      <c r="V237" s="65"/>
      <c r="W237" s="65"/>
    </row>
    <row r="238" spans="1:23" s="46" customFormat="1">
      <c r="A238" s="45"/>
      <c r="C238" s="47"/>
      <c r="J238" s="120"/>
      <c r="K238" s="105"/>
      <c r="L238" s="105"/>
      <c r="M238" s="105"/>
      <c r="N238" s="105"/>
      <c r="O238" s="105"/>
      <c r="P238" s="105"/>
      <c r="Q238" s="105"/>
      <c r="R238" s="105"/>
      <c r="S238" s="105"/>
      <c r="T238" s="65"/>
      <c r="U238" s="65"/>
      <c r="V238" s="65"/>
      <c r="W238" s="65"/>
    </row>
    <row r="239" spans="1:23" s="46" customFormat="1">
      <c r="A239" s="45"/>
      <c r="C239" s="47"/>
      <c r="J239" s="120"/>
      <c r="K239" s="105"/>
      <c r="L239" s="105"/>
      <c r="M239" s="105"/>
      <c r="N239" s="105"/>
      <c r="O239" s="105"/>
      <c r="P239" s="105"/>
      <c r="Q239" s="105"/>
      <c r="R239" s="105"/>
      <c r="S239" s="105"/>
      <c r="T239" s="65"/>
      <c r="U239" s="65"/>
      <c r="V239" s="65"/>
      <c r="W239" s="65"/>
    </row>
    <row r="240" spans="1:23" s="46" customFormat="1">
      <c r="A240" s="45"/>
      <c r="C240" s="47"/>
      <c r="J240" s="120"/>
      <c r="K240" s="105"/>
      <c r="L240" s="105"/>
      <c r="M240" s="105"/>
      <c r="N240" s="105"/>
      <c r="O240" s="105"/>
      <c r="P240" s="105"/>
      <c r="Q240" s="105"/>
      <c r="R240" s="105"/>
      <c r="S240" s="105"/>
      <c r="T240" s="65"/>
      <c r="U240" s="65"/>
      <c r="V240" s="65"/>
      <c r="W240" s="65"/>
    </row>
    <row r="241" spans="1:23" s="46" customFormat="1">
      <c r="A241" s="45"/>
      <c r="C241" s="47"/>
      <c r="J241" s="120"/>
      <c r="K241" s="105"/>
      <c r="L241" s="105"/>
      <c r="M241" s="105"/>
      <c r="N241" s="105"/>
      <c r="O241" s="105"/>
      <c r="P241" s="105"/>
      <c r="Q241" s="105"/>
      <c r="R241" s="105"/>
      <c r="S241" s="105"/>
      <c r="T241" s="65"/>
      <c r="U241" s="65"/>
      <c r="V241" s="65"/>
      <c r="W241" s="65"/>
    </row>
    <row r="242" spans="1:23" s="46" customFormat="1">
      <c r="A242" s="45"/>
      <c r="C242" s="47"/>
      <c r="J242" s="120"/>
      <c r="K242" s="105"/>
      <c r="L242" s="105"/>
      <c r="M242" s="105"/>
      <c r="N242" s="105"/>
      <c r="O242" s="105"/>
      <c r="P242" s="105"/>
      <c r="Q242" s="105"/>
      <c r="R242" s="105"/>
      <c r="S242" s="105"/>
      <c r="T242" s="65"/>
      <c r="U242" s="65"/>
      <c r="V242" s="65"/>
      <c r="W242" s="65"/>
    </row>
    <row r="243" spans="1:23" s="46" customFormat="1">
      <c r="A243" s="45"/>
      <c r="C243" s="47"/>
      <c r="J243" s="120"/>
      <c r="K243" s="105"/>
      <c r="L243" s="105"/>
      <c r="M243" s="105"/>
      <c r="N243" s="105"/>
      <c r="O243" s="105"/>
      <c r="P243" s="105"/>
      <c r="Q243" s="105"/>
      <c r="R243" s="105"/>
      <c r="S243" s="105"/>
      <c r="T243" s="65"/>
      <c r="U243" s="65"/>
      <c r="V243" s="65"/>
      <c r="W243" s="65"/>
    </row>
    <row r="244" spans="1:23" s="46" customFormat="1">
      <c r="A244" s="45"/>
      <c r="C244" s="47"/>
      <c r="J244" s="120"/>
      <c r="K244" s="105"/>
      <c r="L244" s="105"/>
      <c r="M244" s="105"/>
      <c r="N244" s="105"/>
      <c r="O244" s="105"/>
      <c r="P244" s="105"/>
      <c r="Q244" s="105"/>
      <c r="R244" s="105"/>
      <c r="S244" s="105"/>
      <c r="T244" s="65"/>
      <c r="U244" s="65"/>
      <c r="V244" s="65"/>
      <c r="W244" s="65"/>
    </row>
    <row r="245" spans="1:23" s="46" customFormat="1">
      <c r="A245" s="45"/>
      <c r="C245" s="47"/>
      <c r="J245" s="120"/>
      <c r="K245" s="105"/>
      <c r="L245" s="105"/>
      <c r="M245" s="105"/>
      <c r="N245" s="105"/>
      <c r="O245" s="105"/>
      <c r="P245" s="105"/>
      <c r="Q245" s="105"/>
      <c r="R245" s="105"/>
      <c r="S245" s="105"/>
      <c r="T245" s="65"/>
      <c r="U245" s="65"/>
      <c r="V245" s="65"/>
      <c r="W245" s="65"/>
    </row>
    <row r="246" spans="1:23" s="46" customFormat="1">
      <c r="A246" s="45"/>
      <c r="C246" s="47"/>
      <c r="J246" s="120"/>
      <c r="K246" s="105"/>
      <c r="L246" s="105"/>
      <c r="M246" s="105"/>
      <c r="N246" s="105"/>
      <c r="O246" s="105"/>
      <c r="P246" s="105"/>
      <c r="Q246" s="105"/>
      <c r="R246" s="105"/>
      <c r="S246" s="105"/>
      <c r="T246" s="65"/>
      <c r="U246" s="65"/>
      <c r="V246" s="65"/>
      <c r="W246" s="65"/>
    </row>
    <row r="247" spans="1:23" s="46" customFormat="1">
      <c r="A247" s="45"/>
      <c r="C247" s="47"/>
      <c r="J247" s="120"/>
      <c r="K247" s="105"/>
      <c r="L247" s="105"/>
      <c r="M247" s="105"/>
      <c r="N247" s="105"/>
      <c r="O247" s="105"/>
      <c r="P247" s="105"/>
      <c r="Q247" s="105"/>
      <c r="R247" s="105"/>
      <c r="S247" s="105"/>
      <c r="T247" s="65"/>
      <c r="U247" s="65"/>
      <c r="V247" s="65"/>
      <c r="W247" s="65"/>
    </row>
    <row r="248" spans="1:23" s="46" customFormat="1">
      <c r="A248" s="45"/>
      <c r="C248" s="47"/>
      <c r="J248" s="120"/>
      <c r="K248" s="105"/>
      <c r="L248" s="105"/>
      <c r="M248" s="105"/>
      <c r="N248" s="105"/>
      <c r="O248" s="105"/>
      <c r="P248" s="105"/>
      <c r="Q248" s="105"/>
      <c r="R248" s="105"/>
      <c r="S248" s="105"/>
      <c r="T248" s="65"/>
      <c r="U248" s="65"/>
      <c r="V248" s="65"/>
      <c r="W248" s="65"/>
    </row>
    <row r="249" spans="1:23" s="46" customFormat="1">
      <c r="A249" s="45"/>
      <c r="C249" s="47"/>
      <c r="J249" s="120"/>
      <c r="K249" s="105"/>
      <c r="L249" s="105"/>
      <c r="M249" s="105"/>
      <c r="N249" s="105"/>
      <c r="O249" s="105"/>
      <c r="P249" s="105"/>
      <c r="Q249" s="105"/>
      <c r="R249" s="105"/>
      <c r="S249" s="105"/>
      <c r="T249" s="65"/>
      <c r="U249" s="65"/>
      <c r="V249" s="65"/>
      <c r="W249" s="65"/>
    </row>
    <row r="250" spans="1:23" s="46" customFormat="1">
      <c r="A250" s="45"/>
      <c r="C250" s="47"/>
      <c r="J250" s="120"/>
      <c r="K250" s="105"/>
      <c r="L250" s="105"/>
      <c r="M250" s="105"/>
      <c r="N250" s="105"/>
      <c r="O250" s="105"/>
      <c r="P250" s="105"/>
      <c r="Q250" s="105"/>
      <c r="R250" s="105"/>
      <c r="S250" s="105"/>
      <c r="T250" s="65"/>
      <c r="U250" s="65"/>
      <c r="V250" s="65"/>
      <c r="W250" s="65"/>
    </row>
    <row r="251" spans="1:23" s="46" customFormat="1">
      <c r="A251" s="45"/>
      <c r="C251" s="47"/>
      <c r="J251" s="120"/>
      <c r="K251" s="105"/>
      <c r="L251" s="105"/>
      <c r="M251" s="105"/>
      <c r="N251" s="105"/>
      <c r="O251" s="105"/>
      <c r="P251" s="105"/>
      <c r="Q251" s="105"/>
      <c r="R251" s="105"/>
      <c r="S251" s="105"/>
      <c r="T251" s="65"/>
      <c r="U251" s="65"/>
      <c r="V251" s="65"/>
      <c r="W251" s="65"/>
    </row>
    <row r="252" spans="1:23" s="46" customFormat="1">
      <c r="A252" s="45"/>
      <c r="C252" s="47"/>
      <c r="J252" s="120"/>
      <c r="K252" s="105"/>
      <c r="L252" s="105"/>
      <c r="M252" s="105"/>
      <c r="N252" s="105"/>
      <c r="O252" s="105"/>
      <c r="P252" s="105"/>
      <c r="Q252" s="105"/>
      <c r="R252" s="105"/>
      <c r="S252" s="105"/>
      <c r="T252" s="65"/>
      <c r="U252" s="65"/>
      <c r="V252" s="65"/>
      <c r="W252" s="65"/>
    </row>
    <row r="253" spans="1:23" s="46" customFormat="1">
      <c r="A253" s="45"/>
      <c r="C253" s="47"/>
      <c r="J253" s="120"/>
      <c r="K253" s="105"/>
      <c r="L253" s="105"/>
      <c r="M253" s="105"/>
      <c r="N253" s="105"/>
      <c r="O253" s="105"/>
      <c r="P253" s="105"/>
      <c r="Q253" s="105"/>
      <c r="R253" s="105"/>
      <c r="S253" s="105"/>
      <c r="T253" s="65"/>
      <c r="U253" s="65"/>
      <c r="V253" s="65"/>
      <c r="W253" s="65"/>
    </row>
    <row r="254" spans="1:23" s="46" customFormat="1">
      <c r="A254" s="45"/>
      <c r="C254" s="47"/>
      <c r="J254" s="120"/>
      <c r="K254" s="105"/>
      <c r="L254" s="105"/>
      <c r="M254" s="105"/>
      <c r="N254" s="105"/>
      <c r="O254" s="105"/>
      <c r="P254" s="105"/>
      <c r="Q254" s="105"/>
      <c r="R254" s="105"/>
      <c r="S254" s="105"/>
      <c r="T254" s="65"/>
      <c r="U254" s="65"/>
      <c r="V254" s="65"/>
      <c r="W254" s="65"/>
    </row>
    <row r="255" spans="1:23" s="46" customFormat="1">
      <c r="A255" s="45"/>
      <c r="C255" s="47"/>
      <c r="J255" s="120"/>
      <c r="K255" s="105"/>
      <c r="L255" s="105"/>
      <c r="M255" s="105"/>
      <c r="N255" s="105"/>
      <c r="O255" s="105"/>
      <c r="P255" s="105"/>
      <c r="Q255" s="105"/>
      <c r="R255" s="105"/>
      <c r="S255" s="105"/>
      <c r="T255" s="65"/>
      <c r="U255" s="65"/>
      <c r="V255" s="65"/>
      <c r="W255" s="65"/>
    </row>
    <row r="256" spans="1:23" s="46" customFormat="1">
      <c r="A256" s="45"/>
      <c r="C256" s="47"/>
      <c r="J256" s="120"/>
      <c r="K256" s="105"/>
      <c r="L256" s="105"/>
      <c r="M256" s="105"/>
      <c r="N256" s="105"/>
      <c r="O256" s="105"/>
      <c r="P256" s="105"/>
      <c r="Q256" s="105"/>
      <c r="R256" s="105"/>
      <c r="S256" s="105"/>
      <c r="T256" s="65"/>
      <c r="U256" s="65"/>
      <c r="V256" s="65"/>
      <c r="W256" s="65"/>
    </row>
    <row r="257" spans="1:23" s="46" customFormat="1">
      <c r="A257" s="45"/>
      <c r="C257" s="47"/>
      <c r="J257" s="120"/>
      <c r="K257" s="105"/>
      <c r="L257" s="105"/>
      <c r="M257" s="105"/>
      <c r="N257" s="105"/>
      <c r="O257" s="105"/>
      <c r="P257" s="105"/>
      <c r="Q257" s="105"/>
      <c r="R257" s="105"/>
      <c r="S257" s="105"/>
      <c r="T257" s="65"/>
      <c r="U257" s="65"/>
      <c r="V257" s="65"/>
      <c r="W257" s="65"/>
    </row>
    <row r="258" spans="1:23" s="46" customFormat="1">
      <c r="A258" s="45"/>
      <c r="C258" s="47"/>
      <c r="J258" s="120"/>
      <c r="K258" s="105"/>
      <c r="L258" s="105"/>
      <c r="M258" s="105"/>
      <c r="N258" s="105"/>
      <c r="O258" s="105"/>
      <c r="P258" s="105"/>
      <c r="Q258" s="105"/>
      <c r="R258" s="105"/>
      <c r="S258" s="105"/>
      <c r="T258" s="65"/>
      <c r="U258" s="65"/>
      <c r="V258" s="65"/>
      <c r="W258" s="65"/>
    </row>
    <row r="259" spans="1:23" s="46" customFormat="1">
      <c r="A259" s="45"/>
      <c r="C259" s="47"/>
      <c r="J259" s="120"/>
      <c r="K259" s="105"/>
      <c r="L259" s="105"/>
      <c r="M259" s="105"/>
      <c r="N259" s="105"/>
      <c r="O259" s="105"/>
      <c r="P259" s="105"/>
      <c r="Q259" s="105"/>
      <c r="R259" s="105"/>
      <c r="S259" s="105"/>
      <c r="T259" s="65"/>
      <c r="U259" s="65"/>
      <c r="V259" s="65"/>
      <c r="W259" s="65"/>
    </row>
    <row r="260" spans="1:23" s="46" customFormat="1">
      <c r="A260" s="45"/>
      <c r="C260" s="47"/>
      <c r="J260" s="120"/>
      <c r="K260" s="105"/>
      <c r="L260" s="105"/>
      <c r="M260" s="105"/>
      <c r="N260" s="105"/>
      <c r="O260" s="105"/>
      <c r="P260" s="105"/>
      <c r="Q260" s="105"/>
      <c r="R260" s="105"/>
      <c r="S260" s="105"/>
      <c r="T260" s="65"/>
      <c r="U260" s="65"/>
      <c r="V260" s="65"/>
      <c r="W260" s="65"/>
    </row>
    <row r="261" spans="1:23" s="46" customFormat="1">
      <c r="A261" s="45"/>
      <c r="C261" s="47"/>
      <c r="J261" s="120"/>
      <c r="K261" s="105"/>
      <c r="L261" s="105"/>
      <c r="M261" s="105"/>
      <c r="N261" s="105"/>
      <c r="O261" s="105"/>
      <c r="P261" s="105"/>
      <c r="Q261" s="105"/>
      <c r="R261" s="105"/>
      <c r="S261" s="105"/>
      <c r="T261" s="65"/>
      <c r="U261" s="65"/>
      <c r="V261" s="65"/>
      <c r="W261" s="65"/>
    </row>
    <row r="262" spans="1:23" s="46" customFormat="1">
      <c r="A262" s="45"/>
      <c r="C262" s="47"/>
      <c r="J262" s="120"/>
      <c r="K262" s="105"/>
      <c r="L262" s="105"/>
      <c r="M262" s="105"/>
      <c r="N262" s="105"/>
      <c r="O262" s="105"/>
      <c r="P262" s="105"/>
      <c r="Q262" s="105"/>
      <c r="R262" s="105"/>
      <c r="S262" s="105"/>
      <c r="T262" s="65"/>
      <c r="U262" s="65"/>
      <c r="V262" s="65"/>
      <c r="W262" s="65"/>
    </row>
    <row r="263" spans="1:23" s="46" customFormat="1">
      <c r="A263" s="45"/>
      <c r="C263" s="47"/>
      <c r="J263" s="120"/>
      <c r="K263" s="105"/>
      <c r="L263" s="105"/>
      <c r="M263" s="105"/>
      <c r="N263" s="105"/>
      <c r="O263" s="105"/>
      <c r="P263" s="105"/>
      <c r="Q263" s="105"/>
      <c r="R263" s="105"/>
      <c r="S263" s="105"/>
      <c r="T263" s="65"/>
      <c r="U263" s="65"/>
      <c r="V263" s="65"/>
      <c r="W263" s="65"/>
    </row>
    <row r="264" spans="1:23" s="46" customFormat="1">
      <c r="A264" s="45"/>
      <c r="C264" s="47"/>
      <c r="J264" s="120"/>
      <c r="K264" s="105"/>
      <c r="L264" s="105"/>
      <c r="M264" s="105"/>
      <c r="N264" s="105"/>
      <c r="O264" s="105"/>
      <c r="P264" s="105"/>
      <c r="Q264" s="105"/>
      <c r="R264" s="105"/>
      <c r="S264" s="105"/>
      <c r="T264" s="65"/>
      <c r="U264" s="65"/>
      <c r="V264" s="65"/>
      <c r="W264" s="65"/>
    </row>
    <row r="265" spans="1:23" s="46" customFormat="1">
      <c r="A265" s="45"/>
      <c r="C265" s="47"/>
      <c r="J265" s="120"/>
      <c r="K265" s="105"/>
      <c r="L265" s="105"/>
      <c r="M265" s="105"/>
      <c r="N265" s="105"/>
      <c r="O265" s="105"/>
      <c r="P265" s="105"/>
      <c r="Q265" s="105"/>
      <c r="R265" s="105"/>
      <c r="S265" s="105"/>
      <c r="T265" s="65"/>
      <c r="U265" s="65"/>
      <c r="V265" s="65"/>
      <c r="W265" s="65"/>
    </row>
    <row r="266" spans="1:23" s="46" customFormat="1">
      <c r="A266" s="45"/>
      <c r="C266" s="47"/>
      <c r="J266" s="120"/>
      <c r="K266" s="105"/>
      <c r="L266" s="105"/>
      <c r="M266" s="105"/>
      <c r="N266" s="105"/>
      <c r="O266" s="105"/>
      <c r="P266" s="105"/>
      <c r="Q266" s="105"/>
      <c r="R266" s="105"/>
      <c r="S266" s="105"/>
      <c r="T266" s="65"/>
      <c r="U266" s="65"/>
      <c r="V266" s="65"/>
      <c r="W266" s="65"/>
    </row>
    <row r="267" spans="1:23" s="46" customFormat="1">
      <c r="A267" s="45"/>
      <c r="C267" s="47"/>
      <c r="J267" s="120"/>
      <c r="K267" s="105"/>
      <c r="L267" s="105"/>
      <c r="M267" s="105"/>
      <c r="N267" s="105"/>
      <c r="O267" s="105"/>
      <c r="P267" s="105"/>
      <c r="Q267" s="105"/>
      <c r="R267" s="105"/>
      <c r="S267" s="105"/>
      <c r="T267" s="65"/>
      <c r="U267" s="65"/>
      <c r="V267" s="65"/>
      <c r="W267" s="65"/>
    </row>
    <row r="268" spans="1:23" s="46" customFormat="1">
      <c r="A268" s="45"/>
      <c r="C268" s="47"/>
      <c r="J268" s="120"/>
      <c r="K268" s="105"/>
      <c r="L268" s="105"/>
      <c r="M268" s="105"/>
      <c r="N268" s="105"/>
      <c r="O268" s="105"/>
      <c r="P268" s="105"/>
      <c r="Q268" s="105"/>
      <c r="R268" s="105"/>
      <c r="S268" s="105"/>
      <c r="T268" s="65"/>
      <c r="U268" s="65"/>
      <c r="V268" s="65"/>
      <c r="W268" s="65"/>
    </row>
    <row r="269" spans="1:23" s="46" customFormat="1">
      <c r="A269" s="45"/>
      <c r="C269" s="47"/>
      <c r="J269" s="120"/>
      <c r="K269" s="105"/>
      <c r="L269" s="105"/>
      <c r="M269" s="105"/>
      <c r="N269" s="105"/>
      <c r="O269" s="105"/>
      <c r="P269" s="105"/>
      <c r="Q269" s="105"/>
      <c r="R269" s="105"/>
      <c r="S269" s="105"/>
      <c r="T269" s="65"/>
      <c r="U269" s="65"/>
      <c r="V269" s="65"/>
      <c r="W269" s="65"/>
    </row>
    <row r="270" spans="1:23" s="46" customFormat="1">
      <c r="A270" s="45"/>
      <c r="C270" s="47"/>
      <c r="J270" s="120"/>
      <c r="K270" s="105"/>
      <c r="L270" s="105"/>
      <c r="M270" s="105"/>
      <c r="N270" s="105"/>
      <c r="O270" s="105"/>
      <c r="P270" s="105"/>
      <c r="Q270" s="105"/>
      <c r="R270" s="105"/>
      <c r="S270" s="105"/>
      <c r="T270" s="65"/>
      <c r="U270" s="65"/>
      <c r="V270" s="65"/>
      <c r="W270" s="65"/>
    </row>
    <row r="271" spans="1:23" s="46" customFormat="1">
      <c r="A271" s="45"/>
      <c r="C271" s="47"/>
      <c r="J271" s="120"/>
      <c r="K271" s="105"/>
      <c r="L271" s="105"/>
      <c r="M271" s="105"/>
      <c r="N271" s="105"/>
      <c r="O271" s="105"/>
      <c r="P271" s="105"/>
      <c r="Q271" s="105"/>
      <c r="R271" s="105"/>
      <c r="S271" s="105"/>
      <c r="T271" s="65"/>
      <c r="U271" s="65"/>
      <c r="V271" s="65"/>
      <c r="W271" s="65"/>
    </row>
    <row r="272" spans="1:23" s="46" customFormat="1">
      <c r="A272" s="45"/>
      <c r="C272" s="47"/>
      <c r="J272" s="120"/>
      <c r="K272" s="105"/>
      <c r="L272" s="105"/>
      <c r="M272" s="105"/>
      <c r="N272" s="105"/>
      <c r="O272" s="105"/>
      <c r="P272" s="105"/>
      <c r="Q272" s="105"/>
      <c r="R272" s="105"/>
      <c r="S272" s="105"/>
      <c r="T272" s="65"/>
      <c r="U272" s="65"/>
      <c r="V272" s="65"/>
      <c r="W272" s="65"/>
    </row>
    <row r="273" spans="1:23" s="46" customFormat="1">
      <c r="A273" s="45"/>
      <c r="C273" s="47"/>
      <c r="J273" s="120"/>
      <c r="K273" s="105"/>
      <c r="L273" s="105"/>
      <c r="M273" s="105"/>
      <c r="N273" s="105"/>
      <c r="O273" s="105"/>
      <c r="P273" s="105"/>
      <c r="Q273" s="105"/>
      <c r="R273" s="105"/>
      <c r="S273" s="105"/>
      <c r="T273" s="65"/>
      <c r="U273" s="65"/>
      <c r="V273" s="65"/>
      <c r="W273" s="65"/>
    </row>
    <row r="274" spans="1:23" s="46" customFormat="1">
      <c r="A274" s="45"/>
      <c r="C274" s="47"/>
      <c r="J274" s="120"/>
      <c r="K274" s="105"/>
      <c r="L274" s="105"/>
      <c r="M274" s="105"/>
      <c r="N274" s="105"/>
      <c r="O274" s="105"/>
      <c r="P274" s="105"/>
      <c r="Q274" s="105"/>
      <c r="R274" s="105"/>
      <c r="S274" s="105"/>
      <c r="T274" s="65"/>
      <c r="U274" s="65"/>
      <c r="V274" s="65"/>
      <c r="W274" s="65"/>
    </row>
    <row r="275" spans="1:23" s="46" customFormat="1">
      <c r="A275" s="45"/>
      <c r="C275" s="47"/>
      <c r="J275" s="120"/>
      <c r="K275" s="105"/>
      <c r="L275" s="105"/>
      <c r="M275" s="105"/>
      <c r="N275" s="105"/>
      <c r="O275" s="105"/>
      <c r="P275" s="105"/>
      <c r="Q275" s="105"/>
      <c r="R275" s="105"/>
      <c r="S275" s="105"/>
      <c r="T275" s="65"/>
      <c r="U275" s="65"/>
      <c r="V275" s="65"/>
      <c r="W275" s="65"/>
    </row>
    <row r="276" spans="1:23" s="46" customFormat="1">
      <c r="A276" s="45"/>
      <c r="C276" s="47"/>
      <c r="J276" s="120"/>
      <c r="K276" s="105"/>
      <c r="L276" s="105"/>
      <c r="M276" s="105"/>
      <c r="N276" s="105"/>
      <c r="O276" s="105"/>
      <c r="P276" s="105"/>
      <c r="Q276" s="105"/>
      <c r="R276" s="105"/>
      <c r="S276" s="105"/>
      <c r="T276" s="65"/>
      <c r="U276" s="65"/>
      <c r="V276" s="65"/>
      <c r="W276" s="65"/>
    </row>
    <row r="277" spans="1:23" s="46" customFormat="1">
      <c r="A277" s="45"/>
      <c r="C277" s="47"/>
      <c r="J277" s="120"/>
      <c r="K277" s="105"/>
      <c r="L277" s="105"/>
      <c r="M277" s="105"/>
      <c r="N277" s="105"/>
      <c r="O277" s="105"/>
      <c r="P277" s="105"/>
      <c r="Q277" s="105"/>
      <c r="R277" s="105"/>
      <c r="S277" s="105"/>
      <c r="T277" s="65"/>
      <c r="U277" s="65"/>
      <c r="V277" s="65"/>
      <c r="W277" s="65"/>
    </row>
    <row r="278" spans="1:23" s="46" customFormat="1">
      <c r="A278" s="45"/>
      <c r="C278" s="47"/>
      <c r="J278" s="120"/>
      <c r="K278" s="105"/>
      <c r="L278" s="105"/>
      <c r="M278" s="105"/>
      <c r="N278" s="105"/>
      <c r="O278" s="105"/>
      <c r="P278" s="105"/>
      <c r="Q278" s="105"/>
      <c r="R278" s="105"/>
      <c r="S278" s="105"/>
      <c r="T278" s="65"/>
      <c r="U278" s="65"/>
      <c r="V278" s="65"/>
      <c r="W278" s="65"/>
    </row>
    <row r="279" spans="1:23" s="46" customFormat="1">
      <c r="A279" s="45"/>
      <c r="C279" s="47"/>
      <c r="J279" s="120"/>
      <c r="K279" s="105"/>
      <c r="L279" s="105"/>
      <c r="M279" s="105"/>
      <c r="N279" s="105"/>
      <c r="O279" s="105"/>
      <c r="P279" s="105"/>
      <c r="Q279" s="105"/>
      <c r="R279" s="105"/>
      <c r="S279" s="105"/>
      <c r="T279" s="65"/>
      <c r="U279" s="65"/>
      <c r="V279" s="65"/>
      <c r="W279" s="65"/>
    </row>
    <row r="280" spans="1:23" s="46" customFormat="1">
      <c r="A280" s="45"/>
      <c r="C280" s="47"/>
      <c r="J280" s="120"/>
      <c r="K280" s="105"/>
      <c r="L280" s="105"/>
      <c r="M280" s="105"/>
      <c r="N280" s="105"/>
      <c r="O280" s="105"/>
      <c r="P280" s="105"/>
      <c r="Q280" s="105"/>
      <c r="R280" s="105"/>
      <c r="S280" s="105"/>
      <c r="T280" s="65"/>
      <c r="U280" s="65"/>
      <c r="V280" s="65"/>
      <c r="W280" s="65"/>
    </row>
    <row r="281" spans="1:23" s="46" customFormat="1">
      <c r="A281" s="45"/>
      <c r="C281" s="47"/>
      <c r="J281" s="120"/>
      <c r="K281" s="105"/>
      <c r="L281" s="105"/>
      <c r="M281" s="105"/>
      <c r="N281" s="105"/>
      <c r="O281" s="105"/>
      <c r="P281" s="105"/>
      <c r="Q281" s="105"/>
      <c r="R281" s="105"/>
      <c r="S281" s="105"/>
      <c r="T281" s="65"/>
      <c r="U281" s="65"/>
      <c r="V281" s="65"/>
      <c r="W281" s="65"/>
    </row>
    <row r="282" spans="1:23" s="46" customFormat="1">
      <c r="A282" s="45"/>
      <c r="C282" s="47"/>
      <c r="J282" s="120"/>
      <c r="K282" s="105"/>
      <c r="L282" s="105"/>
      <c r="M282" s="105"/>
      <c r="N282" s="105"/>
      <c r="O282" s="105"/>
      <c r="P282" s="105"/>
      <c r="Q282" s="105"/>
      <c r="R282" s="105"/>
      <c r="S282" s="105"/>
      <c r="T282" s="65"/>
      <c r="U282" s="65"/>
      <c r="V282" s="65"/>
      <c r="W282" s="65"/>
    </row>
    <row r="283" spans="1:23" s="46" customFormat="1">
      <c r="A283" s="45"/>
      <c r="C283" s="47"/>
      <c r="J283" s="120"/>
      <c r="K283" s="105"/>
      <c r="L283" s="105"/>
      <c r="M283" s="105"/>
      <c r="N283" s="105"/>
      <c r="O283" s="105"/>
      <c r="P283" s="105"/>
      <c r="Q283" s="105"/>
      <c r="R283" s="105"/>
      <c r="S283" s="105"/>
      <c r="T283" s="65"/>
      <c r="U283" s="65"/>
      <c r="V283" s="65"/>
      <c r="W283" s="65"/>
    </row>
    <row r="284" spans="1:23" s="46" customFormat="1">
      <c r="A284" s="45"/>
      <c r="C284" s="47"/>
      <c r="J284" s="120"/>
      <c r="K284" s="105"/>
      <c r="L284" s="105"/>
      <c r="M284" s="105"/>
      <c r="N284" s="105"/>
      <c r="O284" s="105"/>
      <c r="P284" s="105"/>
      <c r="Q284" s="105"/>
      <c r="R284" s="105"/>
      <c r="S284" s="105"/>
      <c r="T284" s="65"/>
      <c r="U284" s="65"/>
      <c r="V284" s="65"/>
      <c r="W284" s="65"/>
    </row>
    <row r="285" spans="1:23" s="46" customFormat="1">
      <c r="A285" s="45"/>
      <c r="C285" s="47"/>
      <c r="J285" s="120"/>
      <c r="K285" s="105"/>
      <c r="L285" s="105"/>
      <c r="M285" s="105"/>
      <c r="N285" s="105"/>
      <c r="O285" s="105"/>
      <c r="P285" s="105"/>
      <c r="Q285" s="105"/>
      <c r="R285" s="105"/>
      <c r="S285" s="105"/>
      <c r="T285" s="65"/>
      <c r="U285" s="65"/>
      <c r="V285" s="65"/>
      <c r="W285" s="65"/>
    </row>
    <row r="286" spans="1:23" s="46" customFormat="1">
      <c r="A286" s="45"/>
      <c r="C286" s="47"/>
      <c r="J286" s="120"/>
      <c r="K286" s="105"/>
      <c r="L286" s="105"/>
      <c r="M286" s="105"/>
      <c r="N286" s="105"/>
      <c r="O286" s="105"/>
      <c r="P286" s="105"/>
      <c r="Q286" s="105"/>
      <c r="R286" s="105"/>
      <c r="S286" s="105"/>
      <c r="T286" s="65"/>
      <c r="U286" s="65"/>
      <c r="V286" s="65"/>
      <c r="W286" s="65"/>
    </row>
    <row r="287" spans="1:23" s="46" customFormat="1">
      <c r="A287" s="45"/>
      <c r="C287" s="47"/>
      <c r="J287" s="120"/>
      <c r="K287" s="105"/>
      <c r="L287" s="105"/>
      <c r="M287" s="105"/>
      <c r="N287" s="105"/>
      <c r="O287" s="105"/>
      <c r="P287" s="105"/>
      <c r="Q287" s="105"/>
      <c r="R287" s="105"/>
      <c r="S287" s="105"/>
      <c r="T287" s="65"/>
      <c r="U287" s="65"/>
      <c r="V287" s="65"/>
      <c r="W287" s="65"/>
    </row>
    <row r="288" spans="1:23" s="46" customFormat="1">
      <c r="A288" s="45"/>
      <c r="C288" s="47"/>
      <c r="J288" s="120"/>
      <c r="K288" s="105"/>
      <c r="L288" s="105"/>
      <c r="M288" s="105"/>
      <c r="N288" s="105"/>
      <c r="O288" s="105"/>
      <c r="P288" s="105"/>
      <c r="Q288" s="105"/>
      <c r="R288" s="105"/>
      <c r="S288" s="105"/>
      <c r="T288" s="65"/>
      <c r="U288" s="65"/>
      <c r="V288" s="65"/>
      <c r="W288" s="65"/>
    </row>
    <row r="289" spans="1:23" s="46" customFormat="1">
      <c r="A289" s="45"/>
      <c r="C289" s="47"/>
      <c r="J289" s="120"/>
      <c r="K289" s="105"/>
      <c r="L289" s="105"/>
      <c r="M289" s="105"/>
      <c r="N289" s="105"/>
      <c r="O289" s="105"/>
      <c r="P289" s="105"/>
      <c r="Q289" s="105"/>
      <c r="R289" s="105"/>
      <c r="S289" s="105"/>
      <c r="T289" s="65"/>
      <c r="U289" s="65"/>
      <c r="V289" s="65"/>
      <c r="W289" s="65"/>
    </row>
    <row r="290" spans="1:23" s="46" customFormat="1">
      <c r="A290" s="45"/>
      <c r="C290" s="47"/>
      <c r="J290" s="120"/>
      <c r="K290" s="105"/>
      <c r="L290" s="105"/>
      <c r="M290" s="105"/>
      <c r="N290" s="105"/>
      <c r="O290" s="105"/>
      <c r="P290" s="105"/>
      <c r="Q290" s="105"/>
      <c r="R290" s="105"/>
      <c r="S290" s="105"/>
      <c r="T290" s="65"/>
      <c r="U290" s="65"/>
      <c r="V290" s="65"/>
      <c r="W290" s="65"/>
    </row>
    <row r="291" spans="1:23" s="46" customFormat="1">
      <c r="A291" s="45"/>
      <c r="C291" s="47"/>
      <c r="J291" s="120"/>
      <c r="K291" s="105"/>
      <c r="L291" s="105"/>
      <c r="M291" s="105"/>
      <c r="N291" s="105"/>
      <c r="O291" s="105"/>
      <c r="P291" s="105"/>
      <c r="Q291" s="105"/>
      <c r="R291" s="105"/>
      <c r="S291" s="105"/>
      <c r="T291" s="65"/>
      <c r="U291" s="65"/>
      <c r="V291" s="65"/>
      <c r="W291" s="65"/>
    </row>
    <row r="292" spans="1:23" s="46" customFormat="1">
      <c r="A292" s="45"/>
      <c r="C292" s="47"/>
      <c r="J292" s="120"/>
      <c r="K292" s="105"/>
      <c r="L292" s="105"/>
      <c r="M292" s="105"/>
      <c r="N292" s="105"/>
      <c r="O292" s="105"/>
      <c r="P292" s="105"/>
      <c r="Q292" s="105"/>
      <c r="R292" s="105"/>
      <c r="S292" s="105"/>
      <c r="T292" s="65"/>
      <c r="U292" s="65"/>
      <c r="V292" s="65"/>
      <c r="W292" s="65"/>
    </row>
    <row r="293" spans="1:23" s="46" customFormat="1">
      <c r="A293" s="45"/>
      <c r="C293" s="47"/>
      <c r="J293" s="120"/>
      <c r="K293" s="105"/>
      <c r="L293" s="105"/>
      <c r="M293" s="105"/>
      <c r="N293" s="105"/>
      <c r="O293" s="105"/>
      <c r="P293" s="105"/>
      <c r="Q293" s="105"/>
      <c r="R293" s="105"/>
      <c r="S293" s="105"/>
      <c r="T293" s="65"/>
      <c r="U293" s="65"/>
      <c r="V293" s="65"/>
      <c r="W293" s="65"/>
    </row>
    <row r="294" spans="1:23" s="46" customFormat="1">
      <c r="A294" s="45"/>
      <c r="C294" s="47"/>
      <c r="J294" s="120"/>
      <c r="K294" s="105"/>
      <c r="L294" s="105"/>
      <c r="M294" s="105"/>
      <c r="N294" s="105"/>
      <c r="O294" s="105"/>
      <c r="P294" s="105"/>
      <c r="Q294" s="105"/>
      <c r="R294" s="105"/>
      <c r="S294" s="105"/>
      <c r="T294" s="65"/>
      <c r="U294" s="65"/>
      <c r="V294" s="65"/>
      <c r="W294" s="65"/>
    </row>
    <row r="295" spans="1:23" s="46" customFormat="1">
      <c r="A295" s="45"/>
      <c r="C295" s="47"/>
      <c r="J295" s="120"/>
      <c r="K295" s="105"/>
      <c r="L295" s="105"/>
      <c r="M295" s="105"/>
      <c r="N295" s="105"/>
      <c r="O295" s="105"/>
      <c r="P295" s="105"/>
      <c r="Q295" s="105"/>
      <c r="R295" s="105"/>
      <c r="S295" s="105"/>
      <c r="T295" s="65"/>
      <c r="U295" s="65"/>
      <c r="V295" s="65"/>
      <c r="W295" s="65"/>
    </row>
    <row r="296" spans="1:23" s="46" customFormat="1">
      <c r="A296" s="45"/>
      <c r="C296" s="47"/>
      <c r="J296" s="120"/>
      <c r="K296" s="105"/>
      <c r="L296" s="105"/>
      <c r="M296" s="105"/>
      <c r="N296" s="105"/>
      <c r="O296" s="105"/>
      <c r="P296" s="105"/>
      <c r="Q296" s="105"/>
      <c r="R296" s="105"/>
      <c r="S296" s="105"/>
      <c r="T296" s="65"/>
      <c r="U296" s="65"/>
      <c r="V296" s="65"/>
      <c r="W296" s="65"/>
    </row>
    <row r="297" spans="1:23" s="46" customFormat="1">
      <c r="A297" s="45"/>
      <c r="C297" s="47"/>
      <c r="J297" s="120"/>
      <c r="K297" s="105"/>
      <c r="L297" s="105"/>
      <c r="M297" s="105"/>
      <c r="N297" s="105"/>
      <c r="O297" s="105"/>
      <c r="P297" s="105"/>
      <c r="Q297" s="105"/>
      <c r="R297" s="105"/>
      <c r="S297" s="105"/>
      <c r="T297" s="65"/>
      <c r="U297" s="65"/>
      <c r="V297" s="65"/>
      <c r="W297" s="65"/>
    </row>
    <row r="298" spans="1:23" s="46" customFormat="1">
      <c r="A298" s="45"/>
      <c r="C298" s="47"/>
      <c r="J298" s="120"/>
      <c r="K298" s="105"/>
      <c r="L298" s="105"/>
      <c r="M298" s="105"/>
      <c r="N298" s="105"/>
      <c r="O298" s="105"/>
      <c r="P298" s="105"/>
      <c r="Q298" s="105"/>
      <c r="R298" s="105"/>
      <c r="S298" s="105"/>
      <c r="T298" s="65"/>
      <c r="U298" s="65"/>
      <c r="V298" s="65"/>
      <c r="W298" s="65"/>
    </row>
    <row r="299" spans="1:23" s="46" customFormat="1">
      <c r="A299" s="45"/>
      <c r="C299" s="47"/>
      <c r="J299" s="120"/>
      <c r="K299" s="105"/>
      <c r="L299" s="105"/>
      <c r="M299" s="105"/>
      <c r="N299" s="105"/>
      <c r="O299" s="105"/>
      <c r="P299" s="105"/>
      <c r="Q299" s="105"/>
      <c r="R299" s="105"/>
      <c r="S299" s="105"/>
      <c r="T299" s="65"/>
      <c r="U299" s="65"/>
      <c r="V299" s="65"/>
      <c r="W299" s="65"/>
    </row>
    <row r="300" spans="1:23" s="46" customFormat="1">
      <c r="A300" s="45"/>
      <c r="C300" s="47"/>
      <c r="J300" s="120"/>
      <c r="K300" s="105"/>
      <c r="L300" s="105"/>
      <c r="M300" s="105"/>
      <c r="N300" s="105"/>
      <c r="O300" s="105"/>
      <c r="P300" s="105"/>
      <c r="Q300" s="105"/>
      <c r="R300" s="105"/>
      <c r="S300" s="105"/>
      <c r="T300" s="65"/>
      <c r="U300" s="65"/>
      <c r="V300" s="65"/>
      <c r="W300" s="65"/>
    </row>
    <row r="301" spans="1:23" s="46" customFormat="1">
      <c r="A301" s="45"/>
      <c r="C301" s="47"/>
      <c r="J301" s="120"/>
      <c r="K301" s="105"/>
      <c r="L301" s="105"/>
      <c r="M301" s="105"/>
      <c r="N301" s="105"/>
      <c r="O301" s="105"/>
      <c r="P301" s="105"/>
      <c r="Q301" s="105"/>
      <c r="R301" s="105"/>
      <c r="S301" s="105"/>
      <c r="T301" s="65"/>
      <c r="U301" s="65"/>
      <c r="V301" s="65"/>
      <c r="W301" s="65"/>
    </row>
    <row r="302" spans="1:23" s="46" customFormat="1">
      <c r="A302" s="45"/>
      <c r="C302" s="47"/>
      <c r="J302" s="120"/>
      <c r="K302" s="105"/>
      <c r="L302" s="105"/>
      <c r="M302" s="105"/>
      <c r="N302" s="105"/>
      <c r="O302" s="105"/>
      <c r="P302" s="105"/>
      <c r="Q302" s="105"/>
      <c r="R302" s="105"/>
      <c r="S302" s="105"/>
      <c r="T302" s="65"/>
      <c r="U302" s="65"/>
      <c r="V302" s="65"/>
      <c r="W302" s="65"/>
    </row>
    <row r="303" spans="1:23" s="46" customFormat="1">
      <c r="A303" s="45"/>
      <c r="C303" s="47"/>
      <c r="J303" s="120"/>
      <c r="K303" s="105"/>
      <c r="L303" s="105"/>
      <c r="M303" s="105"/>
      <c r="N303" s="105"/>
      <c r="O303" s="105"/>
      <c r="P303" s="105"/>
      <c r="Q303" s="105"/>
      <c r="R303" s="105"/>
      <c r="S303" s="105"/>
      <c r="T303" s="65"/>
      <c r="U303" s="65"/>
      <c r="V303" s="65"/>
      <c r="W303" s="65"/>
    </row>
    <row r="304" spans="1:23" s="46" customFormat="1">
      <c r="A304" s="45"/>
      <c r="C304" s="47"/>
      <c r="J304" s="120"/>
      <c r="K304" s="105"/>
      <c r="L304" s="105"/>
      <c r="M304" s="105"/>
      <c r="N304" s="105"/>
      <c r="O304" s="105"/>
      <c r="P304" s="105"/>
      <c r="Q304" s="105"/>
      <c r="R304" s="105"/>
      <c r="S304" s="105"/>
      <c r="T304" s="65"/>
      <c r="U304" s="65"/>
      <c r="V304" s="65"/>
      <c r="W304" s="65"/>
    </row>
    <row r="305" spans="1:23" s="46" customFormat="1">
      <c r="A305" s="45"/>
      <c r="C305" s="47"/>
      <c r="J305" s="120"/>
      <c r="K305" s="105"/>
      <c r="L305" s="105"/>
      <c r="M305" s="105"/>
      <c r="N305" s="105"/>
      <c r="O305" s="105"/>
      <c r="P305" s="105"/>
      <c r="Q305" s="105"/>
      <c r="R305" s="105"/>
      <c r="S305" s="105"/>
      <c r="T305" s="65"/>
      <c r="U305" s="65"/>
      <c r="V305" s="65"/>
      <c r="W305" s="65"/>
    </row>
    <row r="306" spans="1:23" s="46" customFormat="1">
      <c r="A306" s="45"/>
      <c r="C306" s="47"/>
      <c r="J306" s="120"/>
      <c r="K306" s="105"/>
      <c r="L306" s="105"/>
      <c r="M306" s="105"/>
      <c r="N306" s="105"/>
      <c r="O306" s="105"/>
      <c r="P306" s="105"/>
      <c r="Q306" s="105"/>
      <c r="R306" s="105"/>
      <c r="S306" s="105"/>
      <c r="T306" s="65"/>
      <c r="U306" s="65"/>
      <c r="V306" s="65"/>
      <c r="W306" s="65"/>
    </row>
    <row r="307" spans="1:23" s="46" customFormat="1">
      <c r="A307" s="45"/>
      <c r="C307" s="47"/>
      <c r="J307" s="120"/>
      <c r="K307" s="105"/>
      <c r="L307" s="105"/>
      <c r="M307" s="105"/>
      <c r="N307" s="105"/>
      <c r="O307" s="105"/>
      <c r="P307" s="105"/>
      <c r="Q307" s="105"/>
      <c r="R307" s="105"/>
      <c r="S307" s="105"/>
      <c r="T307" s="65"/>
      <c r="U307" s="65"/>
      <c r="V307" s="65"/>
      <c r="W307" s="65"/>
    </row>
    <row r="308" spans="1:23" s="46" customFormat="1">
      <c r="A308" s="45"/>
      <c r="C308" s="47"/>
      <c r="J308" s="120"/>
      <c r="K308" s="105"/>
      <c r="L308" s="105"/>
      <c r="M308" s="105"/>
      <c r="N308" s="105"/>
      <c r="O308" s="105"/>
      <c r="P308" s="105"/>
      <c r="Q308" s="105"/>
      <c r="R308" s="105"/>
      <c r="S308" s="105"/>
      <c r="T308" s="65"/>
      <c r="U308" s="65"/>
      <c r="V308" s="65"/>
      <c r="W308" s="65"/>
    </row>
    <row r="309" spans="1:23" s="46" customFormat="1">
      <c r="A309" s="45"/>
      <c r="C309" s="47"/>
      <c r="J309" s="120"/>
      <c r="K309" s="105"/>
      <c r="L309" s="105"/>
      <c r="M309" s="105"/>
      <c r="N309" s="105"/>
      <c r="O309" s="105"/>
      <c r="P309" s="105"/>
      <c r="Q309" s="105"/>
      <c r="R309" s="105"/>
      <c r="S309" s="105"/>
      <c r="T309" s="65"/>
      <c r="U309" s="65"/>
      <c r="V309" s="65"/>
      <c r="W309" s="65"/>
    </row>
    <row r="310" spans="1:23" s="46" customFormat="1">
      <c r="A310" s="45"/>
      <c r="C310" s="47"/>
      <c r="J310" s="120"/>
      <c r="K310" s="105"/>
      <c r="L310" s="105"/>
      <c r="M310" s="105"/>
      <c r="N310" s="105"/>
      <c r="O310" s="105"/>
      <c r="P310" s="105"/>
      <c r="Q310" s="105"/>
      <c r="R310" s="105"/>
      <c r="S310" s="105"/>
      <c r="T310" s="65"/>
      <c r="U310" s="65"/>
      <c r="V310" s="65"/>
      <c r="W310" s="65"/>
    </row>
    <row r="311" spans="1:23" s="46" customFormat="1">
      <c r="A311" s="45"/>
      <c r="C311" s="47"/>
      <c r="J311" s="120"/>
      <c r="K311" s="105"/>
      <c r="L311" s="105"/>
      <c r="M311" s="105"/>
      <c r="N311" s="105"/>
      <c r="O311" s="105"/>
      <c r="P311" s="105"/>
      <c r="Q311" s="105"/>
      <c r="R311" s="105"/>
      <c r="S311" s="105"/>
      <c r="T311" s="65"/>
      <c r="U311" s="65"/>
      <c r="V311" s="65"/>
      <c r="W311" s="65"/>
    </row>
    <row r="312" spans="1:23" s="46" customFormat="1">
      <c r="A312" s="45"/>
      <c r="C312" s="47"/>
      <c r="J312" s="120"/>
      <c r="K312" s="105"/>
      <c r="L312" s="105"/>
      <c r="M312" s="105"/>
      <c r="N312" s="105"/>
      <c r="O312" s="105"/>
      <c r="P312" s="105"/>
      <c r="Q312" s="105"/>
      <c r="R312" s="105"/>
      <c r="S312" s="105"/>
      <c r="T312" s="65"/>
      <c r="U312" s="65"/>
      <c r="V312" s="65"/>
      <c r="W312" s="65"/>
    </row>
    <row r="313" spans="1:23" s="46" customFormat="1">
      <c r="A313" s="45"/>
      <c r="C313" s="47"/>
      <c r="J313" s="120"/>
      <c r="K313" s="105"/>
      <c r="L313" s="105"/>
      <c r="M313" s="105"/>
      <c r="N313" s="105"/>
      <c r="O313" s="105"/>
      <c r="P313" s="105"/>
      <c r="Q313" s="105"/>
      <c r="R313" s="105"/>
      <c r="S313" s="105"/>
      <c r="T313" s="65"/>
      <c r="U313" s="65"/>
      <c r="V313" s="65"/>
      <c r="W313" s="65"/>
    </row>
    <row r="314" spans="1:23" s="46" customFormat="1">
      <c r="A314" s="45"/>
      <c r="C314" s="47"/>
      <c r="J314" s="120"/>
      <c r="K314" s="105"/>
      <c r="L314" s="105"/>
      <c r="M314" s="105"/>
      <c r="N314" s="105"/>
      <c r="O314" s="105"/>
      <c r="P314" s="105"/>
      <c r="Q314" s="105"/>
      <c r="R314" s="105"/>
      <c r="S314" s="105"/>
      <c r="T314" s="65"/>
      <c r="U314" s="65"/>
      <c r="V314" s="65"/>
      <c r="W314" s="65"/>
    </row>
    <row r="315" spans="1:23" s="46" customFormat="1">
      <c r="A315" s="45"/>
      <c r="C315" s="47"/>
      <c r="J315" s="120"/>
      <c r="K315" s="105"/>
      <c r="L315" s="105"/>
      <c r="M315" s="105"/>
      <c r="N315" s="105"/>
      <c r="O315" s="105"/>
      <c r="P315" s="105"/>
      <c r="Q315" s="105"/>
      <c r="R315" s="105"/>
      <c r="S315" s="105"/>
      <c r="T315" s="65"/>
      <c r="U315" s="65"/>
      <c r="V315" s="65"/>
      <c r="W315" s="65"/>
    </row>
    <row r="316" spans="1:23" s="46" customFormat="1">
      <c r="A316" s="45"/>
      <c r="C316" s="47"/>
      <c r="J316" s="120"/>
      <c r="K316" s="105"/>
      <c r="L316" s="105"/>
      <c r="M316" s="105"/>
      <c r="N316" s="105"/>
      <c r="O316" s="105"/>
      <c r="P316" s="105"/>
      <c r="Q316" s="105"/>
      <c r="R316" s="105"/>
      <c r="S316" s="105"/>
      <c r="T316" s="65"/>
      <c r="U316" s="65"/>
      <c r="V316" s="65"/>
      <c r="W316" s="65"/>
    </row>
    <row r="317" spans="1:23" s="46" customFormat="1">
      <c r="A317" s="45"/>
      <c r="C317" s="47"/>
      <c r="J317" s="120"/>
      <c r="K317" s="105"/>
      <c r="L317" s="105"/>
      <c r="M317" s="105"/>
      <c r="N317" s="105"/>
      <c r="O317" s="105"/>
      <c r="P317" s="105"/>
      <c r="Q317" s="105"/>
      <c r="R317" s="105"/>
      <c r="S317" s="105"/>
      <c r="T317" s="65"/>
      <c r="U317" s="65"/>
      <c r="V317" s="65"/>
      <c r="W317" s="65"/>
    </row>
    <row r="318" spans="1:23" s="46" customFormat="1">
      <c r="A318" s="45"/>
      <c r="C318" s="47"/>
      <c r="J318" s="120"/>
      <c r="K318" s="105"/>
      <c r="L318" s="105"/>
      <c r="M318" s="105"/>
      <c r="N318" s="105"/>
      <c r="O318" s="105"/>
      <c r="P318" s="105"/>
      <c r="Q318" s="105"/>
      <c r="R318" s="105"/>
      <c r="S318" s="105"/>
      <c r="T318" s="65"/>
      <c r="U318" s="65"/>
      <c r="V318" s="65"/>
      <c r="W318" s="65"/>
    </row>
    <row r="319" spans="1:23" s="46" customFormat="1">
      <c r="A319" s="45"/>
      <c r="C319" s="47"/>
      <c r="J319" s="120"/>
      <c r="K319" s="105"/>
      <c r="L319" s="105"/>
      <c r="M319" s="105"/>
      <c r="N319" s="105"/>
      <c r="O319" s="105"/>
      <c r="P319" s="105"/>
      <c r="Q319" s="105"/>
      <c r="R319" s="105"/>
      <c r="S319" s="105"/>
      <c r="T319" s="65"/>
      <c r="U319" s="65"/>
      <c r="V319" s="65"/>
      <c r="W319" s="65"/>
    </row>
    <row r="320" spans="1:23" s="46" customFormat="1">
      <c r="A320" s="45"/>
      <c r="C320" s="47"/>
      <c r="J320" s="120"/>
      <c r="K320" s="105"/>
      <c r="L320" s="105"/>
      <c r="M320" s="105"/>
      <c r="N320" s="105"/>
      <c r="O320" s="105"/>
      <c r="P320" s="105"/>
      <c r="Q320" s="105"/>
      <c r="R320" s="105"/>
      <c r="S320" s="105"/>
      <c r="T320" s="65"/>
      <c r="U320" s="65"/>
      <c r="V320" s="65"/>
      <c r="W320" s="65"/>
    </row>
    <row r="321" spans="1:23" s="46" customFormat="1">
      <c r="A321" s="45"/>
      <c r="C321" s="47"/>
      <c r="J321" s="120"/>
      <c r="K321" s="105"/>
      <c r="L321" s="105"/>
      <c r="M321" s="105"/>
      <c r="N321" s="105"/>
      <c r="O321" s="105"/>
      <c r="P321" s="105"/>
      <c r="Q321" s="105"/>
      <c r="R321" s="105"/>
      <c r="S321" s="105"/>
      <c r="T321" s="65"/>
      <c r="U321" s="65"/>
      <c r="V321" s="65"/>
      <c r="W321" s="65"/>
    </row>
    <row r="322" spans="1:23" s="46" customFormat="1">
      <c r="A322" s="45"/>
      <c r="C322" s="47"/>
      <c r="J322" s="120"/>
      <c r="K322" s="105"/>
      <c r="L322" s="105"/>
      <c r="M322" s="105"/>
      <c r="N322" s="105"/>
      <c r="O322" s="105"/>
      <c r="P322" s="105"/>
      <c r="Q322" s="105"/>
      <c r="R322" s="105"/>
      <c r="S322" s="105"/>
      <c r="T322" s="65"/>
      <c r="U322" s="65"/>
      <c r="V322" s="65"/>
      <c r="W322" s="65"/>
    </row>
    <row r="323" spans="1:23" s="46" customFormat="1">
      <c r="A323" s="45"/>
      <c r="C323" s="47"/>
      <c r="J323" s="120"/>
      <c r="K323" s="105"/>
      <c r="L323" s="105"/>
      <c r="M323" s="105"/>
      <c r="N323" s="105"/>
      <c r="O323" s="105"/>
      <c r="P323" s="105"/>
      <c r="Q323" s="105"/>
      <c r="R323" s="105"/>
      <c r="S323" s="105"/>
      <c r="T323" s="65"/>
      <c r="U323" s="65"/>
      <c r="V323" s="65"/>
      <c r="W323" s="65"/>
    </row>
    <row r="324" spans="1:23" s="46" customFormat="1">
      <c r="A324" s="45"/>
      <c r="C324" s="47"/>
      <c r="J324" s="120"/>
      <c r="K324" s="105"/>
      <c r="L324" s="105"/>
      <c r="M324" s="105"/>
      <c r="N324" s="105"/>
      <c r="O324" s="105"/>
      <c r="P324" s="105"/>
      <c r="Q324" s="105"/>
      <c r="R324" s="105"/>
      <c r="S324" s="105"/>
      <c r="T324" s="65"/>
      <c r="U324" s="65"/>
      <c r="V324" s="65"/>
      <c r="W324" s="65"/>
    </row>
    <row r="325" spans="1:23" s="46" customFormat="1">
      <c r="A325" s="45"/>
      <c r="C325" s="47"/>
      <c r="J325" s="120"/>
      <c r="K325" s="105"/>
      <c r="L325" s="105"/>
      <c r="M325" s="105"/>
      <c r="N325" s="105"/>
      <c r="O325" s="105"/>
      <c r="P325" s="105"/>
      <c r="Q325" s="105"/>
      <c r="R325" s="105"/>
      <c r="S325" s="105"/>
      <c r="T325" s="65"/>
      <c r="U325" s="65"/>
      <c r="V325" s="65"/>
      <c r="W325" s="65"/>
    </row>
    <row r="326" spans="1:23" s="46" customFormat="1">
      <c r="A326" s="45"/>
      <c r="C326" s="47"/>
      <c r="J326" s="120"/>
      <c r="K326" s="105"/>
      <c r="L326" s="105"/>
      <c r="M326" s="105"/>
      <c r="N326" s="105"/>
      <c r="O326" s="105"/>
      <c r="P326" s="105"/>
      <c r="Q326" s="105"/>
      <c r="R326" s="105"/>
      <c r="S326" s="105"/>
      <c r="T326" s="65"/>
      <c r="U326" s="65"/>
      <c r="V326" s="65"/>
      <c r="W326" s="65"/>
    </row>
    <row r="327" spans="1:23" s="46" customFormat="1">
      <c r="A327" s="45"/>
      <c r="C327" s="47"/>
      <c r="J327" s="120"/>
      <c r="K327" s="105"/>
      <c r="L327" s="105"/>
      <c r="M327" s="105"/>
      <c r="N327" s="105"/>
      <c r="O327" s="105"/>
      <c r="P327" s="105"/>
      <c r="Q327" s="105"/>
      <c r="R327" s="105"/>
      <c r="S327" s="105"/>
      <c r="T327" s="65"/>
      <c r="U327" s="65"/>
      <c r="V327" s="65"/>
      <c r="W327" s="65"/>
    </row>
    <row r="328" spans="1:23" s="46" customFormat="1">
      <c r="A328" s="45"/>
      <c r="C328" s="47"/>
      <c r="J328" s="120"/>
      <c r="K328" s="105"/>
      <c r="L328" s="105"/>
      <c r="M328" s="105"/>
      <c r="N328" s="105"/>
      <c r="O328" s="105"/>
      <c r="P328" s="105"/>
      <c r="Q328" s="105"/>
      <c r="R328" s="105"/>
      <c r="S328" s="105"/>
      <c r="T328" s="65"/>
      <c r="U328" s="65"/>
      <c r="V328" s="65"/>
      <c r="W328" s="65"/>
    </row>
    <row r="329" spans="1:23" s="46" customFormat="1">
      <c r="A329" s="45"/>
      <c r="C329" s="47"/>
      <c r="J329" s="120"/>
      <c r="K329" s="105"/>
      <c r="L329" s="105"/>
      <c r="M329" s="105"/>
      <c r="N329" s="105"/>
      <c r="O329" s="105"/>
      <c r="P329" s="105"/>
      <c r="Q329" s="105"/>
      <c r="R329" s="105"/>
      <c r="S329" s="105"/>
      <c r="T329" s="65"/>
      <c r="U329" s="65"/>
      <c r="V329" s="65"/>
      <c r="W329" s="65"/>
    </row>
    <row r="330" spans="1:23" s="46" customFormat="1">
      <c r="A330" s="45"/>
      <c r="C330" s="47"/>
      <c r="J330" s="120"/>
      <c r="K330" s="105"/>
      <c r="L330" s="105"/>
      <c r="M330" s="105"/>
      <c r="N330" s="105"/>
      <c r="O330" s="105"/>
      <c r="P330" s="105"/>
      <c r="Q330" s="105"/>
      <c r="R330" s="105"/>
      <c r="S330" s="105"/>
      <c r="T330" s="65"/>
      <c r="U330" s="65"/>
      <c r="V330" s="65"/>
      <c r="W330" s="65"/>
    </row>
    <row r="331" spans="1:23" s="46" customFormat="1">
      <c r="A331" s="45"/>
      <c r="C331" s="47"/>
      <c r="J331" s="120"/>
      <c r="K331" s="105"/>
      <c r="L331" s="105"/>
      <c r="M331" s="105"/>
      <c r="N331" s="105"/>
      <c r="O331" s="105"/>
      <c r="P331" s="105"/>
      <c r="Q331" s="105"/>
      <c r="R331" s="105"/>
      <c r="S331" s="105"/>
      <c r="T331" s="65"/>
      <c r="U331" s="65"/>
      <c r="V331" s="65"/>
      <c r="W331" s="65"/>
    </row>
    <row r="332" spans="1:23" s="46" customFormat="1">
      <c r="A332" s="45"/>
      <c r="C332" s="47"/>
      <c r="J332" s="120"/>
      <c r="K332" s="105"/>
      <c r="L332" s="105"/>
      <c r="M332" s="105"/>
      <c r="N332" s="105"/>
      <c r="O332" s="105"/>
      <c r="P332" s="105"/>
      <c r="Q332" s="105"/>
      <c r="R332" s="105"/>
      <c r="S332" s="105"/>
      <c r="T332" s="65"/>
      <c r="U332" s="65"/>
      <c r="V332" s="65"/>
      <c r="W332" s="65"/>
    </row>
    <row r="333" spans="1:23" s="46" customFormat="1">
      <c r="A333" s="45"/>
      <c r="C333" s="47"/>
      <c r="J333" s="120"/>
      <c r="K333" s="105"/>
      <c r="L333" s="105"/>
      <c r="M333" s="105"/>
      <c r="N333" s="105"/>
      <c r="O333" s="105"/>
      <c r="P333" s="105"/>
      <c r="Q333" s="105"/>
      <c r="R333" s="105"/>
      <c r="S333" s="105"/>
      <c r="T333" s="65"/>
      <c r="U333" s="65"/>
      <c r="V333" s="65"/>
      <c r="W333" s="65"/>
    </row>
    <row r="334" spans="1:23" s="46" customFormat="1">
      <c r="A334" s="45"/>
      <c r="C334" s="47"/>
      <c r="J334" s="120"/>
      <c r="K334" s="105"/>
      <c r="L334" s="105"/>
      <c r="M334" s="105"/>
      <c r="N334" s="105"/>
      <c r="O334" s="105"/>
      <c r="P334" s="105"/>
      <c r="Q334" s="105"/>
      <c r="R334" s="105"/>
      <c r="S334" s="105"/>
      <c r="T334" s="65"/>
      <c r="U334" s="65"/>
      <c r="V334" s="65"/>
      <c r="W334" s="65"/>
    </row>
    <row r="335" spans="1:23" s="46" customFormat="1">
      <c r="A335" s="45"/>
      <c r="C335" s="47"/>
      <c r="J335" s="120"/>
      <c r="K335" s="105"/>
      <c r="L335" s="105"/>
      <c r="M335" s="105"/>
      <c r="N335" s="105"/>
      <c r="O335" s="105"/>
      <c r="P335" s="105"/>
      <c r="Q335" s="105"/>
      <c r="R335" s="105"/>
      <c r="S335" s="105"/>
      <c r="T335" s="65"/>
      <c r="U335" s="65"/>
      <c r="V335" s="65"/>
      <c r="W335" s="65"/>
    </row>
    <row r="336" spans="1:23" s="46" customFormat="1">
      <c r="A336" s="45"/>
      <c r="C336" s="47"/>
      <c r="J336" s="120"/>
      <c r="K336" s="105"/>
      <c r="L336" s="105"/>
      <c r="M336" s="105"/>
      <c r="N336" s="105"/>
      <c r="O336" s="105"/>
      <c r="P336" s="105"/>
      <c r="Q336" s="105"/>
      <c r="R336" s="105"/>
      <c r="S336" s="105"/>
      <c r="T336" s="65"/>
      <c r="U336" s="65"/>
      <c r="V336" s="65"/>
      <c r="W336" s="65"/>
    </row>
    <row r="337" spans="1:23" s="46" customFormat="1">
      <c r="A337" s="45"/>
      <c r="C337" s="47"/>
      <c r="J337" s="120"/>
      <c r="K337" s="105"/>
      <c r="L337" s="105"/>
      <c r="M337" s="105"/>
      <c r="N337" s="105"/>
      <c r="O337" s="105"/>
      <c r="P337" s="105"/>
      <c r="Q337" s="105"/>
      <c r="R337" s="105"/>
      <c r="S337" s="105"/>
      <c r="T337" s="65"/>
      <c r="U337" s="65"/>
      <c r="V337" s="65"/>
      <c r="W337" s="65"/>
    </row>
    <row r="338" spans="1:23" s="46" customFormat="1">
      <c r="A338" s="45"/>
      <c r="C338" s="47"/>
      <c r="J338" s="120"/>
      <c r="K338" s="105"/>
      <c r="L338" s="105"/>
      <c r="M338" s="105"/>
      <c r="N338" s="105"/>
      <c r="O338" s="105"/>
      <c r="P338" s="105"/>
      <c r="Q338" s="105"/>
      <c r="R338" s="105"/>
      <c r="S338" s="105"/>
      <c r="T338" s="65"/>
      <c r="U338" s="65"/>
      <c r="V338" s="65"/>
      <c r="W338" s="65"/>
    </row>
    <row r="339" spans="1:23" s="46" customFormat="1">
      <c r="A339" s="45"/>
      <c r="C339" s="47"/>
      <c r="J339" s="120"/>
      <c r="K339" s="105"/>
      <c r="L339" s="105"/>
      <c r="M339" s="105"/>
      <c r="N339" s="105"/>
      <c r="O339" s="105"/>
      <c r="P339" s="105"/>
      <c r="Q339" s="105"/>
      <c r="R339" s="105"/>
      <c r="S339" s="105"/>
      <c r="T339" s="65"/>
      <c r="U339" s="65"/>
      <c r="V339" s="65"/>
      <c r="W339" s="65"/>
    </row>
    <row r="340" spans="1:23" s="46" customFormat="1">
      <c r="A340" s="45"/>
      <c r="C340" s="47"/>
      <c r="J340" s="120"/>
      <c r="K340" s="105"/>
      <c r="L340" s="105"/>
      <c r="M340" s="105"/>
      <c r="N340" s="105"/>
      <c r="O340" s="105"/>
      <c r="P340" s="105"/>
      <c r="Q340" s="105"/>
      <c r="R340" s="105"/>
      <c r="S340" s="105"/>
      <c r="T340" s="65"/>
      <c r="U340" s="65"/>
      <c r="V340" s="65"/>
      <c r="W340" s="65"/>
    </row>
    <row r="341" spans="1:23" s="46" customFormat="1">
      <c r="A341" s="45"/>
      <c r="C341" s="47"/>
      <c r="J341" s="120"/>
      <c r="K341" s="105"/>
      <c r="L341" s="105"/>
      <c r="M341" s="105"/>
      <c r="N341" s="105"/>
      <c r="O341" s="105"/>
      <c r="P341" s="105"/>
      <c r="Q341" s="105"/>
      <c r="R341" s="105"/>
      <c r="S341" s="105"/>
      <c r="T341" s="65"/>
      <c r="U341" s="65"/>
      <c r="V341" s="65"/>
      <c r="W341" s="65"/>
    </row>
    <row r="342" spans="1:23" s="46" customFormat="1">
      <c r="A342" s="45"/>
      <c r="C342" s="47"/>
      <c r="J342" s="120"/>
      <c r="K342" s="105"/>
      <c r="L342" s="105"/>
      <c r="M342" s="105"/>
      <c r="N342" s="105"/>
      <c r="O342" s="105"/>
      <c r="P342" s="105"/>
      <c r="Q342" s="105"/>
      <c r="R342" s="105"/>
      <c r="S342" s="105"/>
      <c r="T342" s="65"/>
      <c r="U342" s="65"/>
      <c r="V342" s="65"/>
      <c r="W342" s="65"/>
    </row>
    <row r="343" spans="1:23" s="46" customFormat="1">
      <c r="A343" s="45"/>
      <c r="C343" s="47"/>
      <c r="J343" s="120"/>
      <c r="K343" s="105"/>
      <c r="L343" s="105"/>
      <c r="M343" s="105"/>
      <c r="N343" s="105"/>
      <c r="O343" s="105"/>
      <c r="P343" s="105"/>
      <c r="Q343" s="105"/>
      <c r="R343" s="105"/>
      <c r="S343" s="105"/>
      <c r="T343" s="65"/>
      <c r="U343" s="65"/>
      <c r="V343" s="65"/>
      <c r="W343" s="65"/>
    </row>
    <row r="344" spans="1:23" s="46" customFormat="1">
      <c r="A344" s="45"/>
      <c r="C344" s="47"/>
      <c r="J344" s="120"/>
      <c r="K344" s="105"/>
      <c r="L344" s="105"/>
      <c r="M344" s="105"/>
      <c r="N344" s="105"/>
      <c r="O344" s="105"/>
      <c r="P344" s="105"/>
      <c r="Q344" s="105"/>
      <c r="R344" s="105"/>
      <c r="S344" s="105"/>
      <c r="T344" s="65"/>
      <c r="U344" s="65"/>
      <c r="V344" s="65"/>
      <c r="W344" s="65"/>
    </row>
    <row r="345" spans="1:23" s="46" customFormat="1">
      <c r="A345" s="45"/>
      <c r="C345" s="47"/>
      <c r="J345" s="120"/>
      <c r="K345" s="105"/>
      <c r="L345" s="105"/>
      <c r="M345" s="105"/>
      <c r="N345" s="105"/>
      <c r="O345" s="105"/>
      <c r="P345" s="105"/>
      <c r="Q345" s="105"/>
      <c r="R345" s="105"/>
      <c r="S345" s="105"/>
      <c r="T345" s="65"/>
      <c r="U345" s="65"/>
      <c r="V345" s="65"/>
      <c r="W345" s="65"/>
    </row>
    <row r="346" spans="1:23" s="46" customFormat="1">
      <c r="A346" s="45"/>
      <c r="C346" s="47"/>
      <c r="J346" s="120"/>
      <c r="K346" s="105"/>
      <c r="L346" s="105"/>
      <c r="M346" s="105"/>
      <c r="N346" s="105"/>
      <c r="O346" s="105"/>
      <c r="P346" s="105"/>
      <c r="Q346" s="105"/>
      <c r="R346" s="105"/>
      <c r="S346" s="105"/>
      <c r="T346" s="65"/>
      <c r="U346" s="65"/>
      <c r="V346" s="65"/>
      <c r="W346" s="65"/>
    </row>
    <row r="347" spans="1:23" s="46" customFormat="1">
      <c r="A347" s="45"/>
      <c r="C347" s="47"/>
      <c r="J347" s="120"/>
      <c r="K347" s="105"/>
      <c r="L347" s="105"/>
      <c r="M347" s="105"/>
      <c r="N347" s="105"/>
      <c r="O347" s="105"/>
      <c r="P347" s="105"/>
      <c r="Q347" s="105"/>
      <c r="R347" s="105"/>
      <c r="S347" s="105"/>
      <c r="T347" s="65"/>
      <c r="U347" s="65"/>
      <c r="V347" s="65"/>
      <c r="W347" s="65"/>
    </row>
    <row r="348" spans="1:23" s="46" customFormat="1">
      <c r="A348" s="45"/>
      <c r="C348" s="47"/>
      <c r="J348" s="120"/>
      <c r="K348" s="105"/>
      <c r="L348" s="105"/>
      <c r="M348" s="105"/>
      <c r="N348" s="105"/>
      <c r="O348" s="105"/>
      <c r="P348" s="105"/>
      <c r="Q348" s="105"/>
      <c r="R348" s="105"/>
      <c r="S348" s="105"/>
      <c r="T348" s="65"/>
      <c r="U348" s="65"/>
      <c r="V348" s="65"/>
      <c r="W348" s="65"/>
    </row>
    <row r="349" spans="1:23" s="46" customFormat="1">
      <c r="A349" s="45"/>
      <c r="C349" s="47"/>
      <c r="J349" s="120"/>
      <c r="K349" s="105"/>
      <c r="L349" s="105"/>
      <c r="M349" s="105"/>
      <c r="N349" s="105"/>
      <c r="O349" s="105"/>
      <c r="P349" s="105"/>
      <c r="Q349" s="105"/>
      <c r="R349" s="105"/>
      <c r="S349" s="105"/>
      <c r="T349" s="65"/>
      <c r="U349" s="65"/>
      <c r="V349" s="65"/>
      <c r="W349" s="65"/>
    </row>
    <row r="350" spans="1:23" s="46" customFormat="1">
      <c r="A350" s="45"/>
      <c r="C350" s="47"/>
      <c r="J350" s="120"/>
      <c r="K350" s="105"/>
      <c r="L350" s="105"/>
      <c r="M350" s="105"/>
      <c r="N350" s="105"/>
      <c r="O350" s="105"/>
      <c r="P350" s="105"/>
      <c r="Q350" s="105"/>
      <c r="R350" s="105"/>
      <c r="S350" s="105"/>
      <c r="T350" s="65"/>
      <c r="U350" s="65"/>
      <c r="V350" s="65"/>
      <c r="W350" s="65"/>
    </row>
    <row r="351" spans="1:23" s="46" customFormat="1">
      <c r="A351" s="45"/>
      <c r="C351" s="47"/>
      <c r="J351" s="120"/>
      <c r="K351" s="105"/>
      <c r="L351" s="105"/>
      <c r="M351" s="105"/>
      <c r="N351" s="105"/>
      <c r="O351" s="105"/>
      <c r="P351" s="105"/>
      <c r="Q351" s="105"/>
      <c r="R351" s="105"/>
      <c r="S351" s="105"/>
      <c r="T351" s="65"/>
      <c r="U351" s="65"/>
      <c r="V351" s="65"/>
      <c r="W351" s="65"/>
    </row>
    <row r="352" spans="1:23" s="46" customFormat="1">
      <c r="A352" s="45"/>
      <c r="C352" s="47"/>
      <c r="J352" s="120"/>
      <c r="K352" s="105"/>
      <c r="L352" s="105"/>
      <c r="M352" s="105"/>
      <c r="N352" s="105"/>
      <c r="O352" s="105"/>
      <c r="P352" s="105"/>
      <c r="Q352" s="105"/>
      <c r="R352" s="105"/>
      <c r="S352" s="105"/>
      <c r="T352" s="65"/>
      <c r="U352" s="65"/>
      <c r="V352" s="65"/>
      <c r="W352" s="65"/>
    </row>
    <row r="353" spans="1:23" s="46" customFormat="1">
      <c r="A353" s="45"/>
      <c r="C353" s="47"/>
      <c r="J353" s="120"/>
      <c r="K353" s="105"/>
      <c r="L353" s="105"/>
      <c r="M353" s="105"/>
      <c r="N353" s="105"/>
      <c r="O353" s="105"/>
      <c r="P353" s="105"/>
      <c r="Q353" s="105"/>
      <c r="R353" s="105"/>
      <c r="S353" s="105"/>
      <c r="T353" s="65"/>
      <c r="U353" s="65"/>
      <c r="V353" s="65"/>
      <c r="W353" s="65"/>
    </row>
    <row r="354" spans="1:23" s="46" customFormat="1">
      <c r="A354" s="45"/>
      <c r="C354" s="47"/>
      <c r="J354" s="120"/>
      <c r="K354" s="105"/>
      <c r="L354" s="105"/>
      <c r="M354" s="105"/>
      <c r="N354" s="105"/>
      <c r="O354" s="105"/>
      <c r="P354" s="105"/>
      <c r="Q354" s="105"/>
      <c r="R354" s="105"/>
      <c r="S354" s="105"/>
      <c r="T354" s="65"/>
      <c r="U354" s="65"/>
      <c r="V354" s="65"/>
      <c r="W354" s="65"/>
    </row>
    <row r="355" spans="1:23" s="46" customFormat="1">
      <c r="A355" s="45"/>
      <c r="C355" s="47"/>
      <c r="J355" s="120"/>
      <c r="K355" s="105"/>
      <c r="L355" s="105"/>
      <c r="M355" s="105"/>
      <c r="N355" s="105"/>
      <c r="O355" s="105"/>
      <c r="P355" s="105"/>
      <c r="Q355" s="105"/>
      <c r="R355" s="105"/>
      <c r="S355" s="105"/>
      <c r="T355" s="65"/>
      <c r="U355" s="65"/>
      <c r="V355" s="65"/>
      <c r="W355" s="65"/>
    </row>
    <row r="356" spans="1:23" s="46" customFormat="1">
      <c r="A356" s="45"/>
      <c r="C356" s="47"/>
      <c r="J356" s="120"/>
      <c r="K356" s="105"/>
      <c r="L356" s="105"/>
      <c r="M356" s="105"/>
      <c r="N356" s="105"/>
      <c r="O356" s="105"/>
      <c r="P356" s="105"/>
      <c r="Q356" s="105"/>
      <c r="R356" s="105"/>
      <c r="S356" s="105"/>
      <c r="T356" s="65"/>
      <c r="U356" s="65"/>
      <c r="V356" s="65"/>
      <c r="W356" s="65"/>
    </row>
    <row r="357" spans="1:23" s="46" customFormat="1">
      <c r="A357" s="45"/>
      <c r="C357" s="47"/>
      <c r="J357" s="120"/>
      <c r="K357" s="105"/>
      <c r="L357" s="105"/>
      <c r="M357" s="105"/>
      <c r="N357" s="105"/>
      <c r="O357" s="105"/>
      <c r="P357" s="105"/>
      <c r="Q357" s="105"/>
      <c r="R357" s="105"/>
      <c r="S357" s="105"/>
      <c r="T357" s="65"/>
      <c r="U357" s="65"/>
      <c r="V357" s="65"/>
      <c r="W357" s="65"/>
    </row>
    <row r="358" spans="1:23" s="46" customFormat="1">
      <c r="A358" s="45"/>
      <c r="C358" s="47"/>
      <c r="J358" s="120"/>
      <c r="K358" s="105"/>
      <c r="L358" s="105"/>
      <c r="M358" s="105"/>
      <c r="N358" s="105"/>
      <c r="O358" s="105"/>
      <c r="P358" s="105"/>
      <c r="Q358" s="105"/>
      <c r="R358" s="105"/>
      <c r="S358" s="105"/>
      <c r="T358" s="65"/>
      <c r="U358" s="65"/>
      <c r="V358" s="65"/>
      <c r="W358" s="65"/>
    </row>
    <row r="359" spans="1:23" s="46" customFormat="1">
      <c r="A359" s="45"/>
      <c r="C359" s="47"/>
      <c r="J359" s="120"/>
      <c r="K359" s="105"/>
      <c r="L359" s="105"/>
      <c r="M359" s="105"/>
      <c r="N359" s="105"/>
      <c r="O359" s="105"/>
      <c r="P359" s="105"/>
      <c r="Q359" s="105"/>
      <c r="R359" s="105"/>
      <c r="S359" s="105"/>
      <c r="T359" s="65"/>
      <c r="U359" s="65"/>
      <c r="V359" s="65"/>
      <c r="W359" s="65"/>
    </row>
    <row r="360" spans="1:23" s="46" customFormat="1">
      <c r="A360" s="45"/>
      <c r="C360" s="47"/>
      <c r="J360" s="120"/>
      <c r="K360" s="105"/>
      <c r="L360" s="105"/>
      <c r="M360" s="105"/>
      <c r="N360" s="105"/>
      <c r="O360" s="105"/>
      <c r="P360" s="105"/>
      <c r="Q360" s="105"/>
      <c r="R360" s="105"/>
      <c r="S360" s="105"/>
      <c r="T360" s="65"/>
      <c r="U360" s="65"/>
      <c r="V360" s="65"/>
      <c r="W360" s="65"/>
    </row>
    <row r="361" spans="1:23" s="46" customFormat="1">
      <c r="A361" s="45"/>
      <c r="C361" s="47"/>
      <c r="J361" s="120"/>
      <c r="K361" s="105"/>
      <c r="L361" s="105"/>
      <c r="M361" s="105"/>
      <c r="N361" s="105"/>
      <c r="O361" s="105"/>
      <c r="P361" s="105"/>
      <c r="Q361" s="105"/>
      <c r="R361" s="105"/>
      <c r="S361" s="105"/>
      <c r="T361" s="65"/>
      <c r="U361" s="65"/>
      <c r="V361" s="65"/>
      <c r="W361" s="65"/>
    </row>
    <row r="362" spans="1:23" s="46" customFormat="1">
      <c r="A362" s="45"/>
      <c r="C362" s="47"/>
      <c r="J362" s="120"/>
      <c r="K362" s="105"/>
      <c r="L362" s="105"/>
      <c r="M362" s="105"/>
      <c r="N362" s="105"/>
      <c r="O362" s="105"/>
      <c r="P362" s="105"/>
      <c r="Q362" s="105"/>
      <c r="R362" s="105"/>
      <c r="S362" s="105"/>
      <c r="T362" s="65"/>
      <c r="U362" s="65"/>
      <c r="V362" s="65"/>
      <c r="W362" s="65"/>
    </row>
    <row r="363" spans="1:23" s="46" customFormat="1">
      <c r="A363" s="45"/>
      <c r="C363" s="47"/>
      <c r="J363" s="120"/>
      <c r="K363" s="105"/>
      <c r="L363" s="105"/>
      <c r="M363" s="105"/>
      <c r="N363" s="105"/>
      <c r="O363" s="105"/>
      <c r="P363" s="105"/>
      <c r="Q363" s="105"/>
      <c r="R363" s="105"/>
      <c r="S363" s="105"/>
      <c r="T363" s="65"/>
      <c r="U363" s="65"/>
      <c r="V363" s="65"/>
      <c r="W363" s="65"/>
    </row>
    <row r="364" spans="1:23" s="46" customFormat="1">
      <c r="A364" s="45"/>
      <c r="C364" s="47"/>
      <c r="J364" s="120"/>
      <c r="K364" s="105"/>
      <c r="L364" s="105"/>
      <c r="M364" s="105"/>
      <c r="N364" s="105"/>
      <c r="O364" s="105"/>
      <c r="P364" s="105"/>
      <c r="Q364" s="105"/>
      <c r="R364" s="105"/>
      <c r="S364" s="105"/>
      <c r="T364" s="65"/>
      <c r="U364" s="65"/>
      <c r="V364" s="65"/>
      <c r="W364" s="65"/>
    </row>
    <row r="365" spans="1:23" s="46" customFormat="1">
      <c r="A365" s="45"/>
      <c r="C365" s="47"/>
      <c r="J365" s="120"/>
      <c r="K365" s="105"/>
      <c r="L365" s="105"/>
      <c r="M365" s="105"/>
      <c r="N365" s="105"/>
      <c r="O365" s="105"/>
      <c r="P365" s="105"/>
      <c r="Q365" s="105"/>
      <c r="R365" s="105"/>
      <c r="S365" s="105"/>
      <c r="T365" s="65"/>
      <c r="U365" s="65"/>
      <c r="V365" s="65"/>
      <c r="W365" s="65"/>
    </row>
    <row r="366" spans="1:23" s="46" customFormat="1">
      <c r="A366" s="45"/>
      <c r="C366" s="47"/>
      <c r="J366" s="120"/>
      <c r="K366" s="105"/>
      <c r="L366" s="105"/>
      <c r="M366" s="105"/>
      <c r="N366" s="105"/>
      <c r="O366" s="105"/>
      <c r="P366" s="105"/>
      <c r="Q366" s="105"/>
      <c r="R366" s="105"/>
      <c r="S366" s="105"/>
      <c r="T366" s="65"/>
      <c r="U366" s="65"/>
      <c r="V366" s="65"/>
      <c r="W366" s="65"/>
    </row>
    <row r="367" spans="1:23" s="46" customFormat="1">
      <c r="A367" s="45"/>
      <c r="C367" s="47"/>
      <c r="J367" s="120"/>
      <c r="K367" s="105"/>
      <c r="L367" s="105"/>
      <c r="M367" s="105"/>
      <c r="N367" s="105"/>
      <c r="O367" s="105"/>
      <c r="P367" s="105"/>
      <c r="Q367" s="105"/>
      <c r="R367" s="105"/>
      <c r="S367" s="105"/>
      <c r="T367" s="65"/>
      <c r="U367" s="65"/>
      <c r="V367" s="65"/>
      <c r="W367" s="65"/>
    </row>
    <row r="368" spans="1:23" s="46" customFormat="1">
      <c r="A368" s="45"/>
      <c r="C368" s="47"/>
      <c r="J368" s="120"/>
      <c r="K368" s="105"/>
      <c r="L368" s="105"/>
      <c r="M368" s="105"/>
      <c r="N368" s="105"/>
      <c r="O368" s="105"/>
      <c r="P368" s="105"/>
      <c r="Q368" s="105"/>
      <c r="R368" s="105"/>
      <c r="S368" s="105"/>
      <c r="T368" s="65"/>
      <c r="U368" s="65"/>
      <c r="V368" s="65"/>
      <c r="W368" s="65"/>
    </row>
    <row r="369" spans="1:23" s="46" customFormat="1">
      <c r="A369" s="45"/>
      <c r="C369" s="47"/>
      <c r="J369" s="120"/>
      <c r="K369" s="105"/>
      <c r="L369" s="105"/>
      <c r="M369" s="105"/>
      <c r="N369" s="105"/>
      <c r="O369" s="105"/>
      <c r="P369" s="105"/>
      <c r="Q369" s="105"/>
      <c r="R369" s="105"/>
      <c r="S369" s="105"/>
      <c r="T369" s="65"/>
      <c r="U369" s="65"/>
      <c r="V369" s="65"/>
      <c r="W369" s="65"/>
    </row>
    <row r="370" spans="1:23" s="46" customFormat="1">
      <c r="A370" s="45"/>
      <c r="C370" s="47"/>
      <c r="J370" s="120"/>
      <c r="K370" s="105"/>
      <c r="L370" s="105"/>
      <c r="M370" s="105"/>
      <c r="N370" s="105"/>
      <c r="O370" s="105"/>
      <c r="P370" s="105"/>
      <c r="Q370" s="105"/>
      <c r="R370" s="105"/>
      <c r="S370" s="105"/>
      <c r="T370" s="65"/>
      <c r="U370" s="65"/>
      <c r="V370" s="65"/>
      <c r="W370" s="65"/>
    </row>
    <row r="371" spans="1:23" s="46" customFormat="1">
      <c r="A371" s="45"/>
      <c r="C371" s="47"/>
      <c r="J371" s="120"/>
      <c r="K371" s="105"/>
      <c r="L371" s="105"/>
      <c r="M371" s="105"/>
      <c r="N371" s="105"/>
      <c r="O371" s="105"/>
      <c r="P371" s="105"/>
      <c r="Q371" s="105"/>
      <c r="R371" s="105"/>
      <c r="S371" s="105"/>
      <c r="T371" s="65"/>
      <c r="U371" s="65"/>
      <c r="V371" s="65"/>
      <c r="W371" s="65"/>
    </row>
    <row r="372" spans="1:23" s="46" customFormat="1">
      <c r="A372" s="45"/>
      <c r="C372" s="47"/>
      <c r="J372" s="120"/>
      <c r="K372" s="105"/>
      <c r="L372" s="105"/>
      <c r="M372" s="105"/>
      <c r="N372" s="105"/>
      <c r="O372" s="105"/>
      <c r="P372" s="105"/>
      <c r="Q372" s="105"/>
      <c r="R372" s="105"/>
      <c r="S372" s="105"/>
      <c r="T372" s="65"/>
      <c r="U372" s="65"/>
      <c r="V372" s="65"/>
      <c r="W372" s="65"/>
    </row>
    <row r="373" spans="1:23" s="46" customFormat="1">
      <c r="A373" s="45"/>
      <c r="C373" s="47"/>
      <c r="J373" s="120"/>
      <c r="K373" s="105"/>
      <c r="L373" s="105"/>
      <c r="M373" s="105"/>
      <c r="N373" s="105"/>
      <c r="O373" s="105"/>
      <c r="P373" s="105"/>
      <c r="Q373" s="105"/>
      <c r="R373" s="105"/>
      <c r="S373" s="105"/>
      <c r="T373" s="65"/>
      <c r="U373" s="65"/>
      <c r="V373" s="65"/>
      <c r="W373" s="65"/>
    </row>
    <row r="374" spans="1:23" s="46" customFormat="1">
      <c r="A374" s="45"/>
      <c r="C374" s="47"/>
      <c r="J374" s="120"/>
      <c r="K374" s="105"/>
      <c r="L374" s="105"/>
      <c r="M374" s="105"/>
      <c r="N374" s="105"/>
      <c r="O374" s="105"/>
      <c r="P374" s="105"/>
      <c r="Q374" s="105"/>
      <c r="R374" s="105"/>
      <c r="S374" s="105"/>
      <c r="T374" s="65"/>
      <c r="U374" s="65"/>
      <c r="V374" s="65"/>
      <c r="W374" s="65"/>
    </row>
    <row r="375" spans="1:23" s="46" customFormat="1">
      <c r="A375" s="45"/>
      <c r="C375" s="47"/>
      <c r="J375" s="120"/>
      <c r="K375" s="105"/>
      <c r="L375" s="105"/>
      <c r="M375" s="105"/>
      <c r="N375" s="105"/>
      <c r="O375" s="105"/>
      <c r="P375" s="105"/>
      <c r="Q375" s="105"/>
      <c r="R375" s="105"/>
      <c r="S375" s="105"/>
      <c r="T375" s="65"/>
      <c r="U375" s="65"/>
      <c r="V375" s="65"/>
      <c r="W375" s="65"/>
    </row>
    <row r="376" spans="1:23" s="46" customFormat="1">
      <c r="A376" s="45"/>
      <c r="C376" s="47"/>
      <c r="J376" s="120"/>
      <c r="K376" s="105"/>
      <c r="L376" s="105"/>
      <c r="M376" s="105"/>
      <c r="N376" s="105"/>
      <c r="O376" s="105"/>
      <c r="P376" s="105"/>
      <c r="Q376" s="105"/>
      <c r="R376" s="105"/>
      <c r="S376" s="105"/>
      <c r="T376" s="65"/>
      <c r="U376" s="65"/>
      <c r="V376" s="65"/>
      <c r="W376" s="65"/>
    </row>
    <row r="377" spans="1:23" s="46" customFormat="1">
      <c r="A377" s="45"/>
      <c r="C377" s="47"/>
      <c r="J377" s="120"/>
      <c r="K377" s="105"/>
      <c r="L377" s="105"/>
      <c r="M377" s="105"/>
      <c r="N377" s="105"/>
      <c r="O377" s="105"/>
      <c r="P377" s="105"/>
      <c r="Q377" s="105"/>
      <c r="R377" s="105"/>
      <c r="S377" s="105"/>
      <c r="T377" s="65"/>
      <c r="U377" s="65"/>
      <c r="V377" s="65"/>
      <c r="W377" s="65"/>
    </row>
    <row r="378" spans="1:23" s="46" customFormat="1">
      <c r="A378" s="45"/>
      <c r="C378" s="47"/>
      <c r="J378" s="120"/>
      <c r="K378" s="105"/>
      <c r="L378" s="105"/>
      <c r="M378" s="105"/>
      <c r="N378" s="105"/>
      <c r="O378" s="105"/>
      <c r="P378" s="105"/>
      <c r="Q378" s="105"/>
      <c r="R378" s="105"/>
      <c r="S378" s="105"/>
      <c r="T378" s="65"/>
      <c r="U378" s="65"/>
      <c r="V378" s="65"/>
      <c r="W378" s="65"/>
    </row>
    <row r="379" spans="1:23" s="46" customFormat="1">
      <c r="A379" s="45"/>
      <c r="C379" s="47"/>
      <c r="J379" s="120"/>
      <c r="K379" s="105"/>
      <c r="L379" s="105"/>
      <c r="M379" s="105"/>
      <c r="N379" s="105"/>
      <c r="O379" s="105"/>
      <c r="P379" s="105"/>
      <c r="Q379" s="105"/>
      <c r="R379" s="105"/>
      <c r="S379" s="105"/>
      <c r="T379" s="65"/>
      <c r="U379" s="65"/>
      <c r="V379" s="65"/>
      <c r="W379" s="65"/>
    </row>
    <row r="380" spans="1:23" s="46" customFormat="1">
      <c r="A380" s="45"/>
      <c r="C380" s="47"/>
      <c r="J380" s="120"/>
      <c r="K380" s="105"/>
      <c r="L380" s="105"/>
      <c r="M380" s="105"/>
      <c r="N380" s="105"/>
      <c r="O380" s="105"/>
      <c r="P380" s="105"/>
      <c r="Q380" s="105"/>
      <c r="R380" s="105"/>
      <c r="S380" s="105"/>
      <c r="T380" s="65"/>
      <c r="U380" s="65"/>
      <c r="V380" s="65"/>
      <c r="W380" s="65"/>
    </row>
    <row r="381" spans="1:23" s="46" customFormat="1">
      <c r="A381" s="45"/>
      <c r="C381" s="47"/>
      <c r="J381" s="120"/>
      <c r="K381" s="105"/>
      <c r="L381" s="105"/>
      <c r="M381" s="105"/>
      <c r="N381" s="105"/>
      <c r="O381" s="105"/>
      <c r="P381" s="105"/>
      <c r="Q381" s="105"/>
      <c r="R381" s="105"/>
      <c r="S381" s="105"/>
      <c r="T381" s="65"/>
      <c r="U381" s="65"/>
      <c r="V381" s="65"/>
      <c r="W381" s="65"/>
    </row>
    <row r="382" spans="1:23" s="46" customFormat="1">
      <c r="A382" s="45"/>
      <c r="C382" s="47"/>
      <c r="J382" s="120"/>
      <c r="K382" s="105"/>
      <c r="L382" s="105"/>
      <c r="M382" s="105"/>
      <c r="N382" s="105"/>
      <c r="O382" s="105"/>
      <c r="P382" s="105"/>
      <c r="Q382" s="105"/>
      <c r="R382" s="105"/>
      <c r="S382" s="105"/>
      <c r="T382" s="65"/>
      <c r="U382" s="65"/>
      <c r="V382" s="65"/>
      <c r="W382" s="65"/>
    </row>
    <row r="383" spans="1:23" s="46" customFormat="1">
      <c r="A383" s="45"/>
      <c r="C383" s="47"/>
      <c r="J383" s="120"/>
      <c r="K383" s="105"/>
      <c r="L383" s="105"/>
      <c r="M383" s="105"/>
      <c r="N383" s="105"/>
      <c r="O383" s="105"/>
      <c r="P383" s="105"/>
      <c r="Q383" s="105"/>
      <c r="R383" s="105"/>
      <c r="S383" s="105"/>
      <c r="T383" s="65"/>
      <c r="U383" s="65"/>
      <c r="V383" s="65"/>
      <c r="W383" s="65"/>
    </row>
    <row r="384" spans="1:23" s="46" customFormat="1">
      <c r="A384" s="45"/>
      <c r="C384" s="47"/>
      <c r="J384" s="120"/>
      <c r="K384" s="105"/>
      <c r="L384" s="105"/>
      <c r="M384" s="105"/>
      <c r="N384" s="105"/>
      <c r="O384" s="105"/>
      <c r="P384" s="105"/>
      <c r="Q384" s="105"/>
      <c r="R384" s="105"/>
      <c r="S384" s="105"/>
      <c r="T384" s="65"/>
      <c r="U384" s="65"/>
      <c r="V384" s="65"/>
      <c r="W384" s="65"/>
    </row>
    <row r="385" spans="1:23" s="46" customFormat="1">
      <c r="A385" s="45"/>
      <c r="C385" s="47"/>
      <c r="J385" s="120"/>
      <c r="K385" s="105"/>
      <c r="L385" s="105"/>
      <c r="M385" s="105"/>
      <c r="N385" s="105"/>
      <c r="O385" s="105"/>
      <c r="P385" s="105"/>
      <c r="Q385" s="105"/>
      <c r="R385" s="105"/>
      <c r="S385" s="105"/>
      <c r="T385" s="65"/>
      <c r="U385" s="65"/>
      <c r="V385" s="65"/>
      <c r="W385" s="65"/>
    </row>
    <row r="386" spans="1:23" s="46" customFormat="1">
      <c r="A386" s="45"/>
      <c r="C386" s="47"/>
      <c r="J386" s="120"/>
      <c r="K386" s="105"/>
      <c r="L386" s="105"/>
      <c r="M386" s="105"/>
      <c r="N386" s="105"/>
      <c r="O386" s="105"/>
      <c r="P386" s="105"/>
      <c r="Q386" s="105"/>
      <c r="R386" s="105"/>
      <c r="S386" s="105"/>
      <c r="T386" s="65"/>
      <c r="U386" s="65"/>
      <c r="V386" s="65"/>
      <c r="W386" s="65"/>
    </row>
    <row r="387" spans="1:23" s="46" customFormat="1">
      <c r="A387" s="45"/>
      <c r="C387" s="47"/>
      <c r="J387" s="120"/>
      <c r="K387" s="105"/>
      <c r="L387" s="105"/>
      <c r="M387" s="105"/>
      <c r="N387" s="105"/>
      <c r="O387" s="105"/>
      <c r="P387" s="105"/>
      <c r="Q387" s="105"/>
      <c r="R387" s="105"/>
      <c r="S387" s="105"/>
      <c r="T387" s="65"/>
      <c r="U387" s="65"/>
      <c r="V387" s="65"/>
      <c r="W387" s="65"/>
    </row>
    <row r="388" spans="1:23" s="46" customFormat="1">
      <c r="A388" s="45"/>
      <c r="C388" s="47"/>
      <c r="J388" s="120"/>
      <c r="K388" s="105"/>
      <c r="L388" s="105"/>
      <c r="M388" s="105"/>
      <c r="N388" s="105"/>
      <c r="O388" s="105"/>
      <c r="P388" s="105"/>
      <c r="Q388" s="105"/>
      <c r="R388" s="105"/>
      <c r="S388" s="105"/>
      <c r="T388" s="65"/>
      <c r="U388" s="65"/>
      <c r="V388" s="65"/>
      <c r="W388" s="65"/>
    </row>
    <row r="389" spans="1:23" s="46" customFormat="1">
      <c r="A389" s="45"/>
      <c r="C389" s="47"/>
      <c r="J389" s="120"/>
      <c r="K389" s="105"/>
      <c r="L389" s="105"/>
      <c r="M389" s="105"/>
      <c r="N389" s="105"/>
      <c r="O389" s="105"/>
      <c r="P389" s="105"/>
      <c r="Q389" s="105"/>
      <c r="R389" s="105"/>
      <c r="S389" s="105"/>
      <c r="T389" s="65"/>
      <c r="U389" s="65"/>
      <c r="V389" s="65"/>
      <c r="W389" s="65"/>
    </row>
    <row r="390" spans="1:23" s="46" customFormat="1">
      <c r="A390" s="45"/>
      <c r="C390" s="47"/>
      <c r="J390" s="120"/>
      <c r="K390" s="105"/>
      <c r="L390" s="105"/>
      <c r="M390" s="105"/>
      <c r="N390" s="105"/>
      <c r="O390" s="105"/>
      <c r="P390" s="105"/>
      <c r="Q390" s="105"/>
      <c r="R390" s="105"/>
      <c r="S390" s="105"/>
      <c r="T390" s="65"/>
      <c r="U390" s="65"/>
      <c r="V390" s="65"/>
      <c r="W390" s="65"/>
    </row>
    <row r="391" spans="1:23" s="46" customFormat="1">
      <c r="A391" s="45"/>
      <c r="C391" s="47"/>
      <c r="J391" s="120"/>
      <c r="K391" s="105"/>
      <c r="L391" s="105"/>
      <c r="M391" s="105"/>
      <c r="N391" s="105"/>
      <c r="O391" s="105"/>
      <c r="P391" s="105"/>
      <c r="Q391" s="105"/>
      <c r="R391" s="105"/>
      <c r="S391" s="105"/>
      <c r="T391" s="65"/>
      <c r="U391" s="65"/>
      <c r="V391" s="65"/>
      <c r="W391" s="65"/>
    </row>
    <row r="392" spans="1:23" s="46" customFormat="1">
      <c r="A392" s="45"/>
      <c r="C392" s="47"/>
      <c r="J392" s="120"/>
      <c r="K392" s="105"/>
      <c r="L392" s="105"/>
      <c r="M392" s="105"/>
      <c r="N392" s="105"/>
      <c r="O392" s="105"/>
      <c r="P392" s="105"/>
      <c r="Q392" s="105"/>
      <c r="R392" s="105"/>
      <c r="S392" s="105"/>
      <c r="T392" s="65"/>
      <c r="U392" s="65"/>
      <c r="V392" s="65"/>
      <c r="W392" s="65"/>
    </row>
    <row r="393" spans="1:23" s="46" customFormat="1">
      <c r="A393" s="45"/>
      <c r="C393" s="47"/>
      <c r="J393" s="120"/>
      <c r="K393" s="105"/>
      <c r="L393" s="105"/>
      <c r="M393" s="105"/>
      <c r="N393" s="105"/>
      <c r="O393" s="105"/>
      <c r="P393" s="105"/>
      <c r="Q393" s="105"/>
      <c r="R393" s="105"/>
      <c r="S393" s="105"/>
      <c r="T393" s="65"/>
      <c r="U393" s="65"/>
      <c r="V393" s="65"/>
      <c r="W393" s="65"/>
    </row>
    <row r="394" spans="1:23" s="46" customFormat="1">
      <c r="A394" s="45"/>
      <c r="C394" s="47"/>
      <c r="J394" s="120"/>
      <c r="K394" s="105"/>
      <c r="L394" s="105"/>
      <c r="M394" s="105"/>
      <c r="N394" s="105"/>
      <c r="O394" s="105"/>
      <c r="P394" s="105"/>
      <c r="Q394" s="105"/>
      <c r="R394" s="105"/>
      <c r="S394" s="105"/>
      <c r="T394" s="65"/>
      <c r="U394" s="65"/>
      <c r="V394" s="65"/>
      <c r="W394" s="65"/>
    </row>
    <row r="395" spans="1:23" s="46" customFormat="1">
      <c r="A395" s="45"/>
      <c r="C395" s="47"/>
      <c r="J395" s="120"/>
      <c r="K395" s="105"/>
      <c r="L395" s="105"/>
      <c r="M395" s="105"/>
      <c r="N395" s="105"/>
      <c r="O395" s="105"/>
      <c r="P395" s="105"/>
      <c r="Q395" s="105"/>
      <c r="R395" s="105"/>
      <c r="S395" s="105"/>
      <c r="T395" s="65"/>
      <c r="U395" s="65"/>
      <c r="V395" s="65"/>
      <c r="W395" s="65"/>
    </row>
    <row r="396" spans="1:23" s="46" customFormat="1">
      <c r="A396" s="45"/>
      <c r="C396" s="47"/>
      <c r="J396" s="120"/>
      <c r="K396" s="105"/>
      <c r="L396" s="105"/>
      <c r="M396" s="105"/>
      <c r="N396" s="105"/>
      <c r="O396" s="105"/>
      <c r="P396" s="105"/>
      <c r="Q396" s="105"/>
      <c r="R396" s="105"/>
      <c r="S396" s="105"/>
      <c r="T396" s="65"/>
      <c r="U396" s="65"/>
      <c r="V396" s="65"/>
      <c r="W396" s="65"/>
    </row>
    <row r="397" spans="1:23" s="46" customFormat="1">
      <c r="A397" s="45"/>
      <c r="C397" s="47"/>
      <c r="J397" s="120"/>
      <c r="K397" s="105"/>
      <c r="L397" s="105"/>
      <c r="M397" s="105"/>
      <c r="N397" s="105"/>
      <c r="O397" s="105"/>
      <c r="P397" s="105"/>
      <c r="Q397" s="105"/>
      <c r="R397" s="105"/>
      <c r="S397" s="105"/>
      <c r="T397" s="65"/>
      <c r="U397" s="65"/>
      <c r="V397" s="65"/>
      <c r="W397" s="65"/>
    </row>
    <row r="398" spans="1:23" s="46" customFormat="1">
      <c r="A398" s="45"/>
      <c r="C398" s="47"/>
      <c r="J398" s="120"/>
      <c r="K398" s="105"/>
      <c r="L398" s="105"/>
      <c r="M398" s="105"/>
      <c r="N398" s="105"/>
      <c r="O398" s="105"/>
      <c r="P398" s="105"/>
      <c r="Q398" s="105"/>
      <c r="R398" s="105"/>
      <c r="S398" s="105"/>
      <c r="T398" s="65"/>
      <c r="U398" s="65"/>
      <c r="V398" s="65"/>
      <c r="W398" s="65"/>
    </row>
    <row r="399" spans="1:23" s="46" customFormat="1">
      <c r="A399" s="45"/>
      <c r="C399" s="47"/>
      <c r="J399" s="120"/>
      <c r="K399" s="105"/>
      <c r="L399" s="105"/>
      <c r="M399" s="105"/>
      <c r="N399" s="105"/>
      <c r="O399" s="105"/>
      <c r="P399" s="105"/>
      <c r="Q399" s="105"/>
      <c r="R399" s="105"/>
      <c r="S399" s="105"/>
      <c r="T399" s="65"/>
      <c r="U399" s="65"/>
      <c r="V399" s="65"/>
      <c r="W399" s="65"/>
    </row>
    <row r="400" spans="1:23" s="46" customFormat="1">
      <c r="A400" s="45"/>
      <c r="C400" s="47"/>
      <c r="J400" s="120"/>
      <c r="K400" s="105"/>
      <c r="L400" s="105"/>
      <c r="M400" s="105"/>
      <c r="N400" s="105"/>
      <c r="O400" s="105"/>
      <c r="P400" s="105"/>
      <c r="Q400" s="105"/>
      <c r="R400" s="105"/>
      <c r="S400" s="105"/>
      <c r="T400" s="65"/>
      <c r="U400" s="65"/>
      <c r="V400" s="65"/>
      <c r="W400" s="65"/>
    </row>
    <row r="401" spans="1:23" s="46" customFormat="1">
      <c r="A401" s="45"/>
      <c r="C401" s="47"/>
      <c r="J401" s="120"/>
      <c r="K401" s="105"/>
      <c r="L401" s="105"/>
      <c r="M401" s="105"/>
      <c r="N401" s="105"/>
      <c r="O401" s="105"/>
      <c r="P401" s="105"/>
      <c r="Q401" s="105"/>
      <c r="R401" s="105"/>
      <c r="S401" s="105"/>
      <c r="T401" s="65"/>
      <c r="U401" s="65"/>
      <c r="V401" s="65"/>
      <c r="W401" s="65"/>
    </row>
    <row r="402" spans="1:23" s="46" customFormat="1">
      <c r="A402" s="45"/>
      <c r="C402" s="47"/>
      <c r="J402" s="120"/>
      <c r="K402" s="105"/>
      <c r="L402" s="105"/>
      <c r="M402" s="105"/>
      <c r="N402" s="105"/>
      <c r="O402" s="105"/>
      <c r="P402" s="105"/>
      <c r="Q402" s="105"/>
      <c r="R402" s="105"/>
      <c r="S402" s="105"/>
      <c r="T402" s="65"/>
      <c r="U402" s="65"/>
      <c r="V402" s="65"/>
      <c r="W402" s="65"/>
    </row>
    <row r="403" spans="1:23" s="46" customFormat="1">
      <c r="A403" s="45"/>
      <c r="C403" s="47"/>
      <c r="J403" s="120"/>
      <c r="K403" s="105"/>
      <c r="L403" s="105"/>
      <c r="M403" s="105"/>
      <c r="N403" s="105"/>
      <c r="O403" s="105"/>
      <c r="P403" s="105"/>
      <c r="Q403" s="105"/>
      <c r="R403" s="105"/>
      <c r="S403" s="105"/>
      <c r="T403" s="65"/>
      <c r="U403" s="65"/>
      <c r="V403" s="65"/>
      <c r="W403" s="65"/>
    </row>
    <row r="404" spans="1:23" s="46" customFormat="1">
      <c r="A404" s="45"/>
      <c r="C404" s="47"/>
      <c r="J404" s="120"/>
      <c r="K404" s="105"/>
      <c r="L404" s="105"/>
      <c r="M404" s="105"/>
      <c r="N404" s="105"/>
      <c r="O404" s="105"/>
      <c r="P404" s="105"/>
      <c r="Q404" s="105"/>
      <c r="R404" s="105"/>
      <c r="S404" s="105"/>
      <c r="T404" s="65"/>
      <c r="U404" s="65"/>
      <c r="V404" s="65"/>
      <c r="W404" s="65"/>
    </row>
    <row r="405" spans="1:23" s="46" customFormat="1">
      <c r="A405" s="45"/>
      <c r="C405" s="47"/>
      <c r="J405" s="120"/>
      <c r="K405" s="105"/>
      <c r="L405" s="105"/>
      <c r="M405" s="105"/>
      <c r="N405" s="105"/>
      <c r="O405" s="105"/>
      <c r="P405" s="105"/>
      <c r="Q405" s="105"/>
      <c r="R405" s="105"/>
      <c r="S405" s="105"/>
      <c r="T405" s="65"/>
      <c r="U405" s="65"/>
      <c r="V405" s="65"/>
      <c r="W405" s="65"/>
    </row>
    <row r="406" spans="1:23" s="46" customFormat="1">
      <c r="A406" s="45"/>
      <c r="C406" s="47"/>
      <c r="J406" s="120"/>
      <c r="K406" s="105"/>
      <c r="L406" s="105"/>
      <c r="M406" s="105"/>
      <c r="N406" s="105"/>
      <c r="O406" s="105"/>
      <c r="P406" s="105"/>
      <c r="Q406" s="105"/>
      <c r="R406" s="105"/>
      <c r="S406" s="105"/>
      <c r="T406" s="65"/>
      <c r="U406" s="65"/>
      <c r="V406" s="65"/>
      <c r="W406" s="65"/>
    </row>
    <row r="407" spans="1:23" s="46" customFormat="1">
      <c r="A407" s="45"/>
      <c r="C407" s="47"/>
      <c r="J407" s="120"/>
      <c r="K407" s="105"/>
      <c r="L407" s="105"/>
      <c r="M407" s="105"/>
      <c r="N407" s="105"/>
      <c r="O407" s="105"/>
      <c r="P407" s="105"/>
      <c r="Q407" s="105"/>
      <c r="R407" s="105"/>
      <c r="S407" s="105"/>
      <c r="T407" s="65"/>
      <c r="U407" s="65"/>
      <c r="V407" s="65"/>
      <c r="W407" s="65"/>
    </row>
    <row r="408" spans="1:23" s="46" customFormat="1">
      <c r="A408" s="45"/>
      <c r="C408" s="47"/>
      <c r="J408" s="120"/>
      <c r="K408" s="105"/>
      <c r="L408" s="105"/>
      <c r="M408" s="105"/>
      <c r="N408" s="105"/>
      <c r="O408" s="105"/>
      <c r="P408" s="105"/>
      <c r="Q408" s="105"/>
      <c r="R408" s="105"/>
      <c r="S408" s="105"/>
      <c r="T408" s="65"/>
      <c r="U408" s="65"/>
      <c r="V408" s="65"/>
      <c r="W408" s="65"/>
    </row>
    <row r="409" spans="1:23" s="46" customFormat="1">
      <c r="A409" s="45"/>
      <c r="C409" s="47"/>
      <c r="J409" s="120"/>
      <c r="K409" s="105"/>
      <c r="L409" s="105"/>
      <c r="M409" s="105"/>
      <c r="N409" s="105"/>
      <c r="O409" s="105"/>
      <c r="P409" s="105"/>
      <c r="Q409" s="105"/>
      <c r="R409" s="105"/>
      <c r="S409" s="105"/>
      <c r="T409" s="65"/>
      <c r="U409" s="65"/>
      <c r="V409" s="65"/>
      <c r="W409" s="65"/>
    </row>
    <row r="410" spans="1:23" s="46" customFormat="1">
      <c r="A410" s="45"/>
      <c r="C410" s="47"/>
      <c r="J410" s="120"/>
      <c r="K410" s="105"/>
      <c r="L410" s="105"/>
      <c r="M410" s="105"/>
      <c r="N410" s="105"/>
      <c r="O410" s="105"/>
      <c r="P410" s="105"/>
      <c r="Q410" s="105"/>
      <c r="R410" s="105"/>
      <c r="S410" s="105"/>
      <c r="T410" s="65"/>
      <c r="U410" s="65"/>
      <c r="V410" s="65"/>
      <c r="W410" s="65"/>
    </row>
    <row r="411" spans="1:23" s="46" customFormat="1">
      <c r="A411" s="45"/>
      <c r="C411" s="47"/>
      <c r="J411" s="120"/>
      <c r="K411" s="105"/>
      <c r="L411" s="105"/>
      <c r="M411" s="105"/>
      <c r="N411" s="105"/>
      <c r="O411" s="105"/>
      <c r="P411" s="105"/>
      <c r="Q411" s="105"/>
      <c r="R411" s="105"/>
      <c r="S411" s="105"/>
      <c r="T411" s="65"/>
      <c r="U411" s="65"/>
      <c r="V411" s="65"/>
      <c r="W411" s="65"/>
    </row>
    <row r="412" spans="1:23" s="46" customFormat="1">
      <c r="A412" s="45"/>
      <c r="C412" s="47"/>
      <c r="J412" s="120"/>
      <c r="K412" s="105"/>
      <c r="L412" s="105"/>
      <c r="M412" s="105"/>
      <c r="N412" s="105"/>
      <c r="O412" s="105"/>
      <c r="P412" s="105"/>
      <c r="Q412" s="105"/>
      <c r="R412" s="105"/>
      <c r="S412" s="105"/>
      <c r="T412" s="65"/>
      <c r="U412" s="65"/>
      <c r="V412" s="65"/>
      <c r="W412" s="65"/>
    </row>
    <row r="413" spans="1:23" s="46" customFormat="1">
      <c r="A413" s="45"/>
      <c r="C413" s="47"/>
      <c r="J413" s="120"/>
      <c r="K413" s="105"/>
      <c r="L413" s="105"/>
      <c r="M413" s="105"/>
      <c r="N413" s="105"/>
      <c r="O413" s="105"/>
      <c r="P413" s="105"/>
      <c r="Q413" s="105"/>
      <c r="R413" s="105"/>
      <c r="S413" s="105"/>
      <c r="T413" s="65"/>
      <c r="U413" s="65"/>
      <c r="V413" s="65"/>
      <c r="W413" s="65"/>
    </row>
    <row r="414" spans="1:23" s="46" customFormat="1">
      <c r="A414" s="45"/>
      <c r="C414" s="47"/>
      <c r="J414" s="120"/>
      <c r="K414" s="105"/>
      <c r="L414" s="105"/>
      <c r="M414" s="105"/>
      <c r="N414" s="105"/>
      <c r="O414" s="105"/>
      <c r="P414" s="105"/>
      <c r="Q414" s="105"/>
      <c r="R414" s="105"/>
      <c r="S414" s="105"/>
      <c r="T414" s="65"/>
      <c r="U414" s="65"/>
      <c r="V414" s="65"/>
      <c r="W414" s="65"/>
    </row>
    <row r="415" spans="1:23" s="46" customFormat="1">
      <c r="A415" s="45"/>
      <c r="C415" s="47"/>
      <c r="J415" s="120"/>
      <c r="K415" s="105"/>
      <c r="L415" s="105"/>
      <c r="M415" s="105"/>
      <c r="N415" s="105"/>
      <c r="O415" s="105"/>
      <c r="P415" s="105"/>
      <c r="Q415" s="105"/>
      <c r="R415" s="105"/>
      <c r="S415" s="105"/>
      <c r="T415" s="65"/>
      <c r="U415" s="65"/>
      <c r="V415" s="65"/>
      <c r="W415" s="65"/>
    </row>
    <row r="416" spans="1:23" s="46" customFormat="1">
      <c r="A416" s="45"/>
      <c r="C416" s="47"/>
      <c r="J416" s="120"/>
      <c r="K416" s="105"/>
      <c r="L416" s="105"/>
      <c r="M416" s="105"/>
      <c r="N416" s="105"/>
      <c r="O416" s="105"/>
      <c r="P416" s="105"/>
      <c r="Q416" s="105"/>
      <c r="R416" s="105"/>
      <c r="S416" s="105"/>
      <c r="T416" s="65"/>
      <c r="U416" s="65"/>
      <c r="V416" s="65"/>
      <c r="W416" s="65"/>
    </row>
    <row r="417" spans="1:23" s="46" customFormat="1">
      <c r="A417" s="45"/>
      <c r="C417" s="47"/>
      <c r="J417" s="120"/>
      <c r="K417" s="105"/>
      <c r="L417" s="105"/>
      <c r="M417" s="105"/>
      <c r="N417" s="105"/>
      <c r="O417" s="105"/>
      <c r="P417" s="105"/>
      <c r="Q417" s="105"/>
      <c r="R417" s="105"/>
      <c r="S417" s="105"/>
      <c r="T417" s="65"/>
      <c r="U417" s="65"/>
      <c r="V417" s="65"/>
      <c r="W417" s="65"/>
    </row>
    <row r="418" spans="1:23" s="46" customFormat="1">
      <c r="A418" s="45"/>
      <c r="C418" s="47"/>
      <c r="J418" s="120"/>
      <c r="K418" s="105"/>
      <c r="L418" s="105"/>
      <c r="M418" s="105"/>
      <c r="N418" s="105"/>
      <c r="O418" s="105"/>
      <c r="P418" s="105"/>
      <c r="Q418" s="105"/>
      <c r="R418" s="105"/>
      <c r="S418" s="105"/>
      <c r="T418" s="65"/>
      <c r="U418" s="65"/>
      <c r="V418" s="65"/>
      <c r="W418" s="65"/>
    </row>
    <row r="419" spans="1:23" s="46" customFormat="1">
      <c r="A419" s="45"/>
      <c r="C419" s="47"/>
      <c r="J419" s="120"/>
      <c r="K419" s="105"/>
      <c r="L419" s="105"/>
      <c r="M419" s="105"/>
      <c r="N419" s="105"/>
      <c r="O419" s="105"/>
      <c r="P419" s="105"/>
      <c r="Q419" s="105"/>
      <c r="R419" s="105"/>
      <c r="S419" s="105"/>
      <c r="T419" s="65"/>
      <c r="U419" s="65"/>
      <c r="V419" s="65"/>
      <c r="W419" s="65"/>
    </row>
    <row r="420" spans="1:23" s="46" customFormat="1">
      <c r="A420" s="45"/>
      <c r="C420" s="47"/>
      <c r="J420" s="120"/>
      <c r="K420" s="105"/>
      <c r="L420" s="105"/>
      <c r="M420" s="105"/>
      <c r="N420" s="105"/>
      <c r="O420" s="105"/>
      <c r="P420" s="105"/>
      <c r="Q420" s="105"/>
      <c r="R420" s="105"/>
      <c r="S420" s="105"/>
      <c r="T420" s="65"/>
      <c r="U420" s="65"/>
      <c r="V420" s="65"/>
      <c r="W420" s="65"/>
    </row>
    <row r="421" spans="1:23" s="46" customFormat="1">
      <c r="A421" s="45"/>
      <c r="C421" s="47"/>
      <c r="J421" s="120"/>
      <c r="K421" s="105"/>
      <c r="L421" s="105"/>
      <c r="M421" s="105"/>
      <c r="N421" s="105"/>
      <c r="O421" s="105"/>
      <c r="P421" s="105"/>
      <c r="Q421" s="105"/>
      <c r="R421" s="105"/>
      <c r="S421" s="105"/>
      <c r="T421" s="65"/>
      <c r="U421" s="65"/>
      <c r="V421" s="65"/>
      <c r="W421" s="65"/>
    </row>
    <row r="422" spans="1:23" s="46" customFormat="1">
      <c r="A422" s="45"/>
      <c r="C422" s="47"/>
      <c r="J422" s="120"/>
      <c r="K422" s="105"/>
      <c r="L422" s="105"/>
      <c r="M422" s="105"/>
      <c r="N422" s="105"/>
      <c r="O422" s="105"/>
      <c r="P422" s="105"/>
      <c r="Q422" s="105"/>
      <c r="R422" s="105"/>
      <c r="S422" s="105"/>
      <c r="T422" s="65"/>
      <c r="U422" s="65"/>
      <c r="V422" s="65"/>
      <c r="W422" s="65"/>
    </row>
    <row r="423" spans="1:23" s="46" customFormat="1">
      <c r="A423" s="45"/>
      <c r="C423" s="47"/>
      <c r="J423" s="120"/>
      <c r="K423" s="105"/>
      <c r="L423" s="105"/>
      <c r="M423" s="105"/>
      <c r="N423" s="105"/>
      <c r="O423" s="105"/>
      <c r="P423" s="105"/>
      <c r="Q423" s="105"/>
      <c r="R423" s="105"/>
      <c r="S423" s="105"/>
      <c r="T423" s="65"/>
      <c r="U423" s="65"/>
      <c r="V423" s="65"/>
      <c r="W423" s="65"/>
    </row>
    <row r="424" spans="1:23" s="46" customFormat="1">
      <c r="A424" s="45"/>
      <c r="C424" s="47"/>
      <c r="J424" s="120"/>
      <c r="K424" s="105"/>
      <c r="L424" s="105"/>
      <c r="M424" s="105"/>
      <c r="N424" s="105"/>
      <c r="O424" s="105"/>
      <c r="P424" s="105"/>
      <c r="Q424" s="105"/>
      <c r="R424" s="105"/>
      <c r="S424" s="105"/>
      <c r="T424" s="65"/>
      <c r="U424" s="65"/>
      <c r="V424" s="65"/>
      <c r="W424" s="65"/>
    </row>
    <row r="425" spans="1:23" s="46" customFormat="1">
      <c r="A425" s="45"/>
      <c r="C425" s="47"/>
      <c r="J425" s="120"/>
      <c r="K425" s="105"/>
      <c r="L425" s="105"/>
      <c r="M425" s="105"/>
      <c r="N425" s="105"/>
      <c r="O425" s="105"/>
      <c r="P425" s="105"/>
      <c r="Q425" s="105"/>
      <c r="R425" s="105"/>
      <c r="S425" s="105"/>
      <c r="T425" s="65"/>
      <c r="U425" s="65"/>
      <c r="V425" s="65"/>
      <c r="W425" s="65"/>
    </row>
    <row r="426" spans="1:23" s="46" customFormat="1">
      <c r="A426" s="45"/>
      <c r="C426" s="47"/>
      <c r="J426" s="120"/>
      <c r="K426" s="105"/>
      <c r="L426" s="105"/>
      <c r="M426" s="105"/>
      <c r="N426" s="105"/>
      <c r="O426" s="105"/>
      <c r="P426" s="105"/>
      <c r="Q426" s="105"/>
      <c r="R426" s="105"/>
      <c r="S426" s="105"/>
      <c r="T426" s="65"/>
      <c r="U426" s="65"/>
      <c r="V426" s="65"/>
      <c r="W426" s="65"/>
    </row>
    <row r="427" spans="1:23" s="46" customFormat="1">
      <c r="A427" s="45"/>
      <c r="C427" s="47"/>
      <c r="J427" s="120"/>
      <c r="K427" s="105"/>
      <c r="L427" s="105"/>
      <c r="M427" s="105"/>
      <c r="N427" s="105"/>
      <c r="O427" s="105"/>
      <c r="P427" s="105"/>
      <c r="Q427" s="105"/>
      <c r="R427" s="105"/>
      <c r="S427" s="105"/>
      <c r="T427" s="65"/>
      <c r="U427" s="65"/>
      <c r="V427" s="65"/>
      <c r="W427" s="65"/>
    </row>
    <row r="428" spans="1:23" s="46" customFormat="1">
      <c r="A428" s="45"/>
      <c r="C428" s="47"/>
      <c r="J428" s="120"/>
      <c r="K428" s="105"/>
      <c r="L428" s="105"/>
      <c r="M428" s="105"/>
      <c r="N428" s="105"/>
      <c r="O428" s="105"/>
      <c r="P428" s="105"/>
      <c r="Q428" s="105"/>
      <c r="R428" s="105"/>
      <c r="S428" s="105"/>
      <c r="T428" s="65"/>
      <c r="U428" s="65"/>
      <c r="V428" s="65"/>
      <c r="W428" s="65"/>
    </row>
    <row r="429" spans="1:23" s="46" customFormat="1">
      <c r="A429" s="45"/>
      <c r="C429" s="47"/>
      <c r="J429" s="120"/>
      <c r="K429" s="105"/>
      <c r="L429" s="105"/>
      <c r="M429" s="105"/>
      <c r="N429" s="105"/>
      <c r="O429" s="105"/>
      <c r="P429" s="105"/>
      <c r="Q429" s="105"/>
      <c r="R429" s="105"/>
      <c r="S429" s="105"/>
      <c r="T429" s="65"/>
      <c r="U429" s="65"/>
      <c r="V429" s="65"/>
      <c r="W429" s="65"/>
    </row>
    <row r="430" spans="1:23" s="46" customFormat="1">
      <c r="A430" s="45"/>
      <c r="C430" s="47"/>
      <c r="J430" s="120"/>
      <c r="K430" s="105"/>
      <c r="L430" s="105"/>
      <c r="M430" s="105"/>
      <c r="N430" s="105"/>
      <c r="O430" s="105"/>
      <c r="P430" s="105"/>
      <c r="Q430" s="105"/>
      <c r="R430" s="105"/>
      <c r="S430" s="105"/>
      <c r="T430" s="65"/>
      <c r="U430" s="65"/>
      <c r="V430" s="65"/>
      <c r="W430" s="65"/>
    </row>
    <row r="431" spans="1:23" s="46" customFormat="1">
      <c r="A431" s="45"/>
      <c r="C431" s="47"/>
      <c r="J431" s="120"/>
      <c r="K431" s="105"/>
      <c r="L431" s="105"/>
      <c r="M431" s="105"/>
      <c r="N431" s="105"/>
      <c r="O431" s="105"/>
      <c r="P431" s="105"/>
      <c r="Q431" s="105"/>
      <c r="R431" s="105"/>
      <c r="S431" s="105"/>
      <c r="T431" s="65"/>
      <c r="U431" s="65"/>
      <c r="V431" s="65"/>
      <c r="W431" s="65"/>
    </row>
    <row r="432" spans="1:23" s="46" customFormat="1">
      <c r="A432" s="45"/>
      <c r="C432" s="47"/>
      <c r="J432" s="120"/>
      <c r="K432" s="105"/>
      <c r="L432" s="105"/>
      <c r="M432" s="105"/>
      <c r="N432" s="105"/>
      <c r="O432" s="105"/>
      <c r="P432" s="105"/>
      <c r="Q432" s="105"/>
      <c r="R432" s="105"/>
      <c r="S432" s="105"/>
      <c r="T432" s="65"/>
      <c r="U432" s="65"/>
      <c r="V432" s="65"/>
      <c r="W432" s="65"/>
    </row>
    <row r="433" spans="1:23" s="46" customFormat="1">
      <c r="A433" s="45"/>
      <c r="C433" s="47"/>
      <c r="J433" s="120"/>
      <c r="K433" s="105"/>
      <c r="L433" s="105"/>
      <c r="M433" s="105"/>
      <c r="N433" s="105"/>
      <c r="O433" s="105"/>
      <c r="P433" s="105"/>
      <c r="Q433" s="105"/>
      <c r="R433" s="105"/>
      <c r="S433" s="105"/>
      <c r="T433" s="65"/>
      <c r="U433" s="65"/>
      <c r="V433" s="65"/>
      <c r="W433" s="65"/>
    </row>
    <row r="434" spans="1:23" s="46" customFormat="1">
      <c r="A434" s="45"/>
      <c r="C434" s="47"/>
      <c r="J434" s="120"/>
      <c r="K434" s="105"/>
      <c r="L434" s="105"/>
      <c r="M434" s="105"/>
      <c r="N434" s="105"/>
      <c r="O434" s="105"/>
      <c r="P434" s="105"/>
      <c r="Q434" s="105"/>
      <c r="R434" s="105"/>
      <c r="S434" s="105"/>
      <c r="T434" s="65"/>
      <c r="U434" s="65"/>
      <c r="V434" s="65"/>
      <c r="W434" s="65"/>
    </row>
    <row r="435" spans="1:23" s="46" customFormat="1">
      <c r="A435" s="45"/>
      <c r="C435" s="47"/>
      <c r="J435" s="120"/>
      <c r="K435" s="105"/>
      <c r="L435" s="105"/>
      <c r="M435" s="105"/>
      <c r="N435" s="105"/>
      <c r="O435" s="105"/>
      <c r="P435" s="105"/>
      <c r="Q435" s="105"/>
      <c r="R435" s="105"/>
      <c r="S435" s="105"/>
      <c r="T435" s="65"/>
      <c r="U435" s="65"/>
      <c r="V435" s="65"/>
      <c r="W435" s="65"/>
    </row>
    <row r="436" spans="1:23" s="46" customFormat="1">
      <c r="A436" s="45"/>
      <c r="C436" s="47"/>
      <c r="J436" s="120"/>
      <c r="K436" s="105"/>
      <c r="L436" s="105"/>
      <c r="M436" s="105"/>
      <c r="N436" s="105"/>
      <c r="O436" s="105"/>
      <c r="P436" s="105"/>
      <c r="Q436" s="105"/>
      <c r="R436" s="105"/>
      <c r="S436" s="105"/>
      <c r="T436" s="65"/>
      <c r="U436" s="65"/>
      <c r="V436" s="65"/>
      <c r="W436" s="65"/>
    </row>
    <row r="437" spans="1:23" s="46" customFormat="1">
      <c r="A437" s="45"/>
      <c r="C437" s="47"/>
      <c r="J437" s="120"/>
      <c r="K437" s="105"/>
      <c r="L437" s="105"/>
      <c r="M437" s="105"/>
      <c r="N437" s="105"/>
      <c r="O437" s="105"/>
      <c r="P437" s="105"/>
      <c r="Q437" s="105"/>
      <c r="R437" s="105"/>
      <c r="S437" s="105"/>
      <c r="T437" s="65"/>
      <c r="U437" s="65"/>
      <c r="V437" s="65"/>
      <c r="W437" s="65"/>
    </row>
    <row r="438" spans="1:23" s="46" customFormat="1">
      <c r="A438" s="45"/>
      <c r="C438" s="47"/>
      <c r="J438" s="120"/>
      <c r="K438" s="105"/>
      <c r="L438" s="105"/>
      <c r="M438" s="105"/>
      <c r="N438" s="105"/>
      <c r="O438" s="105"/>
      <c r="P438" s="105"/>
      <c r="Q438" s="105"/>
      <c r="R438" s="105"/>
      <c r="S438" s="105"/>
      <c r="T438" s="65"/>
      <c r="U438" s="65"/>
      <c r="V438" s="65"/>
      <c r="W438" s="65"/>
    </row>
    <row r="439" spans="1:23" s="46" customFormat="1">
      <c r="A439" s="45"/>
      <c r="C439" s="47"/>
      <c r="J439" s="120"/>
      <c r="K439" s="105"/>
      <c r="L439" s="105"/>
      <c r="M439" s="105"/>
      <c r="N439" s="105"/>
      <c r="O439" s="105"/>
      <c r="P439" s="105"/>
      <c r="Q439" s="105"/>
      <c r="R439" s="105"/>
      <c r="S439" s="105"/>
      <c r="T439" s="65"/>
      <c r="U439" s="65"/>
      <c r="V439" s="65"/>
      <c r="W439" s="65"/>
    </row>
    <row r="440" spans="1:23" s="46" customFormat="1">
      <c r="A440" s="45"/>
      <c r="C440" s="47"/>
      <c r="J440" s="120"/>
      <c r="K440" s="105"/>
      <c r="L440" s="105"/>
      <c r="M440" s="105"/>
      <c r="N440" s="105"/>
      <c r="O440" s="105"/>
      <c r="P440" s="105"/>
      <c r="Q440" s="105"/>
      <c r="R440" s="105"/>
      <c r="S440" s="105"/>
      <c r="T440" s="65"/>
      <c r="U440" s="65"/>
      <c r="V440" s="65"/>
      <c r="W440" s="65"/>
    </row>
    <row r="441" spans="1:23" s="46" customFormat="1">
      <c r="A441" s="45"/>
      <c r="C441" s="47"/>
      <c r="J441" s="120"/>
      <c r="K441" s="105"/>
      <c r="L441" s="105"/>
      <c r="M441" s="105"/>
      <c r="N441" s="105"/>
      <c r="O441" s="105"/>
      <c r="P441" s="105"/>
      <c r="Q441" s="105"/>
      <c r="R441" s="105"/>
      <c r="S441" s="105"/>
      <c r="T441" s="65"/>
      <c r="U441" s="65"/>
      <c r="V441" s="65"/>
      <c r="W441" s="65"/>
    </row>
    <row r="442" spans="1:23" s="46" customFormat="1">
      <c r="A442" s="45"/>
      <c r="C442" s="47"/>
      <c r="J442" s="120"/>
      <c r="K442" s="105"/>
      <c r="L442" s="105"/>
      <c r="M442" s="105"/>
      <c r="N442" s="105"/>
      <c r="O442" s="105"/>
      <c r="P442" s="105"/>
      <c r="Q442" s="105"/>
      <c r="R442" s="105"/>
      <c r="S442" s="105"/>
      <c r="T442" s="65"/>
      <c r="U442" s="65"/>
      <c r="V442" s="65"/>
      <c r="W442" s="65"/>
    </row>
    <row r="443" spans="1:23" s="46" customFormat="1">
      <c r="A443" s="45"/>
      <c r="C443" s="47"/>
      <c r="J443" s="120"/>
      <c r="K443" s="105"/>
      <c r="L443" s="105"/>
      <c r="M443" s="105"/>
      <c r="N443" s="105"/>
      <c r="O443" s="105"/>
      <c r="P443" s="105"/>
      <c r="Q443" s="105"/>
      <c r="R443" s="105"/>
      <c r="S443" s="105"/>
      <c r="T443" s="65"/>
      <c r="U443" s="65"/>
      <c r="V443" s="65"/>
      <c r="W443" s="65"/>
    </row>
    <row r="444" spans="1:23" s="46" customFormat="1">
      <c r="A444" s="45"/>
      <c r="C444" s="47"/>
      <c r="J444" s="120"/>
      <c r="K444" s="105"/>
      <c r="L444" s="105"/>
      <c r="M444" s="105"/>
      <c r="N444" s="105"/>
      <c r="O444" s="105"/>
      <c r="P444" s="105"/>
      <c r="Q444" s="105"/>
      <c r="R444" s="105"/>
      <c r="S444" s="105"/>
      <c r="T444" s="65"/>
      <c r="U444" s="65"/>
      <c r="V444" s="65"/>
      <c r="W444" s="65"/>
    </row>
    <row r="445" spans="1:23" s="46" customFormat="1">
      <c r="A445" s="45"/>
      <c r="C445" s="47"/>
      <c r="J445" s="120"/>
      <c r="K445" s="105"/>
      <c r="L445" s="105"/>
      <c r="M445" s="105"/>
      <c r="N445" s="105"/>
      <c r="O445" s="105"/>
      <c r="P445" s="105"/>
      <c r="Q445" s="105"/>
      <c r="R445" s="105"/>
      <c r="S445" s="105"/>
      <c r="T445" s="65"/>
      <c r="U445" s="65"/>
      <c r="V445" s="65"/>
      <c r="W445" s="65"/>
    </row>
    <row r="446" spans="1:23" s="46" customFormat="1">
      <c r="A446" s="45"/>
      <c r="C446" s="47"/>
      <c r="J446" s="120"/>
      <c r="K446" s="105"/>
      <c r="L446" s="105"/>
      <c r="M446" s="105"/>
      <c r="N446" s="105"/>
      <c r="O446" s="105"/>
      <c r="P446" s="105"/>
      <c r="Q446" s="105"/>
      <c r="R446" s="105"/>
      <c r="S446" s="105"/>
      <c r="T446" s="65"/>
      <c r="U446" s="65"/>
      <c r="V446" s="65"/>
      <c r="W446" s="65"/>
    </row>
    <row r="447" spans="1:23" s="46" customFormat="1">
      <c r="A447" s="45"/>
      <c r="C447" s="47"/>
      <c r="J447" s="120"/>
      <c r="K447" s="105"/>
      <c r="L447" s="105"/>
      <c r="M447" s="105"/>
      <c r="N447" s="105"/>
      <c r="O447" s="105"/>
      <c r="P447" s="105"/>
      <c r="Q447" s="105"/>
      <c r="R447" s="105"/>
      <c r="S447" s="105"/>
      <c r="T447" s="65"/>
      <c r="U447" s="65"/>
      <c r="V447" s="65"/>
      <c r="W447" s="65"/>
    </row>
    <row r="448" spans="1:23" s="46" customFormat="1">
      <c r="A448" s="45"/>
      <c r="C448" s="47"/>
      <c r="J448" s="120"/>
      <c r="K448" s="105"/>
      <c r="L448" s="105"/>
      <c r="M448" s="105"/>
      <c r="N448" s="105"/>
      <c r="O448" s="105"/>
      <c r="P448" s="105"/>
      <c r="Q448" s="105"/>
      <c r="R448" s="105"/>
      <c r="S448" s="105"/>
      <c r="T448" s="65"/>
      <c r="U448" s="65"/>
      <c r="V448" s="65"/>
      <c r="W448" s="65"/>
    </row>
    <row r="449" spans="1:23" s="46" customFormat="1">
      <c r="A449" s="45"/>
      <c r="C449" s="47"/>
      <c r="J449" s="120"/>
      <c r="K449" s="105"/>
      <c r="L449" s="105"/>
      <c r="M449" s="105"/>
      <c r="N449" s="105"/>
      <c r="O449" s="105"/>
      <c r="P449" s="105"/>
      <c r="Q449" s="105"/>
      <c r="R449" s="105"/>
      <c r="S449" s="105"/>
      <c r="T449" s="65"/>
      <c r="U449" s="65"/>
      <c r="V449" s="65"/>
      <c r="W449" s="65"/>
    </row>
    <row r="450" spans="1:23" s="46" customFormat="1">
      <c r="A450" s="45"/>
      <c r="C450" s="47"/>
      <c r="J450" s="120"/>
      <c r="K450" s="105"/>
      <c r="L450" s="105"/>
      <c r="M450" s="105"/>
      <c r="N450" s="105"/>
      <c r="O450" s="105"/>
      <c r="P450" s="105"/>
      <c r="Q450" s="105"/>
      <c r="R450" s="105"/>
      <c r="S450" s="105"/>
      <c r="T450" s="65"/>
      <c r="U450" s="65"/>
      <c r="V450" s="65"/>
      <c r="W450" s="65"/>
    </row>
    <row r="451" spans="1:23" s="46" customFormat="1">
      <c r="A451" s="45"/>
      <c r="C451" s="47"/>
      <c r="J451" s="120"/>
      <c r="K451" s="105"/>
      <c r="L451" s="105"/>
      <c r="M451" s="105"/>
      <c r="N451" s="105"/>
      <c r="O451" s="105"/>
      <c r="P451" s="105"/>
      <c r="Q451" s="105"/>
      <c r="R451" s="105"/>
      <c r="S451" s="105"/>
      <c r="T451" s="65"/>
      <c r="U451" s="65"/>
      <c r="V451" s="65"/>
      <c r="W451" s="65"/>
    </row>
    <row r="452" spans="1:23" s="46" customFormat="1">
      <c r="A452" s="45"/>
      <c r="C452" s="47"/>
      <c r="J452" s="120"/>
      <c r="K452" s="105"/>
      <c r="L452" s="105"/>
      <c r="M452" s="105"/>
      <c r="N452" s="105"/>
      <c r="O452" s="105"/>
      <c r="P452" s="105"/>
      <c r="Q452" s="105"/>
      <c r="R452" s="105"/>
      <c r="S452" s="105"/>
      <c r="T452" s="65"/>
      <c r="U452" s="65"/>
      <c r="V452" s="65"/>
      <c r="W452" s="65"/>
    </row>
    <row r="453" spans="1:23" s="46" customFormat="1">
      <c r="A453" s="45"/>
      <c r="C453" s="47"/>
      <c r="J453" s="120"/>
      <c r="K453" s="105"/>
      <c r="L453" s="105"/>
      <c r="M453" s="105"/>
      <c r="N453" s="105"/>
      <c r="O453" s="105"/>
      <c r="P453" s="105"/>
      <c r="Q453" s="105"/>
      <c r="R453" s="105"/>
      <c r="S453" s="105"/>
      <c r="T453" s="65"/>
      <c r="U453" s="65"/>
      <c r="V453" s="65"/>
      <c r="W453" s="65"/>
    </row>
    <row r="454" spans="1:23" s="46" customFormat="1">
      <c r="A454" s="45"/>
      <c r="C454" s="47"/>
      <c r="J454" s="120"/>
      <c r="K454" s="105"/>
      <c r="L454" s="105"/>
      <c r="M454" s="105"/>
      <c r="N454" s="105"/>
      <c r="O454" s="105"/>
      <c r="P454" s="105"/>
      <c r="Q454" s="105"/>
      <c r="R454" s="105"/>
      <c r="S454" s="105"/>
      <c r="T454" s="65"/>
      <c r="U454" s="65"/>
      <c r="V454" s="65"/>
      <c r="W454" s="65"/>
    </row>
    <row r="455" spans="1:23" s="46" customFormat="1">
      <c r="A455" s="45"/>
      <c r="C455" s="47"/>
      <c r="J455" s="120"/>
      <c r="K455" s="105"/>
      <c r="L455" s="105"/>
      <c r="M455" s="105"/>
      <c r="N455" s="105"/>
      <c r="O455" s="105"/>
      <c r="P455" s="105"/>
      <c r="Q455" s="105"/>
      <c r="R455" s="105"/>
      <c r="S455" s="105"/>
      <c r="T455" s="65"/>
      <c r="U455" s="65"/>
      <c r="V455" s="65"/>
      <c r="W455" s="65"/>
    </row>
    <row r="456" spans="1:23" s="46" customFormat="1">
      <c r="A456" s="45"/>
      <c r="C456" s="47"/>
      <c r="J456" s="120"/>
      <c r="K456" s="105"/>
      <c r="L456" s="105"/>
      <c r="M456" s="105"/>
      <c r="N456" s="105"/>
      <c r="O456" s="105"/>
      <c r="P456" s="105"/>
      <c r="Q456" s="105"/>
      <c r="R456" s="105"/>
      <c r="S456" s="105"/>
      <c r="T456" s="65"/>
      <c r="U456" s="65"/>
      <c r="V456" s="65"/>
      <c r="W456" s="65"/>
    </row>
    <row r="457" spans="1:23" s="46" customFormat="1">
      <c r="A457" s="45"/>
      <c r="C457" s="47"/>
      <c r="J457" s="120"/>
      <c r="K457" s="105"/>
      <c r="L457" s="105"/>
      <c r="M457" s="105"/>
      <c r="N457" s="105"/>
      <c r="O457" s="105"/>
      <c r="P457" s="105"/>
      <c r="Q457" s="105"/>
      <c r="R457" s="105"/>
      <c r="S457" s="105"/>
      <c r="T457" s="65"/>
      <c r="U457" s="65"/>
      <c r="V457" s="65"/>
      <c r="W457" s="65"/>
    </row>
    <row r="458" spans="1:23" s="46" customFormat="1">
      <c r="A458" s="45"/>
      <c r="C458" s="47"/>
      <c r="J458" s="120"/>
      <c r="K458" s="105"/>
      <c r="L458" s="105"/>
      <c r="M458" s="105"/>
      <c r="N458" s="105"/>
      <c r="O458" s="105"/>
      <c r="P458" s="105"/>
      <c r="Q458" s="105"/>
      <c r="R458" s="105"/>
      <c r="S458" s="105"/>
      <c r="T458" s="65"/>
      <c r="U458" s="65"/>
      <c r="V458" s="65"/>
      <c r="W458" s="65"/>
    </row>
    <row r="459" spans="1:23" s="46" customFormat="1">
      <c r="A459" s="45"/>
      <c r="C459" s="47"/>
      <c r="J459" s="120"/>
      <c r="K459" s="105"/>
      <c r="L459" s="105"/>
      <c r="M459" s="105"/>
      <c r="N459" s="105"/>
      <c r="O459" s="105"/>
      <c r="P459" s="105"/>
      <c r="Q459" s="105"/>
      <c r="R459" s="105"/>
      <c r="S459" s="105"/>
      <c r="T459" s="65"/>
      <c r="U459" s="65"/>
      <c r="V459" s="65"/>
      <c r="W459" s="65"/>
    </row>
    <row r="460" spans="1:23" s="46" customFormat="1">
      <c r="A460" s="45"/>
      <c r="C460" s="47"/>
      <c r="J460" s="120"/>
      <c r="K460" s="105"/>
      <c r="L460" s="105"/>
      <c r="M460" s="105"/>
      <c r="N460" s="105"/>
      <c r="O460" s="105"/>
      <c r="P460" s="105"/>
      <c r="Q460" s="105"/>
      <c r="R460" s="105"/>
      <c r="S460" s="105"/>
      <c r="T460" s="65"/>
      <c r="U460" s="65"/>
      <c r="V460" s="65"/>
      <c r="W460" s="65"/>
    </row>
    <row r="461" spans="1:23" s="46" customFormat="1">
      <c r="A461" s="45"/>
      <c r="C461" s="47"/>
      <c r="J461" s="120"/>
      <c r="K461" s="105"/>
      <c r="L461" s="105"/>
      <c r="M461" s="105"/>
      <c r="N461" s="105"/>
      <c r="O461" s="105"/>
      <c r="P461" s="105"/>
      <c r="Q461" s="105"/>
      <c r="R461" s="105"/>
      <c r="S461" s="105"/>
      <c r="T461" s="65"/>
      <c r="U461" s="65"/>
      <c r="V461" s="65"/>
      <c r="W461" s="65"/>
    </row>
    <row r="462" spans="1:23" s="46" customFormat="1">
      <c r="A462" s="45"/>
      <c r="C462" s="47"/>
      <c r="J462" s="120"/>
      <c r="K462" s="105"/>
      <c r="L462" s="105"/>
      <c r="M462" s="105"/>
      <c r="N462" s="105"/>
      <c r="O462" s="105"/>
      <c r="P462" s="105"/>
      <c r="Q462" s="105"/>
      <c r="R462" s="105"/>
      <c r="S462" s="105"/>
      <c r="T462" s="65"/>
      <c r="U462" s="65"/>
      <c r="V462" s="65"/>
      <c r="W462" s="65"/>
    </row>
    <row r="463" spans="1:23" s="46" customFormat="1">
      <c r="A463" s="45"/>
      <c r="C463" s="47"/>
      <c r="J463" s="120"/>
      <c r="K463" s="105"/>
      <c r="L463" s="105"/>
      <c r="M463" s="105"/>
      <c r="N463" s="105"/>
      <c r="O463" s="105"/>
      <c r="P463" s="105"/>
      <c r="Q463" s="105"/>
      <c r="R463" s="105"/>
      <c r="S463" s="105"/>
      <c r="T463" s="65"/>
      <c r="U463" s="65"/>
      <c r="V463" s="65"/>
      <c r="W463" s="65"/>
    </row>
    <row r="464" spans="1:23" s="46" customFormat="1">
      <c r="A464" s="45"/>
      <c r="C464" s="47"/>
      <c r="J464" s="120"/>
      <c r="K464" s="105"/>
      <c r="L464" s="105"/>
      <c r="M464" s="105"/>
      <c r="N464" s="105"/>
      <c r="O464" s="105"/>
      <c r="P464" s="105"/>
      <c r="Q464" s="105"/>
      <c r="R464" s="105"/>
      <c r="S464" s="105"/>
      <c r="T464" s="65"/>
      <c r="U464" s="65"/>
      <c r="V464" s="65"/>
      <c r="W464" s="65"/>
    </row>
    <row r="465" spans="1:23" s="46" customFormat="1">
      <c r="A465" s="45"/>
      <c r="C465" s="47"/>
      <c r="J465" s="120"/>
      <c r="K465" s="105"/>
      <c r="L465" s="105"/>
      <c r="M465" s="105"/>
      <c r="N465" s="105"/>
      <c r="O465" s="105"/>
      <c r="P465" s="105"/>
      <c r="Q465" s="105"/>
      <c r="R465" s="105"/>
      <c r="S465" s="105"/>
      <c r="T465" s="65"/>
      <c r="U465" s="65"/>
      <c r="V465" s="65"/>
      <c r="W465" s="65"/>
    </row>
    <row r="466" spans="1:23" s="46" customFormat="1">
      <c r="A466" s="45"/>
      <c r="C466" s="47"/>
      <c r="J466" s="120"/>
      <c r="K466" s="105"/>
      <c r="L466" s="105"/>
      <c r="M466" s="105"/>
      <c r="N466" s="105"/>
      <c r="O466" s="105"/>
      <c r="P466" s="105"/>
      <c r="Q466" s="105"/>
      <c r="R466" s="105"/>
      <c r="S466" s="105"/>
      <c r="T466" s="65"/>
      <c r="U466" s="65"/>
      <c r="V466" s="65"/>
      <c r="W466" s="65"/>
    </row>
    <row r="467" spans="1:23" s="46" customFormat="1">
      <c r="A467" s="45"/>
      <c r="C467" s="47"/>
      <c r="J467" s="120"/>
      <c r="K467" s="105"/>
      <c r="L467" s="105"/>
      <c r="M467" s="105"/>
      <c r="N467" s="105"/>
      <c r="O467" s="105"/>
      <c r="P467" s="105"/>
      <c r="Q467" s="105"/>
      <c r="R467" s="105"/>
      <c r="S467" s="105"/>
      <c r="T467" s="65"/>
      <c r="U467" s="65"/>
      <c r="V467" s="65"/>
      <c r="W467" s="65"/>
    </row>
    <row r="468" spans="1:23" s="46" customFormat="1">
      <c r="A468" s="45"/>
      <c r="C468" s="47"/>
      <c r="J468" s="120"/>
      <c r="K468" s="105"/>
      <c r="L468" s="105"/>
      <c r="M468" s="105"/>
      <c r="N468" s="105"/>
      <c r="O468" s="105"/>
      <c r="P468" s="105"/>
      <c r="Q468" s="105"/>
      <c r="R468" s="105"/>
      <c r="S468" s="105"/>
      <c r="T468" s="65"/>
      <c r="U468" s="65"/>
      <c r="V468" s="65"/>
      <c r="W468" s="65"/>
    </row>
    <row r="469" spans="1:23" s="46" customFormat="1">
      <c r="A469" s="45"/>
      <c r="C469" s="47"/>
      <c r="J469" s="120"/>
      <c r="K469" s="105"/>
      <c r="L469" s="105"/>
      <c r="M469" s="105"/>
      <c r="N469" s="105"/>
      <c r="O469" s="105"/>
      <c r="P469" s="105"/>
      <c r="Q469" s="105"/>
      <c r="R469" s="105"/>
      <c r="S469" s="105"/>
      <c r="T469" s="65"/>
      <c r="U469" s="65"/>
      <c r="V469" s="65"/>
      <c r="W469" s="65"/>
    </row>
    <row r="470" spans="1:23" s="46" customFormat="1">
      <c r="A470" s="45"/>
      <c r="C470" s="47"/>
      <c r="J470" s="120"/>
      <c r="K470" s="105"/>
      <c r="L470" s="105"/>
      <c r="M470" s="105"/>
      <c r="N470" s="105"/>
      <c r="O470" s="105"/>
      <c r="P470" s="105"/>
      <c r="Q470" s="105"/>
      <c r="R470" s="105"/>
      <c r="S470" s="105"/>
      <c r="T470" s="65"/>
      <c r="U470" s="65"/>
      <c r="V470" s="65"/>
      <c r="W470" s="65"/>
    </row>
    <row r="471" spans="1:23" s="46" customFormat="1">
      <c r="A471" s="45"/>
      <c r="C471" s="47"/>
      <c r="J471" s="120"/>
      <c r="K471" s="105"/>
      <c r="L471" s="105"/>
      <c r="M471" s="105"/>
      <c r="N471" s="105"/>
      <c r="O471" s="105"/>
      <c r="P471" s="105"/>
      <c r="Q471" s="105"/>
      <c r="R471" s="105"/>
      <c r="S471" s="105"/>
      <c r="T471" s="65"/>
      <c r="U471" s="65"/>
      <c r="V471" s="65"/>
      <c r="W471" s="65"/>
    </row>
    <row r="472" spans="1:23" s="46" customFormat="1">
      <c r="A472" s="45"/>
      <c r="C472" s="47"/>
      <c r="J472" s="120"/>
      <c r="K472" s="105"/>
      <c r="L472" s="105"/>
      <c r="M472" s="105"/>
      <c r="N472" s="105"/>
      <c r="O472" s="105"/>
      <c r="P472" s="105"/>
      <c r="Q472" s="105"/>
      <c r="R472" s="105"/>
      <c r="S472" s="105"/>
      <c r="T472" s="65"/>
      <c r="U472" s="65"/>
      <c r="V472" s="65"/>
      <c r="W472" s="65"/>
    </row>
    <row r="473" spans="1:23" s="46" customFormat="1">
      <c r="A473" s="45"/>
      <c r="C473" s="47"/>
      <c r="J473" s="120"/>
      <c r="K473" s="105"/>
      <c r="L473" s="105"/>
      <c r="M473" s="105"/>
      <c r="N473" s="105"/>
      <c r="O473" s="105"/>
      <c r="P473" s="105"/>
      <c r="Q473" s="105"/>
      <c r="R473" s="105"/>
      <c r="S473" s="105"/>
      <c r="T473" s="65"/>
      <c r="U473" s="65"/>
      <c r="V473" s="65"/>
      <c r="W473" s="65"/>
    </row>
    <row r="474" spans="1:23" s="46" customFormat="1">
      <c r="A474" s="45"/>
      <c r="C474" s="47"/>
      <c r="J474" s="120"/>
      <c r="K474" s="105"/>
      <c r="L474" s="105"/>
      <c r="M474" s="105"/>
      <c r="N474" s="105"/>
      <c r="O474" s="105"/>
      <c r="P474" s="105"/>
      <c r="Q474" s="105"/>
      <c r="R474" s="105"/>
      <c r="S474" s="105"/>
      <c r="T474" s="65"/>
      <c r="U474" s="65"/>
      <c r="V474" s="65"/>
      <c r="W474" s="65"/>
    </row>
    <row r="475" spans="1:23" s="46" customFormat="1">
      <c r="A475" s="45"/>
      <c r="C475" s="47"/>
      <c r="J475" s="120"/>
      <c r="K475" s="105"/>
      <c r="L475" s="105"/>
      <c r="M475" s="105"/>
      <c r="N475" s="105"/>
      <c r="O475" s="105"/>
      <c r="P475" s="105"/>
      <c r="Q475" s="105"/>
      <c r="R475" s="105"/>
      <c r="S475" s="105"/>
      <c r="T475" s="65"/>
      <c r="U475" s="65"/>
      <c r="V475" s="65"/>
      <c r="W475" s="65"/>
    </row>
    <row r="476" spans="1:23" s="46" customFormat="1">
      <c r="A476" s="45"/>
      <c r="C476" s="47"/>
      <c r="J476" s="120"/>
      <c r="K476" s="105"/>
      <c r="L476" s="105"/>
      <c r="M476" s="105"/>
      <c r="N476" s="105"/>
      <c r="O476" s="105"/>
      <c r="P476" s="105"/>
      <c r="Q476" s="105"/>
      <c r="R476" s="105"/>
      <c r="S476" s="105"/>
      <c r="T476" s="65"/>
      <c r="U476" s="65"/>
      <c r="V476" s="65"/>
      <c r="W476" s="65"/>
    </row>
    <row r="477" spans="1:23" s="46" customFormat="1">
      <c r="A477" s="45"/>
      <c r="C477" s="47"/>
      <c r="J477" s="120"/>
      <c r="K477" s="105"/>
      <c r="L477" s="105"/>
      <c r="M477" s="105"/>
      <c r="N477" s="105"/>
      <c r="O477" s="105"/>
      <c r="P477" s="105"/>
      <c r="Q477" s="105"/>
      <c r="R477" s="105"/>
      <c r="S477" s="105"/>
      <c r="T477" s="65"/>
      <c r="U477" s="65"/>
      <c r="V477" s="65"/>
      <c r="W477" s="65"/>
    </row>
    <row r="478" spans="1:23" s="46" customFormat="1">
      <c r="A478" s="45"/>
      <c r="C478" s="47"/>
      <c r="J478" s="120"/>
      <c r="K478" s="105"/>
      <c r="L478" s="105"/>
      <c r="M478" s="105"/>
      <c r="N478" s="105"/>
      <c r="O478" s="105"/>
      <c r="P478" s="105"/>
      <c r="Q478" s="105"/>
      <c r="R478" s="105"/>
      <c r="S478" s="105"/>
      <c r="T478" s="65"/>
      <c r="U478" s="65"/>
      <c r="V478" s="65"/>
      <c r="W478" s="65"/>
    </row>
    <row r="479" spans="1:23" s="46" customFormat="1">
      <c r="A479" s="45"/>
      <c r="C479" s="47"/>
      <c r="J479" s="120"/>
      <c r="K479" s="105"/>
      <c r="L479" s="105"/>
      <c r="M479" s="105"/>
      <c r="N479" s="105"/>
      <c r="O479" s="105"/>
      <c r="P479" s="105"/>
      <c r="Q479" s="105"/>
      <c r="R479" s="105"/>
      <c r="S479" s="105"/>
      <c r="T479" s="65"/>
      <c r="U479" s="65"/>
      <c r="V479" s="65"/>
      <c r="W479" s="65"/>
    </row>
    <row r="480" spans="1:23" s="46" customFormat="1">
      <c r="A480" s="45"/>
      <c r="C480" s="47"/>
      <c r="J480" s="120"/>
      <c r="K480" s="105"/>
      <c r="L480" s="105"/>
      <c r="M480" s="105"/>
      <c r="N480" s="105"/>
      <c r="O480" s="105"/>
      <c r="P480" s="105"/>
      <c r="Q480" s="105"/>
      <c r="R480" s="105"/>
      <c r="S480" s="105"/>
      <c r="T480" s="65"/>
      <c r="U480" s="65"/>
      <c r="V480" s="65"/>
      <c r="W480" s="65"/>
    </row>
    <row r="481" spans="1:23" s="46" customFormat="1">
      <c r="A481" s="45"/>
      <c r="C481" s="47"/>
      <c r="J481" s="120"/>
      <c r="K481" s="105"/>
      <c r="L481" s="105"/>
      <c r="M481" s="105"/>
      <c r="N481" s="105"/>
      <c r="O481" s="105"/>
      <c r="P481" s="105"/>
      <c r="Q481" s="105"/>
      <c r="R481" s="105"/>
      <c r="S481" s="105"/>
      <c r="T481" s="65"/>
      <c r="U481" s="65"/>
      <c r="V481" s="65"/>
      <c r="W481" s="65"/>
    </row>
    <row r="482" spans="1:23" s="46" customFormat="1">
      <c r="A482" s="45"/>
      <c r="C482" s="47"/>
      <c r="J482" s="120"/>
      <c r="K482" s="105"/>
      <c r="L482" s="105"/>
      <c r="M482" s="105"/>
      <c r="N482" s="105"/>
      <c r="O482" s="105"/>
      <c r="P482" s="105"/>
      <c r="Q482" s="105"/>
      <c r="R482" s="105"/>
      <c r="S482" s="105"/>
      <c r="T482" s="65"/>
      <c r="U482" s="65"/>
      <c r="V482" s="65"/>
      <c r="W482" s="65"/>
    </row>
    <row r="483" spans="1:23" s="46" customFormat="1">
      <c r="A483" s="45"/>
      <c r="C483" s="47"/>
      <c r="J483" s="120"/>
      <c r="K483" s="105"/>
      <c r="L483" s="105"/>
      <c r="M483" s="105"/>
      <c r="N483" s="105"/>
      <c r="O483" s="105"/>
      <c r="P483" s="105"/>
      <c r="Q483" s="105"/>
      <c r="R483" s="105"/>
      <c r="S483" s="105"/>
      <c r="T483" s="65"/>
      <c r="U483" s="65"/>
      <c r="V483" s="65"/>
      <c r="W483" s="65"/>
    </row>
    <row r="484" spans="1:23" s="46" customFormat="1">
      <c r="A484" s="45"/>
      <c r="C484" s="47"/>
      <c r="J484" s="120"/>
      <c r="K484" s="105"/>
      <c r="L484" s="105"/>
      <c r="M484" s="105"/>
      <c r="N484" s="105"/>
      <c r="O484" s="105"/>
      <c r="P484" s="105"/>
      <c r="Q484" s="105"/>
      <c r="R484" s="105"/>
      <c r="S484" s="105"/>
      <c r="T484" s="65"/>
      <c r="U484" s="65"/>
      <c r="V484" s="65"/>
      <c r="W484" s="65"/>
    </row>
    <row r="485" spans="1:23" s="46" customFormat="1">
      <c r="A485" s="45"/>
      <c r="C485" s="47"/>
      <c r="J485" s="120"/>
      <c r="K485" s="105"/>
      <c r="L485" s="105"/>
      <c r="M485" s="105"/>
      <c r="N485" s="105"/>
      <c r="O485" s="105"/>
      <c r="P485" s="105"/>
      <c r="Q485" s="105"/>
      <c r="R485" s="105"/>
      <c r="S485" s="105"/>
      <c r="T485" s="65"/>
      <c r="U485" s="65"/>
      <c r="V485" s="65"/>
      <c r="W485" s="65"/>
    </row>
    <row r="486" spans="1:23" s="46" customFormat="1">
      <c r="A486" s="45"/>
      <c r="C486" s="47"/>
      <c r="J486" s="120"/>
      <c r="K486" s="105"/>
      <c r="L486" s="105"/>
      <c r="M486" s="105"/>
      <c r="N486" s="105"/>
      <c r="O486" s="105"/>
      <c r="P486" s="105"/>
      <c r="Q486" s="105"/>
      <c r="R486" s="105"/>
      <c r="S486" s="105"/>
      <c r="T486" s="65"/>
      <c r="U486" s="65"/>
      <c r="V486" s="65"/>
      <c r="W486" s="65"/>
    </row>
    <row r="487" spans="1:23" s="46" customFormat="1">
      <c r="A487" s="45"/>
      <c r="C487" s="47"/>
      <c r="J487" s="120"/>
      <c r="K487" s="105"/>
      <c r="L487" s="105"/>
      <c r="M487" s="105"/>
      <c r="N487" s="105"/>
      <c r="O487" s="105"/>
      <c r="P487" s="105"/>
      <c r="Q487" s="105"/>
      <c r="R487" s="105"/>
      <c r="S487" s="105"/>
      <c r="T487" s="65"/>
      <c r="U487" s="65"/>
      <c r="V487" s="65"/>
      <c r="W487" s="65"/>
    </row>
    <row r="488" spans="1:23" s="46" customFormat="1">
      <c r="A488" s="45"/>
      <c r="C488" s="47"/>
      <c r="J488" s="120"/>
      <c r="K488" s="105"/>
      <c r="L488" s="105"/>
      <c r="M488" s="105"/>
      <c r="N488" s="105"/>
      <c r="O488" s="105"/>
      <c r="P488" s="105"/>
      <c r="Q488" s="105"/>
      <c r="R488" s="105"/>
      <c r="S488" s="105"/>
      <c r="T488" s="65"/>
      <c r="U488" s="65"/>
      <c r="V488" s="65"/>
      <c r="W488" s="65"/>
    </row>
    <row r="489" spans="1:23" s="46" customFormat="1">
      <c r="A489" s="45"/>
      <c r="C489" s="47"/>
      <c r="J489" s="120"/>
      <c r="K489" s="105"/>
      <c r="L489" s="105"/>
      <c r="M489" s="105"/>
      <c r="N489" s="105"/>
      <c r="O489" s="105"/>
      <c r="P489" s="105"/>
      <c r="Q489" s="105"/>
      <c r="R489" s="105"/>
      <c r="S489" s="105"/>
      <c r="T489" s="65"/>
      <c r="U489" s="65"/>
      <c r="V489" s="65"/>
      <c r="W489" s="65"/>
    </row>
    <row r="490" spans="1:23" s="46" customFormat="1">
      <c r="A490" s="45"/>
      <c r="C490" s="47"/>
      <c r="J490" s="120"/>
      <c r="K490" s="105"/>
      <c r="L490" s="105"/>
      <c r="M490" s="105"/>
      <c r="N490" s="105"/>
      <c r="O490" s="105"/>
      <c r="P490" s="105"/>
      <c r="Q490" s="105"/>
      <c r="R490" s="105"/>
      <c r="S490" s="105"/>
      <c r="T490" s="65"/>
      <c r="U490" s="65"/>
      <c r="V490" s="65"/>
      <c r="W490" s="65"/>
    </row>
    <row r="491" spans="1:23" s="46" customFormat="1">
      <c r="A491" s="45"/>
      <c r="C491" s="47"/>
      <c r="J491" s="120"/>
      <c r="K491" s="105"/>
      <c r="L491" s="105"/>
      <c r="M491" s="105"/>
      <c r="N491" s="105"/>
      <c r="O491" s="105"/>
      <c r="P491" s="105"/>
      <c r="Q491" s="105"/>
      <c r="R491" s="105"/>
      <c r="S491" s="105"/>
      <c r="T491" s="65"/>
      <c r="U491" s="65"/>
      <c r="V491" s="65"/>
      <c r="W491" s="65"/>
    </row>
    <row r="492" spans="1:23" s="46" customFormat="1">
      <c r="A492" s="45"/>
      <c r="C492" s="47"/>
      <c r="J492" s="120"/>
      <c r="K492" s="105"/>
      <c r="L492" s="105"/>
      <c r="M492" s="105"/>
      <c r="N492" s="105"/>
      <c r="O492" s="105"/>
      <c r="P492" s="105"/>
      <c r="Q492" s="105"/>
      <c r="R492" s="105"/>
      <c r="S492" s="105"/>
      <c r="T492" s="65"/>
      <c r="U492" s="65"/>
      <c r="V492" s="65"/>
      <c r="W492" s="65"/>
    </row>
    <row r="493" spans="1:23" s="46" customFormat="1">
      <c r="A493" s="45"/>
      <c r="C493" s="47"/>
      <c r="J493" s="120"/>
      <c r="K493" s="105"/>
      <c r="L493" s="105"/>
      <c r="M493" s="105"/>
      <c r="N493" s="105"/>
      <c r="O493" s="105"/>
      <c r="P493" s="105"/>
      <c r="Q493" s="105"/>
      <c r="R493" s="105"/>
      <c r="S493" s="105"/>
      <c r="T493" s="65"/>
      <c r="U493" s="65"/>
      <c r="V493" s="65"/>
      <c r="W493" s="65"/>
    </row>
    <row r="494" spans="1:23" s="46" customFormat="1">
      <c r="A494" s="45"/>
      <c r="C494" s="47"/>
      <c r="J494" s="120"/>
      <c r="K494" s="105"/>
      <c r="L494" s="105"/>
      <c r="M494" s="105"/>
      <c r="N494" s="105"/>
      <c r="O494" s="105"/>
      <c r="P494" s="105"/>
      <c r="Q494" s="105"/>
      <c r="R494" s="105"/>
      <c r="S494" s="105"/>
      <c r="T494" s="65"/>
      <c r="U494" s="65"/>
      <c r="V494" s="65"/>
      <c r="W494" s="65"/>
    </row>
    <row r="495" spans="1:23" s="46" customFormat="1">
      <c r="A495" s="45"/>
      <c r="C495" s="47"/>
      <c r="J495" s="120"/>
      <c r="K495" s="105"/>
      <c r="L495" s="105"/>
      <c r="M495" s="105"/>
      <c r="N495" s="105"/>
      <c r="O495" s="105"/>
      <c r="P495" s="105"/>
      <c r="Q495" s="105"/>
      <c r="R495" s="105"/>
      <c r="S495" s="105"/>
      <c r="T495" s="65"/>
      <c r="U495" s="65"/>
      <c r="V495" s="65"/>
      <c r="W495" s="65"/>
    </row>
    <row r="496" spans="1:23" s="46" customFormat="1">
      <c r="A496" s="45"/>
      <c r="C496" s="47"/>
      <c r="J496" s="120"/>
      <c r="K496" s="105"/>
      <c r="L496" s="105"/>
      <c r="M496" s="105"/>
      <c r="N496" s="105"/>
      <c r="O496" s="105"/>
      <c r="P496" s="105"/>
      <c r="Q496" s="105"/>
      <c r="R496" s="105"/>
      <c r="S496" s="105"/>
      <c r="T496" s="65"/>
      <c r="U496" s="65"/>
      <c r="V496" s="65"/>
      <c r="W496" s="65"/>
    </row>
    <row r="497" spans="1:23" s="46" customFormat="1">
      <c r="A497" s="45"/>
      <c r="C497" s="47"/>
      <c r="J497" s="120"/>
      <c r="K497" s="105"/>
      <c r="L497" s="105"/>
      <c r="M497" s="105"/>
      <c r="N497" s="105"/>
      <c r="O497" s="105"/>
      <c r="P497" s="105"/>
      <c r="Q497" s="105"/>
      <c r="R497" s="105"/>
      <c r="S497" s="105"/>
      <c r="T497" s="65"/>
      <c r="U497" s="65"/>
      <c r="V497" s="65"/>
      <c r="W497" s="65"/>
    </row>
    <row r="498" spans="1:23" s="46" customFormat="1">
      <c r="A498" s="45"/>
      <c r="C498" s="47"/>
      <c r="J498" s="120"/>
      <c r="K498" s="105"/>
      <c r="L498" s="105"/>
      <c r="M498" s="105"/>
      <c r="N498" s="105"/>
      <c r="O498" s="105"/>
      <c r="P498" s="105"/>
      <c r="Q498" s="105"/>
      <c r="R498" s="105"/>
      <c r="S498" s="105"/>
      <c r="T498" s="65"/>
      <c r="U498" s="65"/>
      <c r="V498" s="65"/>
      <c r="W498" s="65"/>
    </row>
    <row r="499" spans="1:23" s="46" customFormat="1">
      <c r="A499" s="45"/>
      <c r="C499" s="47"/>
      <c r="J499" s="120"/>
      <c r="K499" s="105"/>
      <c r="L499" s="105"/>
      <c r="M499" s="105"/>
      <c r="N499" s="105"/>
      <c r="O499" s="105"/>
      <c r="P499" s="105"/>
      <c r="Q499" s="105"/>
      <c r="R499" s="105"/>
      <c r="S499" s="105"/>
      <c r="T499" s="65"/>
      <c r="U499" s="65"/>
      <c r="V499" s="65"/>
      <c r="W499" s="65"/>
    </row>
    <row r="500" spans="1:23" s="46" customFormat="1">
      <c r="A500" s="45"/>
      <c r="C500" s="47"/>
      <c r="J500" s="120"/>
      <c r="K500" s="105"/>
      <c r="L500" s="105"/>
      <c r="M500" s="105"/>
      <c r="N500" s="105"/>
      <c r="O500" s="105"/>
      <c r="P500" s="105"/>
      <c r="Q500" s="105"/>
      <c r="R500" s="105"/>
      <c r="S500" s="105"/>
      <c r="T500" s="65"/>
      <c r="U500" s="65"/>
      <c r="V500" s="65"/>
      <c r="W500" s="65"/>
    </row>
    <row r="501" spans="1:23" s="46" customFormat="1">
      <c r="A501" s="45"/>
      <c r="C501" s="47"/>
      <c r="J501" s="120"/>
      <c r="K501" s="105"/>
      <c r="L501" s="105"/>
      <c r="M501" s="105"/>
      <c r="N501" s="105"/>
      <c r="O501" s="105"/>
      <c r="P501" s="105"/>
      <c r="Q501" s="105"/>
      <c r="R501" s="105"/>
      <c r="S501" s="105"/>
      <c r="T501" s="65"/>
      <c r="U501" s="65"/>
      <c r="V501" s="65"/>
      <c r="W501" s="65"/>
    </row>
    <row r="502" spans="1:23" s="46" customFormat="1">
      <c r="A502" s="45"/>
      <c r="C502" s="47"/>
      <c r="J502" s="120"/>
      <c r="K502" s="105"/>
      <c r="L502" s="105"/>
      <c r="M502" s="105"/>
      <c r="N502" s="105"/>
      <c r="O502" s="105"/>
      <c r="P502" s="105"/>
      <c r="Q502" s="105"/>
      <c r="R502" s="105"/>
      <c r="S502" s="105"/>
      <c r="T502" s="65"/>
      <c r="U502" s="65"/>
      <c r="V502" s="65"/>
      <c r="W502" s="65"/>
    </row>
    <row r="503" spans="1:23" s="46" customFormat="1">
      <c r="A503" s="45"/>
      <c r="C503" s="47"/>
      <c r="J503" s="120"/>
      <c r="K503" s="105"/>
      <c r="L503" s="105"/>
      <c r="M503" s="105"/>
      <c r="N503" s="105"/>
      <c r="O503" s="105"/>
      <c r="P503" s="105"/>
      <c r="Q503" s="105"/>
      <c r="R503" s="105"/>
      <c r="S503" s="105"/>
      <c r="T503" s="65"/>
      <c r="U503" s="65"/>
      <c r="V503" s="65"/>
      <c r="W503" s="65"/>
    </row>
    <row r="504" spans="1:23" s="46" customFormat="1">
      <c r="A504" s="45"/>
      <c r="C504" s="47"/>
      <c r="J504" s="120"/>
      <c r="K504" s="105"/>
      <c r="L504" s="105"/>
      <c r="M504" s="105"/>
      <c r="N504" s="105"/>
      <c r="O504" s="105"/>
      <c r="P504" s="105"/>
      <c r="Q504" s="105"/>
      <c r="R504" s="105"/>
      <c r="S504" s="105"/>
      <c r="T504" s="65"/>
      <c r="U504" s="65"/>
      <c r="V504" s="65"/>
      <c r="W504" s="65"/>
    </row>
    <row r="505" spans="1:23" s="46" customFormat="1">
      <c r="A505" s="45"/>
      <c r="C505" s="47"/>
      <c r="J505" s="120"/>
      <c r="K505" s="105"/>
      <c r="L505" s="105"/>
      <c r="M505" s="105"/>
      <c r="N505" s="105"/>
      <c r="O505" s="105"/>
      <c r="P505" s="105"/>
      <c r="Q505" s="105"/>
      <c r="R505" s="105"/>
      <c r="S505" s="105"/>
      <c r="T505" s="65"/>
      <c r="U505" s="65"/>
      <c r="V505" s="65"/>
      <c r="W505" s="65"/>
    </row>
    <row r="506" spans="1:23" s="46" customFormat="1">
      <c r="A506" s="45"/>
      <c r="C506" s="47"/>
      <c r="J506" s="120"/>
      <c r="K506" s="105"/>
      <c r="L506" s="105"/>
      <c r="M506" s="105"/>
      <c r="N506" s="105"/>
      <c r="O506" s="105"/>
      <c r="P506" s="105"/>
      <c r="Q506" s="105"/>
      <c r="R506" s="105"/>
      <c r="S506" s="105"/>
      <c r="T506" s="65"/>
      <c r="U506" s="65"/>
      <c r="V506" s="65"/>
      <c r="W506" s="65"/>
    </row>
    <row r="507" spans="1:23" s="46" customFormat="1">
      <c r="A507" s="45"/>
      <c r="C507" s="47"/>
      <c r="J507" s="120"/>
      <c r="K507" s="105"/>
      <c r="L507" s="105"/>
      <c r="M507" s="105"/>
      <c r="N507" s="105"/>
      <c r="O507" s="105"/>
      <c r="P507" s="105"/>
      <c r="Q507" s="105"/>
      <c r="R507" s="105"/>
      <c r="S507" s="105"/>
      <c r="T507" s="65"/>
      <c r="U507" s="65"/>
      <c r="V507" s="65"/>
      <c r="W507" s="65"/>
    </row>
    <row r="508" spans="1:23" s="46" customFormat="1">
      <c r="A508" s="45"/>
      <c r="C508" s="47"/>
      <c r="J508" s="120"/>
      <c r="K508" s="105"/>
      <c r="L508" s="105"/>
      <c r="M508" s="105"/>
      <c r="N508" s="105"/>
      <c r="O508" s="105"/>
      <c r="P508" s="105"/>
      <c r="Q508" s="105"/>
      <c r="R508" s="105"/>
      <c r="S508" s="105"/>
      <c r="T508" s="65"/>
      <c r="U508" s="65"/>
      <c r="V508" s="65"/>
      <c r="W508" s="65"/>
    </row>
    <row r="509" spans="1:23" s="46" customFormat="1">
      <c r="A509" s="45"/>
      <c r="C509" s="47"/>
      <c r="J509" s="120"/>
      <c r="K509" s="105"/>
      <c r="L509" s="105"/>
      <c r="M509" s="105"/>
      <c r="N509" s="105"/>
      <c r="O509" s="105"/>
      <c r="P509" s="105"/>
      <c r="Q509" s="105"/>
      <c r="R509" s="105"/>
      <c r="S509" s="105"/>
      <c r="T509" s="65"/>
      <c r="U509" s="65"/>
      <c r="V509" s="65"/>
      <c r="W509" s="65"/>
    </row>
    <row r="510" spans="1:23" s="46" customFormat="1">
      <c r="A510" s="45"/>
      <c r="C510" s="47"/>
      <c r="J510" s="120"/>
      <c r="K510" s="105"/>
      <c r="L510" s="105"/>
      <c r="M510" s="105"/>
      <c r="N510" s="105"/>
      <c r="O510" s="105"/>
      <c r="P510" s="105"/>
      <c r="Q510" s="105"/>
      <c r="R510" s="105"/>
      <c r="S510" s="105"/>
      <c r="T510" s="65"/>
      <c r="U510" s="65"/>
      <c r="V510" s="65"/>
      <c r="W510" s="65"/>
    </row>
    <row r="511" spans="1:23" s="46" customFormat="1">
      <c r="A511" s="45"/>
      <c r="C511" s="47"/>
      <c r="J511" s="120"/>
      <c r="K511" s="105"/>
      <c r="L511" s="105"/>
      <c r="M511" s="105"/>
      <c r="N511" s="105"/>
      <c r="O511" s="105"/>
      <c r="P511" s="105"/>
      <c r="Q511" s="105"/>
      <c r="R511" s="105"/>
      <c r="S511" s="105"/>
      <c r="T511" s="65"/>
      <c r="U511" s="65"/>
      <c r="V511" s="65"/>
      <c r="W511" s="65"/>
    </row>
    <row r="512" spans="1:23" s="46" customFormat="1">
      <c r="A512" s="45"/>
      <c r="C512" s="47"/>
      <c r="J512" s="120"/>
      <c r="K512" s="105"/>
      <c r="L512" s="105"/>
      <c r="M512" s="105"/>
      <c r="N512" s="105"/>
      <c r="O512" s="105"/>
      <c r="P512" s="105"/>
      <c r="Q512" s="105"/>
      <c r="R512" s="105"/>
      <c r="S512" s="105"/>
      <c r="T512" s="65"/>
      <c r="U512" s="65"/>
      <c r="V512" s="65"/>
      <c r="W512" s="65"/>
    </row>
    <row r="513" spans="1:23" s="46" customFormat="1">
      <c r="A513" s="45"/>
      <c r="C513" s="47"/>
      <c r="J513" s="120"/>
      <c r="K513" s="105"/>
      <c r="L513" s="105"/>
      <c r="M513" s="105"/>
      <c r="N513" s="105"/>
      <c r="O513" s="105"/>
      <c r="P513" s="105"/>
      <c r="Q513" s="105"/>
      <c r="R513" s="105"/>
      <c r="S513" s="105"/>
      <c r="T513" s="65"/>
      <c r="U513" s="65"/>
      <c r="V513" s="65"/>
      <c r="W513" s="65"/>
    </row>
    <row r="514" spans="1:23" s="46" customFormat="1">
      <c r="A514" s="45"/>
      <c r="C514" s="47"/>
      <c r="J514" s="120"/>
      <c r="K514" s="105"/>
      <c r="L514" s="105"/>
      <c r="M514" s="105"/>
      <c r="N514" s="105"/>
      <c r="O514" s="105"/>
      <c r="P514" s="105"/>
      <c r="Q514" s="105"/>
      <c r="R514" s="105"/>
      <c r="S514" s="105"/>
      <c r="T514" s="65"/>
      <c r="U514" s="65"/>
      <c r="V514" s="65"/>
      <c r="W514" s="65"/>
    </row>
    <row r="515" spans="1:23" s="46" customFormat="1">
      <c r="A515" s="45"/>
      <c r="C515" s="47"/>
      <c r="J515" s="120"/>
      <c r="K515" s="105"/>
      <c r="L515" s="105"/>
      <c r="M515" s="105"/>
      <c r="N515" s="105"/>
      <c r="O515" s="105"/>
      <c r="P515" s="105"/>
      <c r="Q515" s="105"/>
      <c r="R515" s="105"/>
      <c r="S515" s="105"/>
      <c r="T515" s="65"/>
      <c r="U515" s="65"/>
      <c r="V515" s="65"/>
      <c r="W515" s="65"/>
    </row>
    <row r="516" spans="1:23" s="46" customFormat="1">
      <c r="A516" s="45"/>
      <c r="C516" s="47"/>
      <c r="J516" s="120"/>
      <c r="K516" s="105"/>
      <c r="L516" s="105"/>
      <c r="M516" s="105"/>
      <c r="N516" s="105"/>
      <c r="O516" s="105"/>
      <c r="P516" s="105"/>
      <c r="Q516" s="105"/>
      <c r="R516" s="105"/>
      <c r="S516" s="105"/>
      <c r="T516" s="65"/>
      <c r="U516" s="65"/>
      <c r="V516" s="65"/>
      <c r="W516" s="65"/>
    </row>
    <row r="517" spans="1:23" s="46" customFormat="1">
      <c r="A517" s="45"/>
      <c r="C517" s="47"/>
      <c r="J517" s="120"/>
      <c r="K517" s="105"/>
      <c r="L517" s="105"/>
      <c r="M517" s="105"/>
      <c r="N517" s="105"/>
      <c r="O517" s="105"/>
      <c r="P517" s="105"/>
      <c r="Q517" s="105"/>
      <c r="R517" s="105"/>
      <c r="S517" s="105"/>
      <c r="T517" s="65"/>
      <c r="U517" s="65"/>
      <c r="V517" s="65"/>
      <c r="W517" s="65"/>
    </row>
    <row r="518" spans="1:23" s="46" customFormat="1">
      <c r="A518" s="45"/>
      <c r="C518" s="47"/>
      <c r="J518" s="120"/>
      <c r="K518" s="105"/>
      <c r="L518" s="105"/>
      <c r="M518" s="105"/>
      <c r="N518" s="105"/>
      <c r="O518" s="105"/>
      <c r="P518" s="105"/>
      <c r="Q518" s="105"/>
      <c r="R518" s="105"/>
      <c r="S518" s="105"/>
      <c r="T518" s="65"/>
      <c r="U518" s="65"/>
      <c r="V518" s="65"/>
      <c r="W518" s="65"/>
    </row>
    <row r="519" spans="1:23" s="46" customFormat="1">
      <c r="A519" s="45"/>
      <c r="C519" s="47"/>
      <c r="J519" s="120"/>
      <c r="K519" s="105"/>
      <c r="L519" s="105"/>
      <c r="M519" s="105"/>
      <c r="N519" s="105"/>
      <c r="O519" s="105"/>
      <c r="P519" s="105"/>
      <c r="Q519" s="105"/>
      <c r="R519" s="105"/>
      <c r="S519" s="105"/>
      <c r="T519" s="65"/>
      <c r="U519" s="65"/>
      <c r="V519" s="65"/>
      <c r="W519" s="65"/>
    </row>
    <row r="520" spans="1:23" s="46" customFormat="1">
      <c r="A520" s="45"/>
      <c r="C520" s="47"/>
      <c r="J520" s="120"/>
      <c r="K520" s="105"/>
      <c r="L520" s="105"/>
      <c r="M520" s="105"/>
      <c r="N520" s="105"/>
      <c r="O520" s="105"/>
      <c r="P520" s="105"/>
      <c r="Q520" s="105"/>
      <c r="R520" s="105"/>
      <c r="S520" s="105"/>
      <c r="T520" s="65"/>
      <c r="U520" s="65"/>
      <c r="V520" s="65"/>
      <c r="W520" s="65"/>
    </row>
    <row r="521" spans="1:23" s="46" customFormat="1">
      <c r="A521" s="45"/>
      <c r="C521" s="47"/>
      <c r="J521" s="120"/>
      <c r="K521" s="105"/>
      <c r="L521" s="105"/>
      <c r="M521" s="105"/>
      <c r="N521" s="105"/>
      <c r="O521" s="105"/>
      <c r="P521" s="105"/>
      <c r="Q521" s="105"/>
      <c r="R521" s="105"/>
      <c r="S521" s="105"/>
      <c r="T521" s="65"/>
      <c r="U521" s="65"/>
      <c r="V521" s="65"/>
      <c r="W521" s="65"/>
    </row>
    <row r="522" spans="1:23" s="46" customFormat="1">
      <c r="A522" s="45"/>
      <c r="C522" s="47"/>
      <c r="J522" s="120"/>
      <c r="K522" s="105"/>
      <c r="L522" s="105"/>
      <c r="M522" s="105"/>
      <c r="N522" s="105"/>
      <c r="O522" s="105"/>
      <c r="P522" s="105"/>
      <c r="Q522" s="105"/>
      <c r="R522" s="105"/>
      <c r="S522" s="105"/>
      <c r="T522" s="65"/>
      <c r="U522" s="65"/>
      <c r="V522" s="65"/>
      <c r="W522" s="65"/>
    </row>
    <row r="523" spans="1:23" s="46" customFormat="1">
      <c r="A523" s="45"/>
      <c r="C523" s="47"/>
      <c r="J523" s="120"/>
      <c r="K523" s="105"/>
      <c r="L523" s="105"/>
      <c r="M523" s="105"/>
      <c r="N523" s="105"/>
      <c r="O523" s="105"/>
      <c r="P523" s="105"/>
      <c r="Q523" s="105"/>
      <c r="R523" s="105"/>
      <c r="S523" s="105"/>
      <c r="T523" s="65"/>
      <c r="U523" s="65"/>
      <c r="V523" s="65"/>
      <c r="W523" s="65"/>
    </row>
    <row r="524" spans="1:23" s="46" customFormat="1">
      <c r="A524" s="45"/>
      <c r="C524" s="47"/>
      <c r="J524" s="120"/>
      <c r="K524" s="105"/>
      <c r="L524" s="105"/>
      <c r="M524" s="105"/>
      <c r="N524" s="105"/>
      <c r="O524" s="105"/>
      <c r="P524" s="105"/>
      <c r="Q524" s="105"/>
      <c r="R524" s="105"/>
      <c r="S524" s="105"/>
      <c r="T524" s="65"/>
      <c r="U524" s="65"/>
      <c r="V524" s="65"/>
      <c r="W524" s="65"/>
    </row>
    <row r="525" spans="1:23" s="46" customFormat="1">
      <c r="A525" s="45"/>
      <c r="C525" s="47"/>
      <c r="J525" s="120"/>
      <c r="K525" s="105"/>
      <c r="L525" s="105"/>
      <c r="M525" s="105"/>
      <c r="N525" s="105"/>
      <c r="O525" s="105"/>
      <c r="P525" s="105"/>
      <c r="Q525" s="105"/>
      <c r="R525" s="105"/>
      <c r="S525" s="105"/>
      <c r="T525" s="65"/>
      <c r="U525" s="65"/>
      <c r="V525" s="65"/>
      <c r="W525" s="65"/>
    </row>
    <row r="526" spans="1:23" s="46" customFormat="1">
      <c r="A526" s="45"/>
      <c r="C526" s="47"/>
      <c r="J526" s="120"/>
      <c r="K526" s="105"/>
      <c r="L526" s="105"/>
      <c r="M526" s="105"/>
      <c r="N526" s="105"/>
      <c r="O526" s="105"/>
      <c r="P526" s="105"/>
      <c r="Q526" s="105"/>
      <c r="R526" s="105"/>
      <c r="S526" s="105"/>
      <c r="T526" s="65"/>
      <c r="U526" s="65"/>
      <c r="V526" s="65"/>
      <c r="W526" s="65"/>
    </row>
    <row r="527" spans="1:23" s="46" customFormat="1">
      <c r="A527" s="45"/>
      <c r="C527" s="47"/>
      <c r="J527" s="120"/>
      <c r="K527" s="105"/>
      <c r="L527" s="105"/>
      <c r="M527" s="105"/>
      <c r="N527" s="105"/>
      <c r="O527" s="105"/>
      <c r="P527" s="105"/>
      <c r="Q527" s="105"/>
      <c r="R527" s="105"/>
      <c r="S527" s="105"/>
      <c r="T527" s="65"/>
      <c r="U527" s="65"/>
      <c r="V527" s="65"/>
      <c r="W527" s="65"/>
    </row>
    <row r="528" spans="1:23" s="46" customFormat="1">
      <c r="A528" s="45"/>
      <c r="C528" s="47"/>
      <c r="J528" s="120"/>
      <c r="K528" s="105"/>
      <c r="L528" s="105"/>
      <c r="M528" s="105"/>
      <c r="N528" s="105"/>
      <c r="O528" s="105"/>
      <c r="P528" s="105"/>
      <c r="Q528" s="105"/>
      <c r="R528" s="105"/>
      <c r="S528" s="105"/>
      <c r="T528" s="65"/>
      <c r="U528" s="65"/>
      <c r="V528" s="65"/>
      <c r="W528" s="65"/>
    </row>
    <row r="529" spans="1:23" s="46" customFormat="1">
      <c r="A529" s="45"/>
      <c r="C529" s="47"/>
      <c r="J529" s="120"/>
      <c r="K529" s="105"/>
      <c r="L529" s="105"/>
      <c r="M529" s="105"/>
      <c r="N529" s="105"/>
      <c r="O529" s="105"/>
      <c r="P529" s="105"/>
      <c r="Q529" s="105"/>
      <c r="R529" s="105"/>
      <c r="S529" s="105"/>
      <c r="T529" s="65"/>
      <c r="U529" s="65"/>
      <c r="V529" s="65"/>
      <c r="W529" s="65"/>
    </row>
    <row r="530" spans="1:23" s="46" customFormat="1">
      <c r="A530" s="45"/>
      <c r="C530" s="47"/>
      <c r="J530" s="120"/>
      <c r="K530" s="105"/>
      <c r="L530" s="105"/>
      <c r="M530" s="105"/>
      <c r="N530" s="105"/>
      <c r="O530" s="105"/>
      <c r="P530" s="105"/>
      <c r="Q530" s="105"/>
      <c r="R530" s="105"/>
      <c r="S530" s="105"/>
      <c r="T530" s="65"/>
      <c r="U530" s="65"/>
      <c r="V530" s="65"/>
      <c r="W530" s="65"/>
    </row>
    <row r="531" spans="1:23" s="46" customFormat="1">
      <c r="A531" s="45"/>
      <c r="C531" s="47"/>
      <c r="J531" s="120"/>
      <c r="K531" s="105"/>
      <c r="L531" s="105"/>
      <c r="M531" s="105"/>
      <c r="N531" s="105"/>
      <c r="O531" s="105"/>
      <c r="P531" s="105"/>
      <c r="Q531" s="105"/>
      <c r="R531" s="105"/>
      <c r="S531" s="105"/>
      <c r="T531" s="65"/>
      <c r="U531" s="65"/>
      <c r="V531" s="65"/>
      <c r="W531" s="65"/>
    </row>
    <row r="532" spans="1:23" s="46" customFormat="1">
      <c r="A532" s="45"/>
      <c r="C532" s="47"/>
      <c r="J532" s="120"/>
      <c r="K532" s="105"/>
      <c r="L532" s="105"/>
      <c r="M532" s="105"/>
      <c r="N532" s="105"/>
      <c r="O532" s="105"/>
      <c r="P532" s="105"/>
      <c r="Q532" s="105"/>
      <c r="R532" s="105"/>
      <c r="S532" s="105"/>
      <c r="T532" s="65"/>
      <c r="U532" s="65"/>
      <c r="V532" s="65"/>
      <c r="W532" s="65"/>
    </row>
    <row r="533" spans="1:23" s="46" customFormat="1">
      <c r="A533" s="45"/>
      <c r="C533" s="47"/>
      <c r="J533" s="120"/>
      <c r="K533" s="105"/>
      <c r="L533" s="105"/>
      <c r="M533" s="105"/>
      <c r="N533" s="105"/>
      <c r="O533" s="105"/>
      <c r="P533" s="105"/>
      <c r="Q533" s="105"/>
      <c r="R533" s="105"/>
      <c r="S533" s="105"/>
      <c r="T533" s="65"/>
      <c r="U533" s="65"/>
      <c r="V533" s="65"/>
      <c r="W533" s="65"/>
    </row>
    <row r="534" spans="1:23" s="46" customFormat="1">
      <c r="A534" s="45"/>
      <c r="C534" s="47"/>
      <c r="J534" s="120"/>
      <c r="K534" s="105"/>
      <c r="L534" s="105"/>
      <c r="M534" s="105"/>
      <c r="N534" s="105"/>
      <c r="O534" s="105"/>
      <c r="P534" s="105"/>
      <c r="Q534" s="105"/>
      <c r="R534" s="105"/>
      <c r="S534" s="105"/>
      <c r="T534" s="65"/>
      <c r="U534" s="65"/>
      <c r="V534" s="65"/>
      <c r="W534" s="65"/>
    </row>
    <row r="535" spans="1:23" s="46" customFormat="1">
      <c r="A535" s="45"/>
      <c r="C535" s="47"/>
      <c r="J535" s="120"/>
      <c r="K535" s="105"/>
      <c r="L535" s="105"/>
      <c r="M535" s="105"/>
      <c r="N535" s="105"/>
      <c r="O535" s="105"/>
      <c r="P535" s="105"/>
      <c r="Q535" s="105"/>
      <c r="R535" s="105"/>
      <c r="S535" s="105"/>
      <c r="T535" s="65"/>
      <c r="U535" s="65"/>
      <c r="V535" s="65"/>
      <c r="W535" s="65"/>
    </row>
    <row r="536" spans="1:23" s="46" customFormat="1">
      <c r="A536" s="45"/>
      <c r="C536" s="47"/>
      <c r="J536" s="120"/>
      <c r="K536" s="105"/>
      <c r="L536" s="105"/>
      <c r="M536" s="105"/>
      <c r="N536" s="105"/>
      <c r="O536" s="105"/>
      <c r="P536" s="105"/>
      <c r="Q536" s="105"/>
      <c r="R536" s="105"/>
      <c r="S536" s="105"/>
      <c r="T536" s="65"/>
      <c r="U536" s="65"/>
      <c r="V536" s="65"/>
      <c r="W536" s="65"/>
    </row>
    <row r="537" spans="1:23" s="46" customFormat="1">
      <c r="A537" s="45"/>
      <c r="C537" s="47"/>
      <c r="J537" s="120"/>
      <c r="K537" s="105"/>
      <c r="L537" s="105"/>
      <c r="M537" s="105"/>
      <c r="N537" s="105"/>
      <c r="O537" s="105"/>
      <c r="P537" s="105"/>
      <c r="Q537" s="105"/>
      <c r="R537" s="105"/>
      <c r="S537" s="105"/>
      <c r="T537" s="65"/>
      <c r="U537" s="65"/>
      <c r="V537" s="65"/>
      <c r="W537" s="65"/>
    </row>
    <row r="538" spans="1:23" s="46" customFormat="1">
      <c r="A538" s="45"/>
      <c r="C538" s="47"/>
      <c r="J538" s="120"/>
      <c r="K538" s="105"/>
      <c r="L538" s="105"/>
      <c r="M538" s="105"/>
      <c r="N538" s="105"/>
      <c r="O538" s="105"/>
      <c r="P538" s="105"/>
      <c r="Q538" s="105"/>
      <c r="R538" s="105"/>
      <c r="S538" s="105"/>
      <c r="T538" s="65"/>
      <c r="U538" s="65"/>
      <c r="V538" s="65"/>
      <c r="W538" s="65"/>
    </row>
    <row r="539" spans="1:23" s="46" customFormat="1">
      <c r="A539" s="45"/>
      <c r="C539" s="47"/>
      <c r="J539" s="120"/>
      <c r="K539" s="105"/>
      <c r="L539" s="105"/>
      <c r="M539" s="105"/>
      <c r="N539" s="105"/>
      <c r="O539" s="105"/>
      <c r="P539" s="105"/>
      <c r="Q539" s="105"/>
      <c r="R539" s="105"/>
      <c r="S539" s="105"/>
      <c r="T539" s="65"/>
      <c r="U539" s="65"/>
      <c r="V539" s="65"/>
      <c r="W539" s="65"/>
    </row>
    <row r="540" spans="1:23" s="46" customFormat="1">
      <c r="A540" s="45"/>
      <c r="C540" s="47"/>
      <c r="J540" s="120"/>
      <c r="K540" s="105"/>
      <c r="L540" s="105"/>
      <c r="M540" s="105"/>
      <c r="N540" s="105"/>
      <c r="O540" s="105"/>
      <c r="P540" s="105"/>
      <c r="Q540" s="105"/>
      <c r="R540" s="105"/>
      <c r="S540" s="105"/>
      <c r="T540" s="65"/>
      <c r="U540" s="65"/>
      <c r="V540" s="65"/>
      <c r="W540" s="65"/>
    </row>
    <row r="541" spans="1:23" s="46" customFormat="1">
      <c r="A541" s="45"/>
      <c r="C541" s="47"/>
      <c r="J541" s="120"/>
      <c r="K541" s="105"/>
      <c r="L541" s="105"/>
      <c r="M541" s="105"/>
      <c r="N541" s="105"/>
      <c r="O541" s="105"/>
      <c r="P541" s="105"/>
      <c r="Q541" s="105"/>
      <c r="R541" s="105"/>
      <c r="S541" s="105"/>
      <c r="T541" s="65"/>
      <c r="U541" s="65"/>
      <c r="V541" s="65"/>
      <c r="W541" s="65"/>
    </row>
    <row r="542" spans="1:23" s="46" customFormat="1">
      <c r="A542" s="45"/>
      <c r="C542" s="47"/>
      <c r="J542" s="120"/>
      <c r="K542" s="105"/>
      <c r="L542" s="105"/>
      <c r="M542" s="105"/>
      <c r="N542" s="105"/>
      <c r="O542" s="105"/>
      <c r="P542" s="105"/>
      <c r="Q542" s="105"/>
      <c r="R542" s="105"/>
      <c r="S542" s="105"/>
      <c r="T542" s="65"/>
      <c r="U542" s="65"/>
      <c r="V542" s="65"/>
      <c r="W542" s="65"/>
    </row>
    <row r="543" spans="1:23" s="46" customFormat="1">
      <c r="A543" s="45"/>
      <c r="C543" s="47"/>
      <c r="J543" s="120"/>
      <c r="K543" s="105"/>
      <c r="L543" s="105"/>
      <c r="M543" s="105"/>
      <c r="N543" s="105"/>
      <c r="O543" s="105"/>
      <c r="P543" s="105"/>
      <c r="Q543" s="105"/>
      <c r="R543" s="105"/>
      <c r="S543" s="105"/>
      <c r="T543" s="65"/>
      <c r="U543" s="65"/>
      <c r="V543" s="65"/>
      <c r="W543" s="65"/>
    </row>
    <row r="544" spans="1:23" s="46" customFormat="1">
      <c r="A544" s="45"/>
      <c r="C544" s="47"/>
      <c r="J544" s="120"/>
      <c r="K544" s="105"/>
      <c r="L544" s="105"/>
      <c r="M544" s="105"/>
      <c r="N544" s="105"/>
      <c r="O544" s="105"/>
      <c r="P544" s="105"/>
      <c r="Q544" s="105"/>
      <c r="R544" s="105"/>
      <c r="S544" s="105"/>
      <c r="T544" s="65"/>
      <c r="U544" s="65"/>
      <c r="V544" s="65"/>
      <c r="W544" s="65"/>
    </row>
    <row r="545" spans="1:23" s="46" customFormat="1">
      <c r="A545" s="45"/>
      <c r="C545" s="47"/>
      <c r="J545" s="120"/>
      <c r="K545" s="105"/>
      <c r="L545" s="105"/>
      <c r="M545" s="105"/>
      <c r="N545" s="105"/>
      <c r="O545" s="105"/>
      <c r="P545" s="105"/>
      <c r="Q545" s="105"/>
      <c r="R545" s="105"/>
      <c r="S545" s="105"/>
      <c r="T545" s="65"/>
      <c r="U545" s="65"/>
      <c r="V545" s="65"/>
      <c r="W545" s="65"/>
    </row>
    <row r="546" spans="1:23" s="46" customFormat="1">
      <c r="A546" s="45"/>
      <c r="C546" s="47"/>
      <c r="J546" s="120"/>
      <c r="K546" s="105"/>
      <c r="L546" s="105"/>
      <c r="M546" s="105"/>
      <c r="N546" s="105"/>
      <c r="O546" s="105"/>
      <c r="P546" s="105"/>
      <c r="Q546" s="105"/>
      <c r="R546" s="105"/>
      <c r="S546" s="105"/>
      <c r="T546" s="65"/>
      <c r="U546" s="65"/>
      <c r="V546" s="65"/>
      <c r="W546" s="65"/>
    </row>
    <row r="547" spans="1:23" s="46" customFormat="1">
      <c r="A547" s="45"/>
      <c r="C547" s="47"/>
      <c r="J547" s="120"/>
      <c r="K547" s="105"/>
      <c r="L547" s="105"/>
      <c r="M547" s="105"/>
      <c r="N547" s="105"/>
      <c r="O547" s="105"/>
      <c r="P547" s="105"/>
      <c r="Q547" s="105"/>
      <c r="R547" s="105"/>
      <c r="S547" s="105"/>
      <c r="T547" s="65"/>
      <c r="U547" s="65"/>
      <c r="V547" s="65"/>
      <c r="W547" s="65"/>
    </row>
    <row r="548" spans="1:23" s="46" customFormat="1">
      <c r="A548" s="45"/>
      <c r="C548" s="47"/>
      <c r="J548" s="120"/>
      <c r="K548" s="105"/>
      <c r="L548" s="105"/>
      <c r="M548" s="105"/>
      <c r="N548" s="105"/>
      <c r="O548" s="105"/>
      <c r="P548" s="105"/>
      <c r="Q548" s="105"/>
      <c r="R548" s="105"/>
      <c r="S548" s="105"/>
      <c r="T548" s="65"/>
      <c r="U548" s="65"/>
      <c r="V548" s="65"/>
      <c r="W548" s="65"/>
    </row>
    <row r="549" spans="1:23" s="46" customFormat="1">
      <c r="A549" s="45"/>
      <c r="C549" s="47"/>
      <c r="J549" s="120"/>
      <c r="K549" s="105"/>
      <c r="L549" s="105"/>
      <c r="M549" s="105"/>
      <c r="N549" s="105"/>
      <c r="O549" s="105"/>
      <c r="P549" s="105"/>
      <c r="Q549" s="105"/>
      <c r="R549" s="105"/>
      <c r="S549" s="105"/>
      <c r="T549" s="65"/>
      <c r="U549" s="65"/>
      <c r="V549" s="65"/>
      <c r="W549" s="65"/>
    </row>
    <row r="550" spans="1:23" s="46" customFormat="1">
      <c r="A550" s="45"/>
      <c r="C550" s="47"/>
      <c r="J550" s="120"/>
      <c r="K550" s="105"/>
      <c r="L550" s="105"/>
      <c r="M550" s="105"/>
      <c r="N550" s="105"/>
      <c r="O550" s="105"/>
      <c r="P550" s="105"/>
      <c r="Q550" s="105"/>
      <c r="R550" s="105"/>
      <c r="S550" s="105"/>
      <c r="T550" s="65"/>
      <c r="U550" s="65"/>
      <c r="V550" s="65"/>
      <c r="W550" s="65"/>
    </row>
    <row r="551" spans="1:23" s="46" customFormat="1">
      <c r="A551" s="45"/>
      <c r="C551" s="47"/>
      <c r="J551" s="120"/>
      <c r="K551" s="105"/>
      <c r="L551" s="105"/>
      <c r="M551" s="105"/>
      <c r="N551" s="105"/>
      <c r="O551" s="105"/>
      <c r="P551" s="105"/>
      <c r="Q551" s="105"/>
      <c r="R551" s="105"/>
      <c r="S551" s="105"/>
      <c r="T551" s="65"/>
      <c r="U551" s="65"/>
      <c r="V551" s="65"/>
      <c r="W551" s="65"/>
    </row>
    <row r="552" spans="1:23" s="46" customFormat="1">
      <c r="A552" s="45"/>
      <c r="C552" s="47"/>
      <c r="J552" s="120"/>
      <c r="K552" s="105"/>
      <c r="L552" s="105"/>
      <c r="M552" s="105"/>
      <c r="N552" s="105"/>
      <c r="O552" s="105"/>
      <c r="P552" s="105"/>
      <c r="Q552" s="105"/>
      <c r="R552" s="105"/>
      <c r="S552" s="105"/>
      <c r="T552" s="65"/>
      <c r="U552" s="65"/>
      <c r="V552" s="65"/>
      <c r="W552" s="65"/>
    </row>
    <row r="553" spans="1:23" s="46" customFormat="1">
      <c r="A553" s="45"/>
      <c r="C553" s="47"/>
      <c r="J553" s="120"/>
      <c r="K553" s="105"/>
      <c r="L553" s="105"/>
      <c r="M553" s="105"/>
      <c r="N553" s="105"/>
      <c r="O553" s="105"/>
      <c r="P553" s="105"/>
      <c r="Q553" s="105"/>
      <c r="R553" s="105"/>
      <c r="S553" s="105"/>
      <c r="T553" s="65"/>
      <c r="U553" s="65"/>
      <c r="V553" s="65"/>
      <c r="W553" s="65"/>
    </row>
    <row r="554" spans="1:23" s="46" customFormat="1">
      <c r="A554" s="45"/>
      <c r="C554" s="47"/>
      <c r="J554" s="120"/>
      <c r="K554" s="105"/>
      <c r="L554" s="105"/>
      <c r="M554" s="105"/>
      <c r="N554" s="105"/>
      <c r="O554" s="105"/>
      <c r="P554" s="105"/>
      <c r="Q554" s="105"/>
      <c r="R554" s="105"/>
      <c r="S554" s="105"/>
      <c r="T554" s="65"/>
      <c r="U554" s="65"/>
      <c r="V554" s="65"/>
      <c r="W554" s="65"/>
    </row>
    <row r="555" spans="1:23" s="46" customFormat="1">
      <c r="A555" s="45"/>
      <c r="C555" s="47"/>
      <c r="J555" s="120"/>
      <c r="K555" s="105"/>
      <c r="L555" s="105"/>
      <c r="M555" s="105"/>
      <c r="N555" s="105"/>
      <c r="O555" s="105"/>
      <c r="P555" s="105"/>
      <c r="Q555" s="105"/>
      <c r="R555" s="105"/>
      <c r="S555" s="105"/>
      <c r="T555" s="65"/>
      <c r="U555" s="65"/>
      <c r="V555" s="65"/>
      <c r="W555" s="65"/>
    </row>
    <row r="556" spans="1:23" s="46" customFormat="1">
      <c r="A556" s="45"/>
      <c r="C556" s="47"/>
      <c r="J556" s="120"/>
      <c r="K556" s="105"/>
      <c r="L556" s="105"/>
      <c r="M556" s="105"/>
      <c r="N556" s="105"/>
      <c r="O556" s="105"/>
      <c r="P556" s="105"/>
      <c r="Q556" s="105"/>
      <c r="R556" s="105"/>
      <c r="S556" s="105"/>
      <c r="T556" s="65"/>
      <c r="U556" s="65"/>
      <c r="V556" s="65"/>
      <c r="W556" s="65"/>
    </row>
    <row r="557" spans="1:23" s="46" customFormat="1">
      <c r="A557" s="45"/>
      <c r="C557" s="47"/>
      <c r="J557" s="120"/>
      <c r="K557" s="105"/>
      <c r="L557" s="105"/>
      <c r="M557" s="105"/>
      <c r="N557" s="105"/>
      <c r="O557" s="105"/>
      <c r="P557" s="105"/>
      <c r="Q557" s="105"/>
      <c r="R557" s="105"/>
      <c r="S557" s="105"/>
      <c r="T557" s="65"/>
      <c r="U557" s="65"/>
      <c r="V557" s="65"/>
      <c r="W557" s="65"/>
    </row>
    <row r="558" spans="1:23" s="46" customFormat="1">
      <c r="A558" s="45"/>
      <c r="C558" s="47"/>
      <c r="J558" s="120"/>
      <c r="K558" s="105"/>
      <c r="L558" s="105"/>
      <c r="M558" s="105"/>
      <c r="N558" s="105"/>
      <c r="O558" s="105"/>
      <c r="P558" s="105"/>
      <c r="Q558" s="105"/>
      <c r="R558" s="105"/>
      <c r="S558" s="105"/>
      <c r="T558" s="65"/>
      <c r="U558" s="65"/>
      <c r="V558" s="65"/>
      <c r="W558" s="65"/>
    </row>
    <row r="559" spans="1:23" s="46" customFormat="1">
      <c r="A559" s="45"/>
      <c r="C559" s="47"/>
      <c r="J559" s="120"/>
      <c r="K559" s="105"/>
      <c r="L559" s="105"/>
      <c r="M559" s="105"/>
      <c r="N559" s="105"/>
      <c r="O559" s="105"/>
      <c r="P559" s="105"/>
      <c r="Q559" s="105"/>
      <c r="R559" s="105"/>
      <c r="S559" s="105"/>
      <c r="T559" s="65"/>
      <c r="U559" s="65"/>
      <c r="V559" s="65"/>
      <c r="W559" s="65"/>
    </row>
    <row r="560" spans="1:23" s="46" customFormat="1">
      <c r="A560" s="45"/>
      <c r="C560" s="47"/>
      <c r="J560" s="120"/>
      <c r="K560" s="105"/>
      <c r="L560" s="105"/>
      <c r="M560" s="105"/>
      <c r="N560" s="105"/>
      <c r="O560" s="105"/>
      <c r="P560" s="105"/>
      <c r="Q560" s="105"/>
      <c r="R560" s="105"/>
      <c r="S560" s="105"/>
      <c r="T560" s="65"/>
      <c r="U560" s="65"/>
      <c r="V560" s="65"/>
      <c r="W560" s="65"/>
    </row>
    <row r="561" spans="1:23" s="46" customFormat="1">
      <c r="A561" s="45"/>
      <c r="C561" s="47"/>
      <c r="J561" s="120"/>
      <c r="K561" s="105"/>
      <c r="L561" s="105"/>
      <c r="M561" s="105"/>
      <c r="N561" s="105"/>
      <c r="O561" s="105"/>
      <c r="P561" s="105"/>
      <c r="Q561" s="105"/>
      <c r="R561" s="105"/>
      <c r="S561" s="105"/>
      <c r="T561" s="65"/>
      <c r="U561" s="65"/>
      <c r="V561" s="65"/>
      <c r="W561" s="65"/>
    </row>
    <row r="562" spans="1:23" s="46" customFormat="1">
      <c r="A562" s="45"/>
      <c r="C562" s="47"/>
      <c r="J562" s="120"/>
      <c r="K562" s="105"/>
      <c r="L562" s="105"/>
      <c r="M562" s="105"/>
      <c r="N562" s="105"/>
      <c r="O562" s="105"/>
      <c r="P562" s="105"/>
      <c r="Q562" s="105"/>
      <c r="R562" s="105"/>
      <c r="S562" s="105"/>
      <c r="T562" s="65"/>
      <c r="U562" s="65"/>
      <c r="V562" s="65"/>
      <c r="W562" s="65"/>
    </row>
    <row r="563" spans="1:23" s="46" customFormat="1">
      <c r="A563" s="45"/>
      <c r="C563" s="47"/>
      <c r="J563" s="120"/>
      <c r="K563" s="105"/>
      <c r="L563" s="105"/>
      <c r="M563" s="105"/>
      <c r="N563" s="105"/>
      <c r="O563" s="105"/>
      <c r="P563" s="105"/>
      <c r="Q563" s="105"/>
      <c r="R563" s="105"/>
      <c r="S563" s="105"/>
      <c r="T563" s="65"/>
      <c r="U563" s="65"/>
      <c r="V563" s="65"/>
      <c r="W563" s="65"/>
    </row>
    <row r="564" spans="1:23" s="46" customFormat="1">
      <c r="A564" s="45"/>
      <c r="C564" s="47"/>
      <c r="J564" s="120"/>
      <c r="K564" s="105"/>
      <c r="L564" s="105"/>
      <c r="M564" s="105"/>
      <c r="N564" s="105"/>
      <c r="O564" s="105"/>
      <c r="P564" s="105"/>
      <c r="Q564" s="105"/>
      <c r="R564" s="105"/>
      <c r="S564" s="105"/>
      <c r="T564" s="65"/>
      <c r="U564" s="65"/>
      <c r="V564" s="65"/>
      <c r="W564" s="65"/>
    </row>
    <row r="565" spans="1:23" s="46" customFormat="1">
      <c r="A565" s="45"/>
      <c r="C565" s="47"/>
      <c r="J565" s="120"/>
      <c r="K565" s="105"/>
      <c r="L565" s="105"/>
      <c r="M565" s="105"/>
      <c r="N565" s="105"/>
      <c r="O565" s="105"/>
      <c r="P565" s="105"/>
      <c r="Q565" s="105"/>
      <c r="R565" s="105"/>
      <c r="S565" s="105"/>
      <c r="T565" s="65"/>
      <c r="U565" s="65"/>
      <c r="V565" s="65"/>
      <c r="W565" s="65"/>
    </row>
    <row r="566" spans="1:23" s="46" customFormat="1">
      <c r="A566" s="45"/>
      <c r="C566" s="47"/>
      <c r="J566" s="120"/>
      <c r="K566" s="105"/>
      <c r="L566" s="105"/>
      <c r="M566" s="105"/>
      <c r="N566" s="105"/>
      <c r="O566" s="105"/>
      <c r="P566" s="105"/>
      <c r="Q566" s="105"/>
      <c r="R566" s="105"/>
      <c r="S566" s="105"/>
      <c r="T566" s="65"/>
      <c r="U566" s="65"/>
      <c r="V566" s="65"/>
      <c r="W566" s="65"/>
    </row>
    <row r="567" spans="1:23" s="46" customFormat="1">
      <c r="A567" s="45"/>
      <c r="C567" s="47"/>
      <c r="J567" s="120"/>
      <c r="K567" s="105"/>
      <c r="L567" s="105"/>
      <c r="M567" s="105"/>
      <c r="N567" s="105"/>
      <c r="O567" s="105"/>
      <c r="P567" s="105"/>
      <c r="Q567" s="105"/>
      <c r="R567" s="105"/>
      <c r="S567" s="105"/>
      <c r="T567" s="65"/>
      <c r="U567" s="65"/>
      <c r="V567" s="65"/>
      <c r="W567" s="65"/>
    </row>
    <row r="568" spans="1:23" s="46" customFormat="1">
      <c r="A568" s="45"/>
      <c r="C568" s="47"/>
      <c r="J568" s="120"/>
      <c r="K568" s="105"/>
      <c r="L568" s="105"/>
      <c r="M568" s="105"/>
      <c r="N568" s="105"/>
      <c r="O568" s="105"/>
      <c r="P568" s="105"/>
      <c r="Q568" s="105"/>
      <c r="R568" s="105"/>
      <c r="S568" s="105"/>
      <c r="T568" s="65"/>
      <c r="U568" s="65"/>
      <c r="V568" s="65"/>
      <c r="W568" s="65"/>
    </row>
    <row r="569" spans="1:23" s="46" customFormat="1">
      <c r="A569" s="45"/>
      <c r="C569" s="47"/>
      <c r="J569" s="120"/>
      <c r="K569" s="105"/>
      <c r="L569" s="105"/>
      <c r="M569" s="105"/>
      <c r="N569" s="105"/>
      <c r="O569" s="105"/>
      <c r="P569" s="105"/>
      <c r="Q569" s="105"/>
      <c r="R569" s="105"/>
      <c r="S569" s="105"/>
      <c r="T569" s="65"/>
      <c r="U569" s="65"/>
      <c r="V569" s="65"/>
      <c r="W569" s="65"/>
    </row>
    <row r="570" spans="1:23" s="46" customFormat="1">
      <c r="A570" s="45"/>
      <c r="C570" s="47"/>
      <c r="J570" s="120"/>
      <c r="K570" s="105"/>
      <c r="L570" s="105"/>
      <c r="M570" s="105"/>
      <c r="N570" s="105"/>
      <c r="O570" s="105"/>
      <c r="P570" s="105"/>
      <c r="Q570" s="105"/>
      <c r="R570" s="105"/>
      <c r="S570" s="105"/>
      <c r="T570" s="65"/>
      <c r="U570" s="65"/>
      <c r="V570" s="65"/>
      <c r="W570" s="65"/>
    </row>
    <row r="571" spans="1:23" s="46" customFormat="1">
      <c r="A571" s="45"/>
      <c r="C571" s="47"/>
      <c r="J571" s="120"/>
      <c r="K571" s="105"/>
      <c r="L571" s="105"/>
      <c r="M571" s="105"/>
      <c r="N571" s="105"/>
      <c r="O571" s="105"/>
      <c r="P571" s="105"/>
      <c r="Q571" s="105"/>
      <c r="R571" s="105"/>
      <c r="S571" s="105"/>
      <c r="T571" s="65"/>
      <c r="U571" s="65"/>
      <c r="V571" s="65"/>
      <c r="W571" s="65"/>
    </row>
    <row r="572" spans="1:23" s="46" customFormat="1">
      <c r="A572" s="45"/>
      <c r="C572" s="47"/>
      <c r="J572" s="120"/>
      <c r="K572" s="105"/>
      <c r="L572" s="105"/>
      <c r="M572" s="105"/>
      <c r="N572" s="105"/>
      <c r="O572" s="105"/>
      <c r="P572" s="105"/>
      <c r="Q572" s="105"/>
      <c r="R572" s="105"/>
      <c r="S572" s="105"/>
      <c r="T572" s="65"/>
      <c r="U572" s="65"/>
      <c r="V572" s="65"/>
      <c r="W572" s="65"/>
    </row>
    <row r="573" spans="1:23" s="46" customFormat="1">
      <c r="A573" s="45"/>
      <c r="C573" s="47"/>
      <c r="J573" s="120"/>
      <c r="K573" s="105"/>
      <c r="L573" s="105"/>
      <c r="M573" s="105"/>
      <c r="N573" s="105"/>
      <c r="O573" s="105"/>
      <c r="P573" s="105"/>
      <c r="Q573" s="105"/>
      <c r="R573" s="105"/>
      <c r="S573" s="105"/>
      <c r="T573" s="65"/>
      <c r="U573" s="65"/>
      <c r="V573" s="65"/>
      <c r="W573" s="65"/>
    </row>
    <row r="574" spans="1:23" s="46" customFormat="1">
      <c r="A574" s="45"/>
      <c r="C574" s="47"/>
      <c r="J574" s="120"/>
      <c r="K574" s="105"/>
      <c r="L574" s="105"/>
      <c r="M574" s="105"/>
      <c r="N574" s="105"/>
      <c r="O574" s="105"/>
      <c r="P574" s="105"/>
      <c r="Q574" s="105"/>
      <c r="R574" s="105"/>
      <c r="S574" s="105"/>
      <c r="T574" s="65"/>
      <c r="U574" s="65"/>
      <c r="V574" s="65"/>
      <c r="W574" s="65"/>
    </row>
    <row r="575" spans="1:23" s="46" customFormat="1">
      <c r="A575" s="45"/>
      <c r="C575" s="47"/>
      <c r="J575" s="120"/>
      <c r="K575" s="105"/>
      <c r="L575" s="105"/>
      <c r="M575" s="105"/>
      <c r="N575" s="105"/>
      <c r="O575" s="105"/>
      <c r="P575" s="105"/>
      <c r="Q575" s="105"/>
      <c r="R575" s="105"/>
      <c r="S575" s="105"/>
      <c r="T575" s="65"/>
      <c r="U575" s="65"/>
      <c r="V575" s="65"/>
      <c r="W575" s="65"/>
    </row>
    <row r="576" spans="1:23" s="46" customFormat="1">
      <c r="A576" s="45"/>
      <c r="C576" s="47"/>
      <c r="J576" s="120"/>
      <c r="K576" s="105"/>
      <c r="L576" s="105"/>
      <c r="M576" s="105"/>
      <c r="N576" s="105"/>
      <c r="O576" s="105"/>
      <c r="P576" s="105"/>
      <c r="Q576" s="105"/>
      <c r="R576" s="105"/>
      <c r="S576" s="105"/>
      <c r="T576" s="65"/>
      <c r="U576" s="65"/>
      <c r="V576" s="65"/>
      <c r="W576" s="65"/>
    </row>
    <row r="577" spans="1:23" s="46" customFormat="1">
      <c r="A577" s="45"/>
      <c r="C577" s="47"/>
      <c r="J577" s="120"/>
      <c r="K577" s="105"/>
      <c r="L577" s="105"/>
      <c r="M577" s="105"/>
      <c r="N577" s="105"/>
      <c r="O577" s="105"/>
      <c r="P577" s="105"/>
      <c r="Q577" s="105"/>
      <c r="R577" s="105"/>
      <c r="S577" s="105"/>
      <c r="T577" s="65"/>
      <c r="U577" s="65"/>
      <c r="V577" s="65"/>
      <c r="W577" s="65"/>
    </row>
    <row r="578" spans="1:23" s="46" customFormat="1">
      <c r="A578" s="45"/>
      <c r="C578" s="47"/>
      <c r="J578" s="120"/>
      <c r="K578" s="105"/>
      <c r="L578" s="105"/>
      <c r="M578" s="105"/>
      <c r="N578" s="105"/>
      <c r="O578" s="105"/>
      <c r="P578" s="105"/>
      <c r="Q578" s="105"/>
      <c r="R578" s="105"/>
      <c r="S578" s="105"/>
      <c r="T578" s="65"/>
      <c r="U578" s="65"/>
      <c r="V578" s="65"/>
      <c r="W578" s="65"/>
    </row>
    <row r="579" spans="1:23" s="46" customFormat="1">
      <c r="A579" s="45"/>
      <c r="C579" s="47"/>
      <c r="J579" s="120"/>
      <c r="K579" s="105"/>
      <c r="L579" s="105"/>
      <c r="M579" s="105"/>
      <c r="N579" s="105"/>
      <c r="O579" s="105"/>
      <c r="P579" s="105"/>
      <c r="Q579" s="105"/>
      <c r="R579" s="105"/>
      <c r="S579" s="105"/>
      <c r="T579" s="65"/>
      <c r="U579" s="65"/>
      <c r="V579" s="65"/>
      <c r="W579" s="65"/>
    </row>
    <row r="580" spans="1:23" s="46" customFormat="1">
      <c r="A580" s="45"/>
      <c r="C580" s="47"/>
      <c r="J580" s="120"/>
      <c r="K580" s="105"/>
      <c r="L580" s="105"/>
      <c r="M580" s="105"/>
      <c r="N580" s="105"/>
      <c r="O580" s="105"/>
      <c r="P580" s="105"/>
      <c r="Q580" s="105"/>
      <c r="R580" s="105"/>
      <c r="S580" s="105"/>
      <c r="T580" s="65"/>
      <c r="U580" s="65"/>
      <c r="V580" s="65"/>
      <c r="W580" s="65"/>
    </row>
    <row r="581" spans="1:23" s="46" customFormat="1">
      <c r="A581" s="45"/>
      <c r="C581" s="47"/>
      <c r="J581" s="120"/>
      <c r="K581" s="105"/>
      <c r="L581" s="105"/>
      <c r="M581" s="105"/>
      <c r="N581" s="105"/>
      <c r="O581" s="105"/>
      <c r="P581" s="105"/>
      <c r="Q581" s="105"/>
      <c r="R581" s="105"/>
      <c r="S581" s="105"/>
      <c r="T581" s="65"/>
      <c r="U581" s="65"/>
      <c r="V581" s="65"/>
      <c r="W581" s="65"/>
    </row>
    <row r="582" spans="1:23" s="46" customFormat="1" ht="13.15" customHeight="1">
      <c r="A582" s="45"/>
      <c r="C582" s="47"/>
      <c r="J582" s="120"/>
      <c r="K582" s="105"/>
      <c r="L582" s="105"/>
      <c r="M582" s="105"/>
      <c r="N582" s="105"/>
      <c r="O582" s="105"/>
      <c r="P582" s="105"/>
      <c r="Q582" s="105"/>
      <c r="R582" s="105"/>
      <c r="S582" s="105"/>
      <c r="T582" s="65"/>
      <c r="U582" s="65"/>
      <c r="V582" s="65"/>
      <c r="W582" s="65"/>
    </row>
    <row r="583" spans="1:23" s="46" customFormat="1">
      <c r="A583" s="45"/>
      <c r="C583" s="47"/>
      <c r="J583" s="120"/>
      <c r="K583" s="105"/>
      <c r="L583" s="105"/>
      <c r="M583" s="105"/>
      <c r="N583" s="105"/>
      <c r="O583" s="105"/>
      <c r="P583" s="105"/>
      <c r="Q583" s="105"/>
      <c r="R583" s="105"/>
      <c r="S583" s="105"/>
      <c r="T583" s="65"/>
      <c r="U583" s="65"/>
      <c r="V583" s="65"/>
      <c r="W583" s="65"/>
    </row>
    <row r="584" spans="1:23" s="46" customFormat="1">
      <c r="A584" s="45"/>
      <c r="C584" s="47"/>
      <c r="J584" s="120"/>
      <c r="K584" s="105"/>
      <c r="L584" s="105"/>
      <c r="M584" s="105"/>
      <c r="N584" s="105"/>
      <c r="O584" s="105"/>
      <c r="P584" s="105"/>
      <c r="Q584" s="105"/>
      <c r="R584" s="105"/>
      <c r="S584" s="105"/>
      <c r="T584" s="65"/>
      <c r="U584" s="65"/>
      <c r="V584" s="65"/>
      <c r="W584" s="65"/>
    </row>
    <row r="585" spans="1:23" s="46" customFormat="1">
      <c r="A585" s="45"/>
      <c r="C585" s="47"/>
      <c r="J585" s="120"/>
      <c r="K585" s="105"/>
      <c r="L585" s="105"/>
      <c r="M585" s="105"/>
      <c r="N585" s="105"/>
      <c r="O585" s="105"/>
      <c r="P585" s="105"/>
      <c r="Q585" s="105"/>
      <c r="R585" s="105"/>
      <c r="S585" s="105"/>
      <c r="T585" s="65"/>
      <c r="U585" s="65"/>
      <c r="V585" s="65"/>
      <c r="W585" s="65"/>
    </row>
    <row r="586" spans="1:23" s="46" customFormat="1">
      <c r="A586" s="45"/>
      <c r="C586" s="47"/>
      <c r="J586" s="120"/>
      <c r="K586" s="105"/>
      <c r="L586" s="105"/>
      <c r="M586" s="105"/>
      <c r="N586" s="105"/>
      <c r="O586" s="105"/>
      <c r="P586" s="105"/>
      <c r="Q586" s="105"/>
      <c r="R586" s="105"/>
      <c r="S586" s="105"/>
      <c r="T586" s="65"/>
      <c r="U586" s="65"/>
      <c r="V586" s="65"/>
      <c r="W586" s="65"/>
    </row>
    <row r="587" spans="1:23" s="46" customFormat="1">
      <c r="A587" s="45"/>
      <c r="C587" s="47"/>
      <c r="J587" s="120"/>
      <c r="K587" s="105"/>
      <c r="L587" s="105"/>
      <c r="M587" s="105"/>
      <c r="N587" s="105"/>
      <c r="O587" s="105"/>
      <c r="P587" s="105"/>
      <c r="Q587" s="105"/>
      <c r="R587" s="105"/>
      <c r="S587" s="105"/>
      <c r="T587" s="65"/>
      <c r="U587" s="65"/>
      <c r="V587" s="65"/>
      <c r="W587" s="65"/>
    </row>
    <row r="588" spans="1:23" s="46" customFormat="1">
      <c r="A588" s="45"/>
      <c r="C588" s="47"/>
      <c r="J588" s="120"/>
      <c r="K588" s="105"/>
      <c r="L588" s="105"/>
      <c r="M588" s="105"/>
      <c r="N588" s="105"/>
      <c r="O588" s="105"/>
      <c r="P588" s="105"/>
      <c r="Q588" s="105"/>
      <c r="R588" s="105"/>
      <c r="S588" s="105"/>
      <c r="T588" s="65"/>
      <c r="U588" s="65"/>
      <c r="V588" s="65"/>
      <c r="W588" s="65"/>
    </row>
    <row r="589" spans="1:23" s="46" customFormat="1">
      <c r="A589" s="45"/>
      <c r="C589" s="47"/>
      <c r="J589" s="120"/>
      <c r="K589" s="105"/>
      <c r="L589" s="105"/>
      <c r="M589" s="105"/>
      <c r="N589" s="105"/>
      <c r="O589" s="105"/>
      <c r="P589" s="105"/>
      <c r="Q589" s="105"/>
      <c r="R589" s="105"/>
      <c r="S589" s="105"/>
      <c r="T589" s="65"/>
      <c r="U589" s="65"/>
      <c r="V589" s="65"/>
      <c r="W589" s="65"/>
    </row>
    <row r="590" spans="1:23" s="46" customFormat="1">
      <c r="A590" s="45"/>
      <c r="C590" s="47"/>
      <c r="J590" s="120"/>
      <c r="K590" s="105"/>
      <c r="L590" s="105"/>
      <c r="M590" s="105"/>
      <c r="N590" s="105"/>
      <c r="O590" s="105"/>
      <c r="P590" s="105"/>
      <c r="Q590" s="105"/>
      <c r="R590" s="105"/>
      <c r="S590" s="105"/>
      <c r="T590" s="65"/>
      <c r="U590" s="65"/>
      <c r="V590" s="65"/>
      <c r="W590" s="65"/>
    </row>
    <row r="591" spans="1:23" s="46" customFormat="1">
      <c r="A591" s="45"/>
      <c r="C591" s="47"/>
      <c r="J591" s="120"/>
      <c r="K591" s="105"/>
      <c r="L591" s="105"/>
      <c r="M591" s="105"/>
      <c r="N591" s="105"/>
      <c r="O591" s="105"/>
      <c r="P591" s="105"/>
      <c r="Q591" s="105"/>
      <c r="R591" s="105"/>
      <c r="S591" s="105"/>
      <c r="T591" s="65"/>
      <c r="U591" s="65"/>
      <c r="V591" s="65"/>
      <c r="W591" s="65"/>
    </row>
    <row r="592" spans="1:23" s="46" customFormat="1">
      <c r="A592" s="45"/>
      <c r="C592" s="47"/>
      <c r="J592" s="120"/>
      <c r="K592" s="105"/>
      <c r="L592" s="105"/>
      <c r="M592" s="105"/>
      <c r="N592" s="105"/>
      <c r="O592" s="105"/>
      <c r="P592" s="105"/>
      <c r="Q592" s="105"/>
      <c r="R592" s="105"/>
      <c r="S592" s="105"/>
      <c r="T592" s="65"/>
      <c r="U592" s="65"/>
      <c r="V592" s="65"/>
      <c r="W592" s="65"/>
    </row>
    <row r="593" spans="1:23" s="46" customFormat="1">
      <c r="A593" s="45"/>
      <c r="C593" s="47"/>
      <c r="J593" s="120"/>
      <c r="K593" s="105"/>
      <c r="L593" s="105"/>
      <c r="M593" s="105"/>
      <c r="N593" s="105"/>
      <c r="O593" s="105"/>
      <c r="P593" s="105"/>
      <c r="Q593" s="105"/>
      <c r="R593" s="105"/>
      <c r="S593" s="105"/>
      <c r="T593" s="65"/>
      <c r="U593" s="65"/>
      <c r="V593" s="65"/>
      <c r="W593" s="65"/>
    </row>
    <row r="594" spans="1:23" s="46" customFormat="1">
      <c r="A594" s="45"/>
      <c r="C594" s="47"/>
      <c r="J594" s="120"/>
      <c r="K594" s="105"/>
      <c r="L594" s="105"/>
      <c r="M594" s="105"/>
      <c r="N594" s="105"/>
      <c r="O594" s="105"/>
      <c r="P594" s="105"/>
      <c r="Q594" s="105"/>
      <c r="R594" s="105"/>
      <c r="S594" s="105"/>
      <c r="T594" s="65"/>
      <c r="U594" s="65"/>
      <c r="V594" s="65"/>
      <c r="W594" s="65"/>
    </row>
    <row r="595" spans="1:23" s="46" customFormat="1">
      <c r="A595" s="45"/>
      <c r="C595" s="47"/>
      <c r="J595" s="120"/>
      <c r="K595" s="105"/>
      <c r="L595" s="105"/>
      <c r="M595" s="105"/>
      <c r="N595" s="105"/>
      <c r="O595" s="105"/>
      <c r="P595" s="105"/>
      <c r="Q595" s="105"/>
      <c r="R595" s="105"/>
      <c r="S595" s="105"/>
      <c r="T595" s="65"/>
      <c r="U595" s="65"/>
      <c r="V595" s="65"/>
      <c r="W595" s="65"/>
    </row>
    <row r="596" spans="1:23" s="46" customFormat="1">
      <c r="A596" s="45"/>
      <c r="C596" s="47"/>
      <c r="J596" s="120"/>
      <c r="K596" s="105"/>
      <c r="L596" s="105"/>
      <c r="M596" s="105"/>
      <c r="N596" s="105"/>
      <c r="O596" s="105"/>
      <c r="P596" s="105"/>
      <c r="Q596" s="105"/>
      <c r="R596" s="105"/>
      <c r="S596" s="105"/>
      <c r="T596" s="65"/>
      <c r="U596" s="65"/>
      <c r="V596" s="65"/>
      <c r="W596" s="65"/>
    </row>
    <row r="597" spans="1:23" s="46" customFormat="1">
      <c r="A597" s="45"/>
      <c r="C597" s="47"/>
      <c r="J597" s="120"/>
      <c r="K597" s="105"/>
      <c r="L597" s="105"/>
      <c r="M597" s="105"/>
      <c r="N597" s="105"/>
      <c r="O597" s="105"/>
      <c r="P597" s="105"/>
      <c r="Q597" s="105"/>
      <c r="R597" s="105"/>
      <c r="S597" s="105"/>
      <c r="T597" s="65"/>
      <c r="U597" s="65"/>
      <c r="V597" s="65"/>
      <c r="W597" s="65"/>
    </row>
    <row r="598" spans="1:23" s="46" customFormat="1">
      <c r="A598" s="45"/>
      <c r="C598" s="47"/>
      <c r="J598" s="120"/>
      <c r="K598" s="105"/>
      <c r="L598" s="105"/>
      <c r="M598" s="105"/>
      <c r="N598" s="105"/>
      <c r="O598" s="105"/>
      <c r="P598" s="105"/>
      <c r="Q598" s="105"/>
      <c r="R598" s="105"/>
      <c r="S598" s="105"/>
      <c r="T598" s="65"/>
      <c r="U598" s="65"/>
      <c r="V598" s="65"/>
      <c r="W598" s="65"/>
    </row>
    <row r="599" spans="1:23" s="46" customFormat="1">
      <c r="A599" s="45"/>
      <c r="C599" s="47"/>
      <c r="J599" s="120"/>
      <c r="K599" s="105"/>
      <c r="L599" s="105"/>
      <c r="M599" s="105"/>
      <c r="N599" s="105"/>
      <c r="O599" s="105"/>
      <c r="P599" s="105"/>
      <c r="Q599" s="105"/>
      <c r="R599" s="105"/>
      <c r="S599" s="105"/>
      <c r="T599" s="65"/>
      <c r="U599" s="65"/>
      <c r="V599" s="65"/>
      <c r="W599" s="65"/>
    </row>
    <row r="600" spans="1:23" s="46" customFormat="1">
      <c r="A600" s="45"/>
      <c r="C600" s="47"/>
      <c r="J600" s="120"/>
      <c r="K600" s="105"/>
      <c r="L600" s="105"/>
      <c r="M600" s="105"/>
      <c r="N600" s="105"/>
      <c r="O600" s="105"/>
      <c r="P600" s="105"/>
      <c r="Q600" s="105"/>
      <c r="R600" s="105"/>
      <c r="S600" s="105"/>
      <c r="T600" s="65"/>
      <c r="U600" s="65"/>
      <c r="V600" s="65"/>
      <c r="W600" s="65"/>
    </row>
    <row r="601" spans="1:23" s="46" customFormat="1">
      <c r="A601" s="45"/>
      <c r="C601" s="47"/>
      <c r="J601" s="120"/>
      <c r="K601" s="105"/>
      <c r="L601" s="105"/>
      <c r="M601" s="105"/>
      <c r="N601" s="105"/>
      <c r="O601" s="105"/>
      <c r="P601" s="105"/>
      <c r="Q601" s="105"/>
      <c r="R601" s="105"/>
      <c r="S601" s="105"/>
      <c r="T601" s="65"/>
      <c r="U601" s="65"/>
      <c r="V601" s="65"/>
      <c r="W601" s="65"/>
    </row>
    <row r="602" spans="1:23" s="46" customFormat="1">
      <c r="A602" s="45"/>
      <c r="C602" s="47"/>
      <c r="J602" s="120"/>
      <c r="K602" s="105"/>
      <c r="L602" s="105"/>
      <c r="M602" s="105"/>
      <c r="N602" s="105"/>
      <c r="O602" s="105"/>
      <c r="P602" s="105"/>
      <c r="Q602" s="105"/>
      <c r="R602" s="105"/>
      <c r="S602" s="105"/>
      <c r="T602" s="65"/>
      <c r="U602" s="65"/>
      <c r="V602" s="65"/>
      <c r="W602" s="65"/>
    </row>
    <row r="603" spans="1:23" s="46" customFormat="1">
      <c r="A603" s="45"/>
      <c r="C603" s="47"/>
      <c r="J603" s="120"/>
      <c r="K603" s="105"/>
      <c r="L603" s="105"/>
      <c r="M603" s="105"/>
      <c r="N603" s="105"/>
      <c r="O603" s="105"/>
      <c r="P603" s="105"/>
      <c r="Q603" s="105"/>
      <c r="R603" s="105"/>
      <c r="S603" s="105"/>
      <c r="T603" s="65"/>
      <c r="U603" s="65"/>
      <c r="V603" s="65"/>
      <c r="W603" s="65"/>
    </row>
    <row r="604" spans="1:23" s="46" customFormat="1">
      <c r="A604" s="45"/>
      <c r="C604" s="47"/>
      <c r="J604" s="120"/>
      <c r="K604" s="105"/>
      <c r="L604" s="105"/>
      <c r="M604" s="105"/>
      <c r="N604" s="105"/>
      <c r="O604" s="105"/>
      <c r="P604" s="105"/>
      <c r="Q604" s="105"/>
      <c r="R604" s="105"/>
      <c r="S604" s="105"/>
      <c r="T604" s="65"/>
      <c r="U604" s="65"/>
      <c r="V604" s="65"/>
      <c r="W604" s="65"/>
    </row>
    <row r="605" spans="1:23" s="46" customFormat="1">
      <c r="A605" s="45"/>
      <c r="C605" s="47"/>
      <c r="J605" s="120"/>
      <c r="K605" s="105"/>
      <c r="L605" s="105"/>
      <c r="M605" s="105"/>
      <c r="N605" s="105"/>
      <c r="O605" s="105"/>
      <c r="P605" s="105"/>
      <c r="Q605" s="105"/>
      <c r="R605" s="105"/>
      <c r="S605" s="105"/>
      <c r="T605" s="65"/>
      <c r="U605" s="65"/>
      <c r="V605" s="65"/>
      <c r="W605" s="65"/>
    </row>
    <row r="606" spans="1:23" s="46" customFormat="1">
      <c r="A606" s="45"/>
      <c r="C606" s="47"/>
      <c r="J606" s="120"/>
      <c r="K606" s="105"/>
      <c r="L606" s="105"/>
      <c r="M606" s="105"/>
      <c r="N606" s="105"/>
      <c r="O606" s="105"/>
      <c r="P606" s="105"/>
      <c r="Q606" s="105"/>
      <c r="R606" s="105"/>
      <c r="S606" s="105"/>
      <c r="T606" s="65"/>
      <c r="U606" s="65"/>
      <c r="V606" s="65"/>
      <c r="W606" s="65"/>
    </row>
    <row r="607" spans="1:23" s="46" customFormat="1">
      <c r="A607" s="45"/>
      <c r="C607" s="47"/>
      <c r="J607" s="120"/>
      <c r="K607" s="105"/>
      <c r="L607" s="105"/>
      <c r="M607" s="105"/>
      <c r="N607" s="105"/>
      <c r="O607" s="105"/>
      <c r="P607" s="105"/>
      <c r="Q607" s="105"/>
      <c r="R607" s="105"/>
      <c r="S607" s="105"/>
      <c r="T607" s="65"/>
      <c r="U607" s="65"/>
      <c r="V607" s="65"/>
      <c r="W607" s="65"/>
    </row>
    <row r="608" spans="1:23" s="46" customFormat="1">
      <c r="A608" s="45"/>
      <c r="C608" s="47"/>
      <c r="J608" s="120"/>
      <c r="K608" s="105"/>
      <c r="L608" s="105"/>
      <c r="M608" s="105"/>
      <c r="N608" s="105"/>
      <c r="O608" s="105"/>
      <c r="P608" s="105"/>
      <c r="Q608" s="105"/>
      <c r="R608" s="105"/>
      <c r="S608" s="105"/>
      <c r="T608" s="65"/>
      <c r="U608" s="65"/>
      <c r="V608" s="65"/>
      <c r="W608" s="65"/>
    </row>
    <row r="609" spans="1:23" s="46" customFormat="1">
      <c r="A609" s="45"/>
      <c r="C609" s="47"/>
      <c r="J609" s="120"/>
      <c r="K609" s="105"/>
      <c r="L609" s="105"/>
      <c r="M609" s="105"/>
      <c r="N609" s="105"/>
      <c r="O609" s="105"/>
      <c r="P609" s="105"/>
      <c r="Q609" s="105"/>
      <c r="R609" s="105"/>
      <c r="S609" s="105"/>
      <c r="T609" s="65"/>
      <c r="U609" s="65"/>
      <c r="V609" s="65"/>
      <c r="W609" s="65"/>
    </row>
    <row r="610" spans="1:23" s="46" customFormat="1">
      <c r="A610" s="45"/>
      <c r="C610" s="47"/>
      <c r="J610" s="120"/>
      <c r="K610" s="105"/>
      <c r="L610" s="105"/>
      <c r="M610" s="105"/>
      <c r="N610" s="105"/>
      <c r="O610" s="105"/>
      <c r="P610" s="105"/>
      <c r="Q610" s="105"/>
      <c r="R610" s="105"/>
      <c r="S610" s="105"/>
      <c r="T610" s="65"/>
      <c r="U610" s="65"/>
      <c r="V610" s="65"/>
      <c r="W610" s="65"/>
    </row>
    <row r="611" spans="1:23" s="46" customFormat="1">
      <c r="A611" s="45"/>
      <c r="C611" s="47"/>
      <c r="J611" s="120"/>
      <c r="K611" s="105"/>
      <c r="L611" s="105"/>
      <c r="M611" s="105"/>
      <c r="N611" s="105"/>
      <c r="O611" s="105"/>
      <c r="P611" s="105"/>
      <c r="Q611" s="105"/>
      <c r="R611" s="105"/>
      <c r="S611" s="105"/>
      <c r="T611" s="65"/>
      <c r="U611" s="65"/>
      <c r="V611" s="65"/>
      <c r="W611" s="65"/>
    </row>
    <row r="612" spans="1:23" s="46" customFormat="1">
      <c r="A612" s="45"/>
      <c r="C612" s="47"/>
      <c r="J612" s="120"/>
      <c r="K612" s="105"/>
      <c r="L612" s="105"/>
      <c r="M612" s="105"/>
      <c r="N612" s="105"/>
      <c r="O612" s="105"/>
      <c r="P612" s="105"/>
      <c r="Q612" s="105"/>
      <c r="R612" s="105"/>
      <c r="S612" s="105"/>
      <c r="T612" s="65"/>
      <c r="U612" s="65"/>
      <c r="V612" s="65"/>
      <c r="W612" s="65"/>
    </row>
    <row r="613" spans="1:23" s="46" customFormat="1">
      <c r="A613" s="45"/>
      <c r="C613" s="47"/>
      <c r="J613" s="120"/>
      <c r="K613" s="105"/>
      <c r="L613" s="105"/>
      <c r="M613" s="105"/>
      <c r="N613" s="105"/>
      <c r="O613" s="105"/>
      <c r="P613" s="105"/>
      <c r="Q613" s="105"/>
      <c r="R613" s="105"/>
      <c r="S613" s="105"/>
      <c r="T613" s="65"/>
      <c r="U613" s="65"/>
      <c r="V613" s="65"/>
      <c r="W613" s="65"/>
    </row>
    <row r="614" spans="1:23" s="46" customFormat="1">
      <c r="A614" s="45"/>
      <c r="C614" s="47"/>
      <c r="J614" s="120"/>
      <c r="K614" s="105"/>
      <c r="L614" s="105"/>
      <c r="M614" s="105"/>
      <c r="N614" s="105"/>
      <c r="O614" s="105"/>
      <c r="P614" s="105"/>
      <c r="Q614" s="105"/>
      <c r="R614" s="105"/>
      <c r="S614" s="105"/>
      <c r="T614" s="65"/>
      <c r="U614" s="65"/>
      <c r="V614" s="65"/>
      <c r="W614" s="65"/>
    </row>
    <row r="615" spans="1:23" s="46" customFormat="1">
      <c r="A615" s="45"/>
      <c r="C615" s="47"/>
      <c r="J615" s="120"/>
      <c r="K615" s="105"/>
      <c r="L615" s="105"/>
      <c r="M615" s="105"/>
      <c r="N615" s="105"/>
      <c r="O615" s="105"/>
      <c r="P615" s="105"/>
      <c r="Q615" s="105"/>
      <c r="R615" s="105"/>
      <c r="S615" s="105"/>
      <c r="T615" s="65"/>
      <c r="U615" s="65"/>
      <c r="V615" s="65"/>
      <c r="W615" s="65"/>
    </row>
    <row r="616" spans="1:23" s="46" customFormat="1">
      <c r="A616" s="45"/>
      <c r="C616" s="47"/>
      <c r="J616" s="120"/>
      <c r="K616" s="105"/>
      <c r="L616" s="105"/>
      <c r="M616" s="105"/>
      <c r="N616" s="105"/>
      <c r="O616" s="105"/>
      <c r="P616" s="105"/>
      <c r="Q616" s="105"/>
      <c r="R616" s="105"/>
      <c r="S616" s="105"/>
      <c r="T616" s="65"/>
      <c r="U616" s="65"/>
      <c r="V616" s="65"/>
      <c r="W616" s="65"/>
    </row>
    <row r="617" spans="1:23" s="46" customFormat="1">
      <c r="A617" s="45"/>
      <c r="C617" s="47"/>
      <c r="J617" s="120"/>
      <c r="K617" s="105"/>
      <c r="L617" s="105"/>
      <c r="M617" s="105"/>
      <c r="N617" s="105"/>
      <c r="O617" s="105"/>
      <c r="P617" s="105"/>
      <c r="Q617" s="105"/>
      <c r="R617" s="105"/>
      <c r="S617" s="105"/>
      <c r="T617" s="65"/>
      <c r="U617" s="65"/>
      <c r="V617" s="65"/>
      <c r="W617" s="65"/>
    </row>
    <row r="618" spans="1:23" s="46" customFormat="1">
      <c r="A618" s="45"/>
      <c r="C618" s="47"/>
      <c r="J618" s="120"/>
      <c r="K618" s="105"/>
      <c r="L618" s="105"/>
      <c r="M618" s="105"/>
      <c r="N618" s="105"/>
      <c r="O618" s="105"/>
      <c r="P618" s="105"/>
      <c r="Q618" s="105"/>
      <c r="R618" s="105"/>
      <c r="S618" s="105"/>
      <c r="T618" s="65"/>
      <c r="U618" s="65"/>
      <c r="V618" s="65"/>
      <c r="W618" s="65"/>
    </row>
    <row r="619" spans="1:23" s="46" customFormat="1">
      <c r="A619" s="45"/>
      <c r="C619" s="47"/>
      <c r="J619" s="120"/>
      <c r="K619" s="105"/>
      <c r="L619" s="105"/>
      <c r="M619" s="105"/>
      <c r="N619" s="105"/>
      <c r="O619" s="105"/>
      <c r="P619" s="105"/>
      <c r="Q619" s="105"/>
      <c r="R619" s="105"/>
      <c r="S619" s="105"/>
      <c r="T619" s="65"/>
      <c r="U619" s="65"/>
      <c r="V619" s="65"/>
      <c r="W619" s="65"/>
    </row>
    <row r="620" spans="1:23" s="46" customFormat="1">
      <c r="A620" s="45"/>
      <c r="C620" s="47"/>
      <c r="J620" s="120"/>
      <c r="K620" s="105"/>
      <c r="L620" s="105"/>
      <c r="M620" s="105"/>
      <c r="N620" s="105"/>
      <c r="O620" s="105"/>
      <c r="P620" s="105"/>
      <c r="Q620" s="105"/>
      <c r="R620" s="105"/>
      <c r="S620" s="105"/>
      <c r="T620" s="65"/>
      <c r="U620" s="65"/>
      <c r="V620" s="65"/>
      <c r="W620" s="65"/>
    </row>
    <row r="621" spans="1:23" s="46" customFormat="1">
      <c r="A621" s="45"/>
      <c r="C621" s="47"/>
      <c r="J621" s="120"/>
      <c r="K621" s="105"/>
      <c r="L621" s="105"/>
      <c r="M621" s="105"/>
      <c r="N621" s="105"/>
      <c r="O621" s="105"/>
      <c r="P621" s="105"/>
      <c r="Q621" s="105"/>
      <c r="R621" s="105"/>
      <c r="S621" s="105"/>
      <c r="T621" s="65"/>
      <c r="U621" s="65"/>
      <c r="V621" s="65"/>
      <c r="W621" s="65"/>
    </row>
    <row r="622" spans="1:23" s="46" customFormat="1">
      <c r="A622" s="45"/>
      <c r="C622" s="47"/>
      <c r="J622" s="120"/>
      <c r="K622" s="105"/>
      <c r="L622" s="105"/>
      <c r="M622" s="105"/>
      <c r="N622" s="105"/>
      <c r="O622" s="105"/>
      <c r="P622" s="105"/>
      <c r="Q622" s="105"/>
      <c r="R622" s="105"/>
      <c r="S622" s="105"/>
      <c r="T622" s="65"/>
      <c r="U622" s="65"/>
      <c r="V622" s="65"/>
      <c r="W622" s="65"/>
    </row>
    <row r="623" spans="1:23" s="46" customFormat="1">
      <c r="A623" s="45"/>
      <c r="C623" s="47"/>
      <c r="J623" s="120"/>
      <c r="K623" s="105"/>
      <c r="L623" s="105"/>
      <c r="M623" s="105"/>
      <c r="N623" s="105"/>
      <c r="O623" s="105"/>
      <c r="P623" s="105"/>
      <c r="Q623" s="105"/>
      <c r="R623" s="105"/>
      <c r="S623" s="105"/>
      <c r="T623" s="65"/>
      <c r="U623" s="65"/>
      <c r="V623" s="65"/>
      <c r="W623" s="65"/>
    </row>
    <row r="624" spans="1:23" s="46" customFormat="1">
      <c r="A624" s="45"/>
      <c r="C624" s="47"/>
      <c r="J624" s="120"/>
      <c r="K624" s="105"/>
      <c r="L624" s="105"/>
      <c r="M624" s="105"/>
      <c r="N624" s="105"/>
      <c r="O624" s="105"/>
      <c r="P624" s="105"/>
      <c r="Q624" s="105"/>
      <c r="R624" s="105"/>
      <c r="S624" s="105"/>
      <c r="T624" s="65"/>
      <c r="U624" s="65"/>
      <c r="V624" s="65"/>
      <c r="W624" s="65"/>
    </row>
    <row r="625" spans="1:23" s="46" customFormat="1">
      <c r="A625" s="45"/>
      <c r="C625" s="47"/>
      <c r="J625" s="120"/>
      <c r="K625" s="105"/>
      <c r="L625" s="105"/>
      <c r="M625" s="105"/>
      <c r="N625" s="105"/>
      <c r="O625" s="105"/>
      <c r="P625" s="105"/>
      <c r="Q625" s="105"/>
      <c r="R625" s="105"/>
      <c r="S625" s="105"/>
      <c r="T625" s="65"/>
      <c r="U625" s="65"/>
      <c r="V625" s="65"/>
      <c r="W625" s="65"/>
    </row>
    <row r="626" spans="1:23" s="46" customFormat="1">
      <c r="A626" s="45"/>
      <c r="C626" s="47"/>
      <c r="J626" s="120"/>
      <c r="K626" s="105"/>
      <c r="L626" s="105"/>
      <c r="M626" s="105"/>
      <c r="N626" s="105"/>
      <c r="O626" s="105"/>
      <c r="P626" s="105"/>
      <c r="Q626" s="105"/>
      <c r="R626" s="105"/>
      <c r="S626" s="105"/>
      <c r="T626" s="65"/>
      <c r="U626" s="65"/>
      <c r="V626" s="65"/>
      <c r="W626" s="65"/>
    </row>
    <row r="627" spans="1:23" s="46" customFormat="1">
      <c r="A627" s="45"/>
      <c r="C627" s="47"/>
      <c r="J627" s="120"/>
      <c r="K627" s="105"/>
      <c r="L627" s="105"/>
      <c r="M627" s="105"/>
      <c r="N627" s="105"/>
      <c r="O627" s="105"/>
      <c r="P627" s="105"/>
      <c r="Q627" s="105"/>
      <c r="R627" s="105"/>
      <c r="S627" s="105"/>
      <c r="T627" s="65"/>
      <c r="U627" s="65"/>
      <c r="V627" s="65"/>
      <c r="W627" s="65"/>
    </row>
    <row r="628" spans="1:23" s="46" customFormat="1">
      <c r="A628" s="45"/>
      <c r="C628" s="47"/>
      <c r="J628" s="120"/>
      <c r="K628" s="105"/>
      <c r="L628" s="105"/>
      <c r="M628" s="105"/>
      <c r="N628" s="105"/>
      <c r="O628" s="105"/>
      <c r="P628" s="105"/>
      <c r="Q628" s="105"/>
      <c r="R628" s="105"/>
      <c r="S628" s="105"/>
      <c r="T628" s="65"/>
      <c r="U628" s="65"/>
      <c r="V628" s="65"/>
      <c r="W628" s="65"/>
    </row>
    <row r="629" spans="1:23" s="46" customFormat="1">
      <c r="A629" s="45"/>
      <c r="C629" s="47"/>
      <c r="J629" s="120"/>
      <c r="K629" s="105"/>
      <c r="L629" s="105"/>
      <c r="M629" s="105"/>
      <c r="N629" s="105"/>
      <c r="O629" s="105"/>
      <c r="P629" s="105"/>
      <c r="Q629" s="105"/>
      <c r="R629" s="105"/>
      <c r="S629" s="105"/>
      <c r="T629" s="65"/>
      <c r="U629" s="65"/>
      <c r="V629" s="65"/>
      <c r="W629" s="65"/>
    </row>
    <row r="630" spans="1:23" s="46" customFormat="1">
      <c r="A630" s="45"/>
      <c r="C630" s="47"/>
      <c r="J630" s="120"/>
      <c r="K630" s="105"/>
      <c r="L630" s="105"/>
      <c r="M630" s="105"/>
      <c r="N630" s="105"/>
      <c r="O630" s="105"/>
      <c r="P630" s="105"/>
      <c r="Q630" s="105"/>
      <c r="R630" s="105"/>
      <c r="S630" s="105"/>
      <c r="T630" s="65"/>
      <c r="U630" s="65"/>
      <c r="V630" s="65"/>
      <c r="W630" s="65"/>
    </row>
    <row r="631" spans="1:23" s="46" customFormat="1">
      <c r="A631" s="45"/>
      <c r="C631" s="47"/>
      <c r="J631" s="120"/>
      <c r="K631" s="105"/>
      <c r="L631" s="105"/>
      <c r="M631" s="105"/>
      <c r="N631" s="105"/>
      <c r="O631" s="105"/>
      <c r="P631" s="105"/>
      <c r="Q631" s="105"/>
      <c r="R631" s="105"/>
      <c r="S631" s="105"/>
      <c r="T631" s="65"/>
      <c r="U631" s="65"/>
      <c r="V631" s="65"/>
      <c r="W631" s="65"/>
    </row>
    <row r="632" spans="1:23" s="46" customFormat="1">
      <c r="A632" s="45"/>
      <c r="C632" s="47"/>
      <c r="J632" s="120"/>
      <c r="K632" s="105"/>
      <c r="L632" s="105"/>
      <c r="M632" s="105"/>
      <c r="N632" s="105"/>
      <c r="O632" s="105"/>
      <c r="P632" s="105"/>
      <c r="Q632" s="105"/>
      <c r="R632" s="105"/>
      <c r="S632" s="105"/>
      <c r="T632" s="65"/>
      <c r="U632" s="65"/>
      <c r="V632" s="65"/>
      <c r="W632" s="65"/>
    </row>
    <row r="633" spans="1:23" s="46" customFormat="1">
      <c r="A633" s="45"/>
      <c r="C633" s="47"/>
      <c r="J633" s="120"/>
      <c r="K633" s="105"/>
      <c r="L633" s="105"/>
      <c r="M633" s="105"/>
      <c r="N633" s="105"/>
      <c r="O633" s="105"/>
      <c r="P633" s="105"/>
      <c r="Q633" s="105"/>
      <c r="R633" s="105"/>
      <c r="S633" s="105"/>
      <c r="T633" s="65"/>
      <c r="U633" s="65"/>
      <c r="V633" s="65"/>
      <c r="W633" s="65"/>
    </row>
    <row r="634" spans="1:23" s="46" customFormat="1">
      <c r="A634" s="45"/>
      <c r="C634" s="47"/>
      <c r="J634" s="120"/>
      <c r="K634" s="105"/>
      <c r="L634" s="105"/>
      <c r="M634" s="105"/>
      <c r="N634" s="105"/>
      <c r="O634" s="105"/>
      <c r="P634" s="105"/>
      <c r="Q634" s="105"/>
      <c r="R634" s="105"/>
      <c r="S634" s="105"/>
      <c r="T634" s="65"/>
      <c r="U634" s="65"/>
      <c r="V634" s="65"/>
      <c r="W634" s="65"/>
    </row>
    <row r="635" spans="1:23" s="46" customFormat="1">
      <c r="A635" s="45"/>
      <c r="C635" s="47"/>
      <c r="J635" s="120"/>
      <c r="K635" s="105"/>
      <c r="L635" s="105"/>
      <c r="M635" s="105"/>
      <c r="N635" s="105"/>
      <c r="O635" s="105"/>
      <c r="P635" s="105"/>
      <c r="Q635" s="105"/>
      <c r="R635" s="105"/>
      <c r="S635" s="105"/>
      <c r="T635" s="65"/>
      <c r="U635" s="65"/>
      <c r="V635" s="65"/>
      <c r="W635" s="65"/>
    </row>
    <row r="636" spans="1:23" s="46" customFormat="1">
      <c r="A636" s="45"/>
      <c r="C636" s="47"/>
      <c r="J636" s="120"/>
      <c r="K636" s="105"/>
      <c r="L636" s="105"/>
      <c r="M636" s="105"/>
      <c r="N636" s="105"/>
      <c r="O636" s="105"/>
      <c r="P636" s="105"/>
      <c r="Q636" s="105"/>
      <c r="R636" s="105"/>
      <c r="S636" s="105"/>
      <c r="T636" s="65"/>
      <c r="U636" s="65"/>
      <c r="V636" s="65"/>
      <c r="W636" s="65"/>
    </row>
    <row r="637" spans="1:23" s="46" customFormat="1">
      <c r="A637" s="45"/>
      <c r="C637" s="47"/>
      <c r="J637" s="120"/>
      <c r="K637" s="105"/>
      <c r="L637" s="105"/>
      <c r="M637" s="105"/>
      <c r="N637" s="105"/>
      <c r="O637" s="105"/>
      <c r="P637" s="105"/>
      <c r="Q637" s="105"/>
      <c r="R637" s="105"/>
      <c r="S637" s="105"/>
      <c r="T637" s="65"/>
      <c r="U637" s="65"/>
      <c r="V637" s="65"/>
      <c r="W637" s="65"/>
    </row>
    <row r="638" spans="1:23" s="46" customFormat="1">
      <c r="A638" s="45"/>
      <c r="C638" s="47"/>
      <c r="J638" s="120"/>
      <c r="K638" s="105"/>
      <c r="L638" s="105"/>
      <c r="M638" s="105"/>
      <c r="N638" s="105"/>
      <c r="O638" s="105"/>
      <c r="P638" s="105"/>
      <c r="Q638" s="105"/>
      <c r="R638" s="105"/>
      <c r="S638" s="105"/>
      <c r="T638" s="65"/>
      <c r="U638" s="65"/>
      <c r="V638" s="65"/>
      <c r="W638" s="65"/>
    </row>
    <row r="639" spans="1:23" s="46" customFormat="1">
      <c r="A639" s="45"/>
      <c r="C639" s="47"/>
      <c r="J639" s="120"/>
      <c r="K639" s="105"/>
      <c r="L639" s="105"/>
      <c r="M639" s="105"/>
      <c r="N639" s="105"/>
      <c r="O639" s="105"/>
      <c r="P639" s="105"/>
      <c r="Q639" s="105"/>
      <c r="R639" s="105"/>
      <c r="S639" s="105"/>
      <c r="T639" s="65"/>
      <c r="U639" s="65"/>
      <c r="V639" s="65"/>
      <c r="W639" s="65"/>
    </row>
    <row r="640" spans="1:23" s="46" customFormat="1">
      <c r="A640" s="45"/>
      <c r="C640" s="47"/>
      <c r="J640" s="120"/>
      <c r="K640" s="105"/>
      <c r="L640" s="105"/>
      <c r="M640" s="105"/>
      <c r="N640" s="105"/>
      <c r="O640" s="105"/>
      <c r="P640" s="105"/>
      <c r="Q640" s="105"/>
      <c r="R640" s="105"/>
      <c r="S640" s="105"/>
      <c r="T640" s="65"/>
      <c r="U640" s="65"/>
      <c r="V640" s="65"/>
      <c r="W640" s="65"/>
    </row>
    <row r="641" spans="1:23" s="46" customFormat="1">
      <c r="A641" s="45"/>
      <c r="C641" s="47"/>
      <c r="J641" s="120"/>
      <c r="K641" s="105"/>
      <c r="L641" s="105"/>
      <c r="M641" s="105"/>
      <c r="N641" s="105"/>
      <c r="O641" s="105"/>
      <c r="P641" s="105"/>
      <c r="Q641" s="105"/>
      <c r="R641" s="105"/>
      <c r="S641" s="105"/>
      <c r="T641" s="65"/>
      <c r="U641" s="65"/>
      <c r="V641" s="65"/>
      <c r="W641" s="65"/>
    </row>
    <row r="642" spans="1:23" s="46" customFormat="1">
      <c r="A642" s="45"/>
      <c r="C642" s="47"/>
      <c r="J642" s="120"/>
      <c r="K642" s="105"/>
      <c r="L642" s="105"/>
      <c r="M642" s="105"/>
      <c r="N642" s="105"/>
      <c r="O642" s="105"/>
      <c r="P642" s="105"/>
      <c r="Q642" s="105"/>
      <c r="R642" s="105"/>
      <c r="S642" s="105"/>
      <c r="T642" s="65"/>
      <c r="U642" s="65"/>
      <c r="V642" s="65"/>
      <c r="W642" s="65"/>
    </row>
    <row r="643" spans="1:23" s="46" customFormat="1">
      <c r="A643" s="45"/>
      <c r="C643" s="47"/>
      <c r="J643" s="120"/>
      <c r="K643" s="105"/>
      <c r="L643" s="105"/>
      <c r="M643" s="105"/>
      <c r="N643" s="105"/>
      <c r="O643" s="105"/>
      <c r="P643" s="105"/>
      <c r="Q643" s="105"/>
      <c r="R643" s="105"/>
      <c r="S643" s="105"/>
      <c r="T643" s="65"/>
      <c r="U643" s="65"/>
      <c r="V643" s="65"/>
      <c r="W643" s="65"/>
    </row>
    <row r="644" spans="1:23" s="46" customFormat="1">
      <c r="A644" s="45"/>
      <c r="C644" s="47"/>
      <c r="J644" s="120"/>
      <c r="K644" s="105"/>
      <c r="L644" s="105"/>
      <c r="M644" s="105"/>
      <c r="N644" s="105"/>
      <c r="O644" s="105"/>
      <c r="P644" s="105"/>
      <c r="Q644" s="105"/>
      <c r="R644" s="105"/>
      <c r="S644" s="105"/>
      <c r="T644" s="65"/>
      <c r="U644" s="65"/>
      <c r="V644" s="65"/>
      <c r="W644" s="65"/>
    </row>
    <row r="645" spans="1:23" s="46" customFormat="1">
      <c r="A645" s="45"/>
      <c r="C645" s="47"/>
      <c r="J645" s="120"/>
      <c r="K645" s="105"/>
      <c r="L645" s="105"/>
      <c r="M645" s="105"/>
      <c r="N645" s="105"/>
      <c r="O645" s="105"/>
      <c r="P645" s="105"/>
      <c r="Q645" s="105"/>
      <c r="R645" s="105"/>
      <c r="S645" s="105"/>
      <c r="T645" s="65"/>
      <c r="U645" s="65"/>
      <c r="V645" s="65"/>
      <c r="W645" s="65"/>
    </row>
    <row r="646" spans="1:23" s="46" customFormat="1">
      <c r="A646" s="45"/>
      <c r="C646" s="47"/>
      <c r="J646" s="120"/>
      <c r="K646" s="105"/>
      <c r="L646" s="105"/>
      <c r="M646" s="105"/>
      <c r="N646" s="105"/>
      <c r="O646" s="105"/>
      <c r="P646" s="105"/>
      <c r="Q646" s="105"/>
      <c r="R646" s="105"/>
      <c r="S646" s="105"/>
      <c r="T646" s="65"/>
      <c r="U646" s="65"/>
      <c r="V646" s="65"/>
      <c r="W646" s="65"/>
    </row>
    <row r="647" spans="1:23" s="46" customFormat="1">
      <c r="A647" s="45"/>
      <c r="C647" s="47"/>
      <c r="J647" s="120"/>
      <c r="K647" s="105"/>
      <c r="L647" s="105"/>
      <c r="M647" s="105"/>
      <c r="N647" s="105"/>
      <c r="O647" s="105"/>
      <c r="P647" s="105"/>
      <c r="Q647" s="105"/>
      <c r="R647" s="105"/>
      <c r="S647" s="105"/>
      <c r="T647" s="65"/>
      <c r="U647" s="65"/>
      <c r="V647" s="65"/>
      <c r="W647" s="65"/>
    </row>
    <row r="648" spans="1:23" s="46" customFormat="1">
      <c r="A648" s="45"/>
      <c r="C648" s="47"/>
      <c r="J648" s="120"/>
      <c r="K648" s="105"/>
      <c r="L648" s="105"/>
      <c r="M648" s="105"/>
      <c r="N648" s="105"/>
      <c r="O648" s="105"/>
      <c r="P648" s="105"/>
      <c r="Q648" s="105"/>
      <c r="R648" s="105"/>
      <c r="S648" s="105"/>
      <c r="T648" s="65"/>
      <c r="U648" s="65"/>
      <c r="V648" s="65"/>
      <c r="W648" s="65"/>
    </row>
    <row r="649" spans="1:23" s="46" customFormat="1">
      <c r="A649" s="45"/>
      <c r="C649" s="47"/>
      <c r="J649" s="120"/>
      <c r="K649" s="105"/>
      <c r="L649" s="105"/>
      <c r="M649" s="105"/>
      <c r="N649" s="105"/>
      <c r="O649" s="105"/>
      <c r="P649" s="105"/>
      <c r="Q649" s="105"/>
      <c r="R649" s="105"/>
      <c r="S649" s="105"/>
      <c r="T649" s="65"/>
      <c r="U649" s="65"/>
      <c r="V649" s="65"/>
      <c r="W649" s="65"/>
    </row>
    <row r="650" spans="1:23" s="46" customFormat="1">
      <c r="A650" s="45"/>
      <c r="C650" s="47"/>
      <c r="J650" s="120"/>
      <c r="K650" s="105"/>
      <c r="L650" s="105"/>
      <c r="M650" s="105"/>
      <c r="N650" s="105"/>
      <c r="O650" s="105"/>
      <c r="P650" s="105"/>
      <c r="Q650" s="105"/>
      <c r="R650" s="105"/>
      <c r="S650" s="105"/>
      <c r="T650" s="65"/>
      <c r="U650" s="65"/>
      <c r="V650" s="65"/>
      <c r="W650" s="65"/>
    </row>
    <row r="651" spans="1:23" s="46" customFormat="1">
      <c r="A651" s="45"/>
      <c r="C651" s="47"/>
      <c r="J651" s="120"/>
      <c r="K651" s="105"/>
      <c r="L651" s="105"/>
      <c r="M651" s="105"/>
      <c r="N651" s="105"/>
      <c r="O651" s="105"/>
      <c r="P651" s="105"/>
      <c r="Q651" s="105"/>
      <c r="R651" s="105"/>
      <c r="S651" s="105"/>
      <c r="T651" s="65"/>
      <c r="U651" s="65"/>
      <c r="V651" s="65"/>
      <c r="W651" s="65"/>
    </row>
    <row r="652" spans="1:23" s="46" customFormat="1">
      <c r="A652" s="45"/>
      <c r="C652" s="47"/>
      <c r="J652" s="120"/>
      <c r="K652" s="105"/>
      <c r="L652" s="105"/>
      <c r="M652" s="105"/>
      <c r="N652" s="105"/>
      <c r="O652" s="105"/>
      <c r="P652" s="105"/>
      <c r="Q652" s="105"/>
      <c r="R652" s="105"/>
      <c r="S652" s="105"/>
      <c r="T652" s="65"/>
      <c r="U652" s="65"/>
      <c r="V652" s="65"/>
      <c r="W652" s="65"/>
    </row>
    <row r="653" spans="1:23" s="46" customFormat="1">
      <c r="A653" s="45"/>
      <c r="C653" s="47"/>
      <c r="J653" s="120"/>
      <c r="K653" s="105"/>
      <c r="L653" s="105"/>
      <c r="M653" s="105"/>
      <c r="N653" s="105"/>
      <c r="O653" s="105"/>
      <c r="P653" s="105"/>
      <c r="Q653" s="105"/>
      <c r="R653" s="105"/>
      <c r="S653" s="105"/>
      <c r="T653" s="65"/>
      <c r="U653" s="65"/>
      <c r="V653" s="65"/>
      <c r="W653" s="65"/>
    </row>
    <row r="654" spans="1:23" s="46" customFormat="1">
      <c r="A654" s="45"/>
      <c r="C654" s="47"/>
      <c r="J654" s="120"/>
      <c r="K654" s="105"/>
      <c r="L654" s="105"/>
      <c r="M654" s="105"/>
      <c r="N654" s="105"/>
      <c r="O654" s="105"/>
      <c r="P654" s="105"/>
      <c r="Q654" s="105"/>
      <c r="R654" s="105"/>
      <c r="S654" s="105"/>
      <c r="T654" s="65"/>
      <c r="U654" s="65"/>
      <c r="V654" s="65"/>
      <c r="W654" s="65"/>
    </row>
    <row r="655" spans="1:23" s="46" customFormat="1">
      <c r="A655" s="45"/>
      <c r="C655" s="47"/>
      <c r="J655" s="120"/>
      <c r="K655" s="105"/>
      <c r="L655" s="105"/>
      <c r="M655" s="105"/>
      <c r="N655" s="105"/>
      <c r="O655" s="105"/>
      <c r="P655" s="105"/>
      <c r="Q655" s="105"/>
      <c r="R655" s="105"/>
      <c r="S655" s="105"/>
      <c r="T655" s="65"/>
      <c r="U655" s="65"/>
      <c r="V655" s="65"/>
      <c r="W655" s="65"/>
    </row>
    <row r="656" spans="1:23" s="46" customFormat="1">
      <c r="A656" s="45"/>
      <c r="C656" s="47"/>
      <c r="J656" s="120"/>
      <c r="K656" s="105"/>
      <c r="L656" s="105"/>
      <c r="M656" s="105"/>
      <c r="N656" s="105"/>
      <c r="O656" s="105"/>
      <c r="P656" s="105"/>
      <c r="Q656" s="105"/>
      <c r="R656" s="105"/>
      <c r="S656" s="105"/>
      <c r="T656" s="65"/>
      <c r="U656" s="65"/>
      <c r="V656" s="65"/>
      <c r="W656" s="65"/>
    </row>
    <row r="657" spans="1:23" s="46" customFormat="1">
      <c r="A657" s="45"/>
      <c r="C657" s="47"/>
      <c r="J657" s="120"/>
      <c r="K657" s="105"/>
      <c r="L657" s="105"/>
      <c r="M657" s="105"/>
      <c r="N657" s="105"/>
      <c r="O657" s="105"/>
      <c r="P657" s="105"/>
      <c r="Q657" s="105"/>
      <c r="R657" s="105"/>
      <c r="S657" s="105"/>
      <c r="T657" s="65"/>
      <c r="U657" s="65"/>
      <c r="V657" s="65"/>
      <c r="W657" s="65"/>
    </row>
    <row r="658" spans="1:23" s="46" customFormat="1">
      <c r="A658" s="45"/>
      <c r="C658" s="47"/>
      <c r="J658" s="120"/>
      <c r="K658" s="105"/>
      <c r="L658" s="105"/>
      <c r="M658" s="105"/>
      <c r="N658" s="105"/>
      <c r="O658" s="105"/>
      <c r="P658" s="105"/>
      <c r="Q658" s="105"/>
      <c r="R658" s="105"/>
      <c r="S658" s="105"/>
      <c r="T658" s="65"/>
      <c r="U658" s="65"/>
      <c r="V658" s="65"/>
      <c r="W658" s="65"/>
    </row>
    <row r="659" spans="1:23" s="46" customFormat="1">
      <c r="A659" s="45"/>
      <c r="C659" s="47"/>
      <c r="J659" s="120"/>
      <c r="K659" s="105"/>
      <c r="L659" s="105"/>
      <c r="M659" s="105"/>
      <c r="N659" s="105"/>
      <c r="O659" s="105"/>
      <c r="P659" s="105"/>
      <c r="Q659" s="105"/>
      <c r="R659" s="105"/>
      <c r="S659" s="105"/>
      <c r="T659" s="65"/>
      <c r="U659" s="65"/>
      <c r="V659" s="65"/>
      <c r="W659" s="65"/>
    </row>
    <row r="660" spans="1:23" s="46" customFormat="1">
      <c r="A660" s="45"/>
      <c r="C660" s="47"/>
      <c r="J660" s="120"/>
      <c r="K660" s="105"/>
      <c r="L660" s="105"/>
      <c r="M660" s="105"/>
      <c r="N660" s="105"/>
      <c r="O660" s="105"/>
      <c r="P660" s="105"/>
      <c r="Q660" s="105"/>
      <c r="R660" s="105"/>
      <c r="S660" s="105"/>
      <c r="T660" s="65"/>
      <c r="U660" s="65"/>
      <c r="V660" s="65"/>
      <c r="W660" s="65"/>
    </row>
    <row r="661" spans="1:23" s="46" customFormat="1">
      <c r="A661" s="45"/>
      <c r="C661" s="47"/>
      <c r="J661" s="120"/>
      <c r="K661" s="105"/>
      <c r="L661" s="105"/>
      <c r="M661" s="105"/>
      <c r="N661" s="105"/>
      <c r="O661" s="105"/>
      <c r="P661" s="105"/>
      <c r="Q661" s="105"/>
      <c r="R661" s="105"/>
      <c r="S661" s="105"/>
      <c r="T661" s="65"/>
      <c r="U661" s="65"/>
      <c r="V661" s="65"/>
      <c r="W661" s="65"/>
    </row>
    <row r="662" spans="1:23" s="46" customFormat="1">
      <c r="A662" s="45"/>
      <c r="C662" s="47"/>
      <c r="J662" s="120"/>
      <c r="K662" s="105"/>
      <c r="L662" s="105"/>
      <c r="M662" s="105"/>
      <c r="N662" s="105"/>
      <c r="O662" s="105"/>
      <c r="P662" s="105"/>
      <c r="Q662" s="105"/>
      <c r="R662" s="105"/>
      <c r="S662" s="105"/>
      <c r="T662" s="65"/>
      <c r="U662" s="65"/>
      <c r="V662" s="65"/>
      <c r="W662" s="65"/>
    </row>
    <row r="663" spans="1:23" s="46" customFormat="1">
      <c r="A663" s="45"/>
      <c r="C663" s="47"/>
      <c r="J663" s="120"/>
      <c r="K663" s="105"/>
      <c r="L663" s="105"/>
      <c r="M663" s="105"/>
      <c r="N663" s="105"/>
      <c r="O663" s="105"/>
      <c r="P663" s="105"/>
      <c r="Q663" s="105"/>
      <c r="R663" s="105"/>
      <c r="S663" s="105"/>
      <c r="T663" s="65"/>
      <c r="U663" s="65"/>
      <c r="V663" s="65"/>
      <c r="W663" s="65"/>
    </row>
    <row r="664" spans="1:23" s="46" customFormat="1">
      <c r="A664" s="45"/>
      <c r="C664" s="47"/>
      <c r="J664" s="120"/>
      <c r="K664" s="105"/>
      <c r="L664" s="105"/>
      <c r="M664" s="105"/>
      <c r="N664" s="105"/>
      <c r="O664" s="105"/>
      <c r="P664" s="105"/>
      <c r="Q664" s="105"/>
      <c r="R664" s="105"/>
      <c r="S664" s="105"/>
      <c r="T664" s="65"/>
      <c r="U664" s="65"/>
      <c r="V664" s="65"/>
      <c r="W664" s="65"/>
    </row>
    <row r="665" spans="1:23" s="46" customFormat="1">
      <c r="A665" s="45"/>
      <c r="C665" s="47"/>
      <c r="J665" s="120"/>
      <c r="K665" s="105"/>
      <c r="L665" s="105"/>
      <c r="M665" s="105"/>
      <c r="N665" s="105"/>
      <c r="O665" s="105"/>
      <c r="P665" s="105"/>
      <c r="Q665" s="105"/>
      <c r="R665" s="105"/>
      <c r="S665" s="105"/>
      <c r="T665" s="65"/>
      <c r="U665" s="65"/>
      <c r="V665" s="65"/>
      <c r="W665" s="65"/>
    </row>
    <row r="666" spans="1:23" s="46" customFormat="1">
      <c r="A666" s="45"/>
      <c r="C666" s="47"/>
      <c r="J666" s="120"/>
      <c r="K666" s="105"/>
      <c r="L666" s="105"/>
      <c r="M666" s="105"/>
      <c r="N666" s="105"/>
      <c r="O666" s="105"/>
      <c r="P666" s="105"/>
      <c r="Q666" s="105"/>
      <c r="R666" s="105"/>
      <c r="S666" s="105"/>
      <c r="T666" s="65"/>
      <c r="U666" s="65"/>
      <c r="V666" s="65"/>
      <c r="W666" s="65"/>
    </row>
    <row r="667" spans="1:23" s="46" customFormat="1">
      <c r="A667" s="45"/>
      <c r="C667" s="47"/>
      <c r="J667" s="120"/>
      <c r="K667" s="105"/>
      <c r="L667" s="105"/>
      <c r="M667" s="105"/>
      <c r="N667" s="105"/>
      <c r="O667" s="105"/>
      <c r="P667" s="105"/>
      <c r="Q667" s="105"/>
      <c r="R667" s="105"/>
      <c r="S667" s="105"/>
      <c r="T667" s="65"/>
      <c r="U667" s="65"/>
      <c r="V667" s="65"/>
      <c r="W667" s="65"/>
    </row>
    <row r="668" spans="1:23" s="46" customFormat="1">
      <c r="A668" s="45"/>
      <c r="C668" s="47"/>
      <c r="J668" s="120"/>
      <c r="K668" s="105"/>
      <c r="L668" s="105"/>
      <c r="M668" s="105"/>
      <c r="N668" s="105"/>
      <c r="O668" s="105"/>
      <c r="P668" s="105"/>
      <c r="Q668" s="105"/>
      <c r="R668" s="105"/>
      <c r="S668" s="105"/>
      <c r="T668" s="65"/>
      <c r="U668" s="65"/>
      <c r="V668" s="65"/>
      <c r="W668" s="65"/>
    </row>
    <row r="669" spans="1:23" s="46" customFormat="1">
      <c r="A669" s="45"/>
      <c r="C669" s="47"/>
      <c r="J669" s="120"/>
      <c r="K669" s="105"/>
      <c r="L669" s="105"/>
      <c r="M669" s="105"/>
      <c r="N669" s="105"/>
      <c r="O669" s="105"/>
      <c r="P669" s="105"/>
      <c r="Q669" s="105"/>
      <c r="R669" s="105"/>
      <c r="S669" s="105"/>
      <c r="T669" s="65"/>
      <c r="U669" s="65"/>
      <c r="V669" s="65"/>
      <c r="W669" s="65"/>
    </row>
    <row r="670" spans="1:23" s="46" customFormat="1">
      <c r="A670" s="45"/>
      <c r="C670" s="47"/>
      <c r="J670" s="120"/>
      <c r="K670" s="105"/>
      <c r="L670" s="105"/>
      <c r="M670" s="105"/>
      <c r="N670" s="105"/>
      <c r="O670" s="105"/>
      <c r="P670" s="105"/>
      <c r="Q670" s="105"/>
      <c r="R670" s="105"/>
      <c r="S670" s="105"/>
      <c r="T670" s="65"/>
      <c r="U670" s="65"/>
      <c r="V670" s="65"/>
      <c r="W670" s="65"/>
    </row>
    <row r="671" spans="1:23" s="46" customFormat="1">
      <c r="A671" s="45"/>
      <c r="C671" s="47"/>
      <c r="J671" s="120"/>
      <c r="K671" s="105"/>
      <c r="L671" s="105"/>
      <c r="M671" s="105"/>
      <c r="N671" s="105"/>
      <c r="O671" s="105"/>
      <c r="P671" s="105"/>
      <c r="Q671" s="105"/>
      <c r="R671" s="105"/>
      <c r="S671" s="105"/>
      <c r="T671" s="65"/>
      <c r="U671" s="65"/>
      <c r="V671" s="65"/>
      <c r="W671" s="65"/>
    </row>
    <row r="672" spans="1:23" s="46" customFormat="1">
      <c r="A672" s="45"/>
      <c r="C672" s="47"/>
      <c r="J672" s="120"/>
      <c r="K672" s="105"/>
      <c r="L672" s="105"/>
      <c r="M672" s="105"/>
      <c r="N672" s="105"/>
      <c r="O672" s="105"/>
      <c r="P672" s="105"/>
      <c r="Q672" s="105"/>
      <c r="R672" s="105"/>
      <c r="S672" s="105"/>
      <c r="T672" s="65"/>
      <c r="U672" s="65"/>
      <c r="V672" s="65"/>
      <c r="W672" s="65"/>
    </row>
    <row r="673" spans="1:23" s="46" customFormat="1">
      <c r="A673" s="45"/>
      <c r="C673" s="47"/>
      <c r="J673" s="120"/>
      <c r="K673" s="105"/>
      <c r="L673" s="105"/>
      <c r="M673" s="105"/>
      <c r="N673" s="105"/>
      <c r="O673" s="105"/>
      <c r="P673" s="105"/>
      <c r="Q673" s="105"/>
      <c r="R673" s="105"/>
      <c r="S673" s="105"/>
      <c r="T673" s="65"/>
      <c r="U673" s="65"/>
      <c r="V673" s="65"/>
      <c r="W673" s="65"/>
    </row>
    <row r="674" spans="1:23" s="46" customFormat="1">
      <c r="A674" s="45"/>
      <c r="C674" s="47"/>
      <c r="J674" s="120"/>
      <c r="K674" s="105"/>
      <c r="L674" s="105"/>
      <c r="M674" s="105"/>
      <c r="N674" s="105"/>
      <c r="O674" s="105"/>
      <c r="P674" s="105"/>
      <c r="Q674" s="105"/>
      <c r="R674" s="105"/>
      <c r="S674" s="105"/>
      <c r="T674" s="65"/>
      <c r="U674" s="65"/>
      <c r="V674" s="65"/>
      <c r="W674" s="65"/>
    </row>
    <row r="675" spans="1:23" s="46" customFormat="1">
      <c r="A675" s="45"/>
      <c r="C675" s="47"/>
      <c r="J675" s="120"/>
      <c r="K675" s="105"/>
      <c r="L675" s="105"/>
      <c r="M675" s="105"/>
      <c r="N675" s="105"/>
      <c r="O675" s="105"/>
      <c r="P675" s="105"/>
      <c r="Q675" s="105"/>
      <c r="R675" s="105"/>
      <c r="S675" s="105"/>
      <c r="T675" s="65"/>
      <c r="U675" s="65"/>
      <c r="V675" s="65"/>
      <c r="W675" s="65"/>
    </row>
    <row r="676" spans="1:23" s="46" customFormat="1">
      <c r="A676" s="45"/>
      <c r="C676" s="47"/>
      <c r="J676" s="120"/>
      <c r="K676" s="105"/>
      <c r="L676" s="105"/>
      <c r="M676" s="105"/>
      <c r="N676" s="105"/>
      <c r="O676" s="105"/>
      <c r="P676" s="105"/>
      <c r="Q676" s="105"/>
      <c r="R676" s="105"/>
      <c r="S676" s="105"/>
      <c r="T676" s="65"/>
      <c r="U676" s="65"/>
      <c r="V676" s="65"/>
      <c r="W676" s="65"/>
    </row>
    <row r="677" spans="1:23" s="46" customFormat="1">
      <c r="A677" s="45"/>
      <c r="C677" s="47"/>
      <c r="J677" s="120"/>
      <c r="K677" s="105"/>
      <c r="L677" s="105"/>
      <c r="M677" s="105"/>
      <c r="N677" s="105"/>
      <c r="O677" s="105"/>
      <c r="P677" s="105"/>
      <c r="Q677" s="105"/>
      <c r="R677" s="105"/>
      <c r="S677" s="105"/>
      <c r="T677" s="65"/>
      <c r="U677" s="65"/>
      <c r="V677" s="65"/>
      <c r="W677" s="65"/>
    </row>
    <row r="678" spans="1:23" s="46" customFormat="1">
      <c r="A678" s="45"/>
      <c r="C678" s="47"/>
      <c r="J678" s="120"/>
      <c r="K678" s="105"/>
      <c r="L678" s="105"/>
      <c r="M678" s="105"/>
      <c r="N678" s="105"/>
      <c r="O678" s="105"/>
      <c r="P678" s="105"/>
      <c r="Q678" s="105"/>
      <c r="R678" s="105"/>
      <c r="S678" s="105"/>
      <c r="T678" s="65"/>
      <c r="U678" s="65"/>
      <c r="V678" s="65"/>
      <c r="W678" s="65"/>
    </row>
    <row r="679" spans="1:23" s="46" customFormat="1">
      <c r="A679" s="45"/>
      <c r="C679" s="47"/>
      <c r="J679" s="120"/>
      <c r="K679" s="105"/>
      <c r="L679" s="105"/>
      <c r="M679" s="105"/>
      <c r="N679" s="105"/>
      <c r="O679" s="105"/>
      <c r="P679" s="105"/>
      <c r="Q679" s="105"/>
      <c r="R679" s="105"/>
      <c r="S679" s="105"/>
      <c r="T679" s="65"/>
      <c r="U679" s="65"/>
      <c r="V679" s="65"/>
      <c r="W679" s="65"/>
    </row>
    <row r="680" spans="1:23" s="46" customFormat="1">
      <c r="A680" s="45"/>
      <c r="C680" s="47"/>
      <c r="J680" s="120"/>
      <c r="K680" s="105"/>
      <c r="L680" s="105"/>
      <c r="M680" s="105"/>
      <c r="N680" s="105"/>
      <c r="O680" s="105"/>
      <c r="P680" s="105"/>
      <c r="Q680" s="105"/>
      <c r="R680" s="105"/>
      <c r="S680" s="105"/>
      <c r="T680" s="65"/>
      <c r="U680" s="65"/>
      <c r="V680" s="65"/>
      <c r="W680" s="65"/>
    </row>
    <row r="681" spans="1:23" s="46" customFormat="1">
      <c r="A681" s="45"/>
      <c r="C681" s="47"/>
      <c r="J681" s="120"/>
      <c r="K681" s="105"/>
      <c r="L681" s="105"/>
      <c r="M681" s="105"/>
      <c r="N681" s="105"/>
      <c r="O681" s="105"/>
      <c r="P681" s="105"/>
      <c r="Q681" s="105"/>
      <c r="R681" s="105"/>
      <c r="S681" s="105"/>
      <c r="T681" s="65"/>
      <c r="U681" s="65"/>
      <c r="V681" s="65"/>
      <c r="W681" s="65"/>
    </row>
    <row r="682" spans="1:23" s="46" customFormat="1">
      <c r="A682" s="45"/>
      <c r="C682" s="47"/>
      <c r="J682" s="120"/>
      <c r="K682" s="105"/>
      <c r="L682" s="105"/>
      <c r="M682" s="105"/>
      <c r="N682" s="105"/>
      <c r="O682" s="105"/>
      <c r="P682" s="105"/>
      <c r="Q682" s="105"/>
      <c r="R682" s="105"/>
      <c r="S682" s="105"/>
      <c r="T682" s="65"/>
      <c r="U682" s="65"/>
      <c r="V682" s="65"/>
      <c r="W682" s="65"/>
    </row>
    <row r="683" spans="1:23" s="46" customFormat="1">
      <c r="A683" s="45"/>
      <c r="C683" s="47"/>
      <c r="J683" s="120"/>
      <c r="K683" s="105"/>
      <c r="L683" s="105"/>
      <c r="M683" s="105"/>
      <c r="N683" s="105"/>
      <c r="O683" s="105"/>
      <c r="P683" s="105"/>
      <c r="Q683" s="105"/>
      <c r="R683" s="105"/>
      <c r="S683" s="105"/>
      <c r="T683" s="65"/>
      <c r="U683" s="65"/>
      <c r="V683" s="65"/>
      <c r="W683" s="65"/>
    </row>
    <row r="684" spans="1:23" s="46" customFormat="1">
      <c r="A684" s="45"/>
      <c r="C684" s="47"/>
      <c r="J684" s="120"/>
      <c r="K684" s="105"/>
      <c r="L684" s="105"/>
      <c r="M684" s="105"/>
      <c r="N684" s="105"/>
      <c r="O684" s="105"/>
      <c r="P684" s="105"/>
      <c r="Q684" s="105"/>
      <c r="R684" s="105"/>
      <c r="S684" s="105"/>
      <c r="T684" s="65"/>
      <c r="U684" s="65"/>
      <c r="V684" s="65"/>
      <c r="W684" s="65"/>
    </row>
    <row r="685" spans="1:23" s="46" customFormat="1">
      <c r="A685" s="45"/>
      <c r="C685" s="47"/>
      <c r="J685" s="120"/>
      <c r="K685" s="105"/>
      <c r="L685" s="105"/>
      <c r="M685" s="105"/>
      <c r="N685" s="105"/>
      <c r="O685" s="105"/>
      <c r="P685" s="105"/>
      <c r="Q685" s="105"/>
      <c r="R685" s="105"/>
      <c r="S685" s="105"/>
      <c r="T685" s="65"/>
      <c r="U685" s="65"/>
      <c r="V685" s="65"/>
      <c r="W685" s="65"/>
    </row>
    <row r="686" spans="1:23" s="46" customFormat="1">
      <c r="A686" s="45"/>
      <c r="C686" s="47"/>
      <c r="J686" s="120"/>
      <c r="K686" s="105"/>
      <c r="L686" s="105"/>
      <c r="M686" s="105"/>
      <c r="N686" s="105"/>
      <c r="O686" s="105"/>
      <c r="P686" s="105"/>
      <c r="Q686" s="105"/>
      <c r="R686" s="105"/>
      <c r="S686" s="105"/>
      <c r="T686" s="65"/>
      <c r="U686" s="65"/>
      <c r="V686" s="65"/>
      <c r="W686" s="65"/>
    </row>
    <row r="687" spans="1:23" s="46" customFormat="1">
      <c r="A687" s="45"/>
      <c r="C687" s="47"/>
      <c r="J687" s="120"/>
      <c r="K687" s="105"/>
      <c r="L687" s="105"/>
      <c r="M687" s="105"/>
      <c r="N687" s="105"/>
      <c r="O687" s="105"/>
      <c r="P687" s="105"/>
      <c r="Q687" s="105"/>
      <c r="R687" s="105"/>
      <c r="S687" s="105"/>
      <c r="T687" s="65"/>
      <c r="U687" s="65"/>
      <c r="V687" s="65"/>
      <c r="W687" s="65"/>
    </row>
    <row r="688" spans="1:23" s="46" customFormat="1">
      <c r="A688" s="45"/>
      <c r="C688" s="47"/>
      <c r="J688" s="120"/>
      <c r="K688" s="105"/>
      <c r="L688" s="105"/>
      <c r="M688" s="105"/>
      <c r="N688" s="105"/>
      <c r="O688" s="105"/>
      <c r="P688" s="105"/>
      <c r="Q688" s="105"/>
      <c r="R688" s="105"/>
      <c r="S688" s="105"/>
      <c r="T688" s="65"/>
      <c r="U688" s="65"/>
      <c r="V688" s="65"/>
      <c r="W688" s="65"/>
    </row>
    <row r="689" spans="1:23" s="46" customFormat="1">
      <c r="A689" s="45"/>
      <c r="C689" s="47"/>
      <c r="J689" s="120"/>
      <c r="K689" s="105"/>
      <c r="L689" s="105"/>
      <c r="M689" s="105"/>
      <c r="N689" s="105"/>
      <c r="O689" s="105"/>
      <c r="P689" s="105"/>
      <c r="Q689" s="105"/>
      <c r="R689" s="105"/>
      <c r="S689" s="105"/>
      <c r="T689" s="65"/>
      <c r="U689" s="65"/>
      <c r="V689" s="65"/>
      <c r="W689" s="65"/>
    </row>
    <row r="690" spans="1:23" s="46" customFormat="1">
      <c r="A690" s="45"/>
      <c r="C690" s="47"/>
      <c r="J690" s="120"/>
      <c r="K690" s="105"/>
      <c r="L690" s="105"/>
      <c r="M690" s="105"/>
      <c r="N690" s="105"/>
      <c r="O690" s="105"/>
      <c r="P690" s="105"/>
      <c r="Q690" s="105"/>
      <c r="R690" s="105"/>
      <c r="S690" s="105"/>
      <c r="T690" s="65"/>
      <c r="U690" s="65"/>
      <c r="V690" s="65"/>
      <c r="W690" s="65"/>
    </row>
    <row r="691" spans="1:23" s="46" customFormat="1">
      <c r="A691" s="45"/>
      <c r="C691" s="47"/>
      <c r="J691" s="120"/>
      <c r="K691" s="105"/>
      <c r="L691" s="105"/>
      <c r="M691" s="105"/>
      <c r="N691" s="105"/>
      <c r="O691" s="105"/>
      <c r="P691" s="105"/>
      <c r="Q691" s="105"/>
      <c r="R691" s="105"/>
      <c r="S691" s="105"/>
      <c r="T691" s="65"/>
      <c r="U691" s="65"/>
      <c r="V691" s="65"/>
      <c r="W691" s="65"/>
    </row>
    <row r="692" spans="1:23" s="46" customFormat="1">
      <c r="A692" s="45"/>
      <c r="C692" s="47"/>
      <c r="J692" s="120"/>
      <c r="K692" s="105"/>
      <c r="L692" s="105"/>
      <c r="M692" s="105"/>
      <c r="N692" s="105"/>
      <c r="O692" s="105"/>
      <c r="P692" s="105"/>
      <c r="Q692" s="105"/>
      <c r="R692" s="105"/>
      <c r="S692" s="105"/>
      <c r="T692" s="65"/>
      <c r="U692" s="65"/>
      <c r="V692" s="65"/>
      <c r="W692" s="65"/>
    </row>
    <row r="693" spans="1:23" s="46" customFormat="1">
      <c r="A693" s="45"/>
      <c r="C693" s="47"/>
      <c r="J693" s="120"/>
      <c r="K693" s="105"/>
      <c r="L693" s="105"/>
      <c r="M693" s="105"/>
      <c r="N693" s="105"/>
      <c r="O693" s="105"/>
      <c r="P693" s="105"/>
      <c r="Q693" s="105"/>
      <c r="R693" s="105"/>
      <c r="S693" s="105"/>
      <c r="T693" s="65"/>
      <c r="U693" s="65"/>
      <c r="V693" s="65"/>
      <c r="W693" s="65"/>
    </row>
    <row r="694" spans="1:23" s="46" customFormat="1">
      <c r="A694" s="45"/>
      <c r="C694" s="47"/>
      <c r="J694" s="120"/>
      <c r="K694" s="105"/>
      <c r="L694" s="105"/>
      <c r="M694" s="105"/>
      <c r="N694" s="105"/>
      <c r="O694" s="105"/>
      <c r="P694" s="105"/>
      <c r="Q694" s="105"/>
      <c r="R694" s="105"/>
      <c r="S694" s="105"/>
      <c r="T694" s="65"/>
      <c r="U694" s="65"/>
      <c r="V694" s="65"/>
      <c r="W694" s="65"/>
    </row>
    <row r="695" spans="1:23" s="46" customFormat="1">
      <c r="A695" s="45"/>
      <c r="C695" s="47"/>
      <c r="J695" s="120"/>
      <c r="K695" s="105"/>
      <c r="L695" s="105"/>
      <c r="M695" s="105"/>
      <c r="N695" s="105"/>
      <c r="O695" s="105"/>
      <c r="P695" s="105"/>
      <c r="Q695" s="105"/>
      <c r="R695" s="105"/>
      <c r="S695" s="105"/>
      <c r="T695" s="65"/>
      <c r="U695" s="65"/>
      <c r="V695" s="65"/>
      <c r="W695" s="65"/>
    </row>
    <row r="696" spans="1:23" s="46" customFormat="1">
      <c r="A696" s="45"/>
      <c r="C696" s="47"/>
      <c r="J696" s="120"/>
      <c r="K696" s="105"/>
      <c r="L696" s="105"/>
      <c r="M696" s="105"/>
      <c r="N696" s="105"/>
      <c r="O696" s="105"/>
      <c r="P696" s="105"/>
      <c r="Q696" s="105"/>
      <c r="R696" s="105"/>
      <c r="S696" s="105"/>
      <c r="T696" s="65"/>
      <c r="U696" s="65"/>
      <c r="V696" s="65"/>
      <c r="W696" s="65"/>
    </row>
    <row r="697" spans="1:23" s="46" customFormat="1">
      <c r="A697" s="45"/>
      <c r="C697" s="47"/>
      <c r="J697" s="120"/>
      <c r="K697" s="105"/>
      <c r="L697" s="105"/>
      <c r="M697" s="105"/>
      <c r="N697" s="105"/>
      <c r="O697" s="105"/>
      <c r="P697" s="105"/>
      <c r="Q697" s="105"/>
      <c r="R697" s="105"/>
      <c r="S697" s="105"/>
      <c r="T697" s="65"/>
      <c r="U697" s="65"/>
      <c r="V697" s="65"/>
      <c r="W697" s="65"/>
    </row>
    <row r="698" spans="1:23" s="46" customFormat="1">
      <c r="A698" s="45"/>
      <c r="C698" s="47"/>
      <c r="J698" s="120"/>
      <c r="K698" s="105"/>
      <c r="L698" s="105"/>
      <c r="M698" s="105"/>
      <c r="N698" s="105"/>
      <c r="O698" s="105"/>
      <c r="P698" s="105"/>
      <c r="Q698" s="105"/>
      <c r="R698" s="105"/>
      <c r="S698" s="105"/>
      <c r="T698" s="65"/>
      <c r="U698" s="65"/>
      <c r="V698" s="65"/>
      <c r="W698" s="65"/>
    </row>
    <row r="699" spans="1:23" s="46" customFormat="1">
      <c r="A699" s="45"/>
      <c r="C699" s="47"/>
      <c r="J699" s="120"/>
      <c r="K699" s="105"/>
      <c r="L699" s="105"/>
      <c r="M699" s="105"/>
      <c r="N699" s="105"/>
      <c r="O699" s="105"/>
      <c r="P699" s="105"/>
      <c r="Q699" s="105"/>
      <c r="R699" s="105"/>
      <c r="S699" s="105"/>
      <c r="T699" s="65"/>
      <c r="U699" s="65"/>
      <c r="V699" s="65"/>
      <c r="W699" s="65"/>
    </row>
    <row r="700" spans="1:23" s="46" customFormat="1">
      <c r="A700" s="45"/>
      <c r="C700" s="47"/>
      <c r="J700" s="120"/>
      <c r="K700" s="105"/>
      <c r="L700" s="105"/>
      <c r="M700" s="105"/>
      <c r="N700" s="105"/>
      <c r="O700" s="105"/>
      <c r="P700" s="105"/>
      <c r="Q700" s="105"/>
      <c r="R700" s="105"/>
      <c r="S700" s="105"/>
      <c r="T700" s="65"/>
      <c r="U700" s="65"/>
      <c r="V700" s="65"/>
      <c r="W700" s="65"/>
    </row>
    <row r="701" spans="1:23" s="46" customFormat="1">
      <c r="A701" s="45"/>
      <c r="C701" s="47"/>
      <c r="J701" s="120"/>
      <c r="K701" s="105"/>
      <c r="L701" s="105"/>
      <c r="M701" s="105"/>
      <c r="N701" s="105"/>
      <c r="O701" s="105"/>
      <c r="P701" s="105"/>
      <c r="Q701" s="105"/>
      <c r="R701" s="105"/>
      <c r="S701" s="105"/>
      <c r="T701" s="65"/>
      <c r="U701" s="65"/>
      <c r="V701" s="65"/>
      <c r="W701" s="65"/>
    </row>
  </sheetData>
  <mergeCells count="9">
    <mergeCell ref="A8:C8"/>
    <mergeCell ref="A25:C25"/>
    <mergeCell ref="A4:J4"/>
    <mergeCell ref="A5:J5"/>
    <mergeCell ref="A6:C7"/>
    <mergeCell ref="D6:F6"/>
    <mergeCell ref="G6:I6"/>
    <mergeCell ref="J6:J7"/>
    <mergeCell ref="A24:C24"/>
  </mergeCells>
  <printOptions horizontalCentered="1"/>
  <pageMargins left="0.39370078740157483" right="0" top="0.59055118110236227" bottom="0.19685039370078741" header="0.19685039370078741" footer="0.19685039370078741"/>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yfa28">
    <tabColor theme="6" tint="0.39997558519241921"/>
    <pageSetUpPr fitToPage="1"/>
  </sheetPr>
  <dimension ref="A1:J94"/>
  <sheetViews>
    <sheetView showGridLines="0" topLeftCell="A37" zoomScale="86" zoomScaleNormal="86" workbookViewId="0"/>
  </sheetViews>
  <sheetFormatPr defaultColWidth="9.140625" defaultRowHeight="12.75"/>
  <cols>
    <col min="1" max="1" width="15.7109375" style="26" customWidth="1"/>
    <col min="2" max="2" width="13.7109375" style="26" customWidth="1"/>
    <col min="3" max="3" width="15.7109375" style="26" customWidth="1"/>
    <col min="4" max="5" width="13.7109375" style="26" customWidth="1"/>
    <col min="6" max="6" width="15.7109375" style="26" customWidth="1"/>
    <col min="7" max="7" width="15.140625" style="26" bestFit="1" customWidth="1"/>
    <col min="8" max="8" width="13.7109375" style="26" customWidth="1"/>
    <col min="9" max="10" width="15.7109375" style="26" customWidth="1"/>
    <col min="11" max="16384" width="9.140625" style="26"/>
  </cols>
  <sheetData>
    <row r="1" spans="1:10" ht="15" customHeight="1"/>
    <row r="2" spans="1:10" ht="15" customHeight="1">
      <c r="I2" s="436"/>
      <c r="J2" s="436"/>
    </row>
    <row r="3" spans="1:10" ht="15" customHeight="1"/>
    <row r="4" spans="1:10" ht="30" customHeight="1">
      <c r="A4" s="608" t="s">
        <v>1126</v>
      </c>
      <c r="B4" s="608"/>
      <c r="C4" s="608"/>
      <c r="D4" s="608"/>
      <c r="E4" s="608"/>
      <c r="F4" s="608"/>
      <c r="G4" s="608"/>
      <c r="H4" s="608"/>
      <c r="I4" s="608"/>
      <c r="J4" s="608"/>
    </row>
    <row r="5" spans="1:10" ht="19.899999999999999" customHeight="1">
      <c r="A5" s="609" t="s">
        <v>1127</v>
      </c>
      <c r="B5" s="609"/>
      <c r="C5" s="609"/>
      <c r="D5" s="609"/>
      <c r="E5" s="609"/>
      <c r="F5" s="609"/>
      <c r="G5" s="609"/>
      <c r="H5" s="609"/>
      <c r="I5" s="609"/>
      <c r="J5" s="609"/>
    </row>
    <row r="6" spans="1:10" ht="20.100000000000001" customHeight="1">
      <c r="A6" s="610" t="s">
        <v>214</v>
      </c>
      <c r="B6" s="610" t="s">
        <v>619</v>
      </c>
      <c r="C6" s="612"/>
      <c r="D6" s="612"/>
      <c r="E6" s="610" t="s">
        <v>215</v>
      </c>
      <c r="F6" s="612"/>
      <c r="G6" s="612"/>
      <c r="H6" s="610" t="s">
        <v>618</v>
      </c>
      <c r="I6" s="612"/>
      <c r="J6" s="612"/>
    </row>
    <row r="7" spans="1:10" ht="60" customHeight="1">
      <c r="A7" s="611"/>
      <c r="B7" s="281" t="s">
        <v>418</v>
      </c>
      <c r="C7" s="281" t="s">
        <v>617</v>
      </c>
      <c r="D7" s="281" t="s">
        <v>620</v>
      </c>
      <c r="E7" s="281" t="s">
        <v>418</v>
      </c>
      <c r="F7" s="281" t="s">
        <v>617</v>
      </c>
      <c r="G7" s="281" t="s">
        <v>620</v>
      </c>
      <c r="H7" s="281" t="s">
        <v>418</v>
      </c>
      <c r="I7" s="281" t="s">
        <v>617</v>
      </c>
      <c r="J7" s="281" t="s">
        <v>620</v>
      </c>
    </row>
    <row r="8" spans="1:10" ht="24">
      <c r="A8" s="380" t="s">
        <v>577</v>
      </c>
      <c r="B8" s="523">
        <v>1734</v>
      </c>
      <c r="C8" s="523">
        <v>303029</v>
      </c>
      <c r="D8" s="523">
        <v>1974</v>
      </c>
      <c r="E8" s="523">
        <v>1374</v>
      </c>
      <c r="F8" s="523">
        <v>125573</v>
      </c>
      <c r="G8" s="523">
        <v>1306</v>
      </c>
      <c r="H8" s="524">
        <f>+B8+E8</f>
        <v>3108</v>
      </c>
      <c r="I8" s="524">
        <f>+C8+F8</f>
        <v>428602</v>
      </c>
      <c r="J8" s="524">
        <f>+D8+G8</f>
        <v>3280</v>
      </c>
    </row>
    <row r="9" spans="1:10">
      <c r="A9" s="270">
        <v>15</v>
      </c>
      <c r="B9" s="352">
        <v>3317</v>
      </c>
      <c r="C9" s="352">
        <v>1130021</v>
      </c>
      <c r="D9" s="352">
        <v>2601</v>
      </c>
      <c r="E9" s="352">
        <v>1499</v>
      </c>
      <c r="F9" s="352">
        <v>413939</v>
      </c>
      <c r="G9" s="352">
        <v>1140</v>
      </c>
      <c r="H9" s="353">
        <f t="shared" ref="H9:J72" si="0">+B9+E9</f>
        <v>4816</v>
      </c>
      <c r="I9" s="353">
        <f t="shared" si="0"/>
        <v>1543960</v>
      </c>
      <c r="J9" s="353">
        <f t="shared" si="0"/>
        <v>3741</v>
      </c>
    </row>
    <row r="10" spans="1:10">
      <c r="A10" s="275">
        <v>16</v>
      </c>
      <c r="B10" s="354">
        <v>13745</v>
      </c>
      <c r="C10" s="354">
        <v>6085603</v>
      </c>
      <c r="D10" s="354">
        <v>18446</v>
      </c>
      <c r="E10" s="354">
        <v>6136</v>
      </c>
      <c r="F10" s="354">
        <v>2312756</v>
      </c>
      <c r="G10" s="354">
        <v>7173</v>
      </c>
      <c r="H10" s="355">
        <f t="shared" si="0"/>
        <v>19881</v>
      </c>
      <c r="I10" s="355">
        <f t="shared" si="0"/>
        <v>8398359</v>
      </c>
      <c r="J10" s="355">
        <f t="shared" si="0"/>
        <v>25619</v>
      </c>
    </row>
    <row r="11" spans="1:10">
      <c r="A11" s="270">
        <v>17</v>
      </c>
      <c r="B11" s="352">
        <v>36326</v>
      </c>
      <c r="C11" s="352">
        <v>23311862</v>
      </c>
      <c r="D11" s="352">
        <v>79183</v>
      </c>
      <c r="E11" s="352">
        <v>16725</v>
      </c>
      <c r="F11" s="352">
        <v>8820232</v>
      </c>
      <c r="G11" s="352">
        <v>31070</v>
      </c>
      <c r="H11" s="353">
        <f t="shared" si="0"/>
        <v>53051</v>
      </c>
      <c r="I11" s="353">
        <f t="shared" si="0"/>
        <v>32132094</v>
      </c>
      <c r="J11" s="353">
        <f t="shared" si="0"/>
        <v>110253</v>
      </c>
    </row>
    <row r="12" spans="1:10">
      <c r="A12" s="275">
        <v>18</v>
      </c>
      <c r="B12" s="354">
        <v>198511</v>
      </c>
      <c r="C12" s="354">
        <v>141038010</v>
      </c>
      <c r="D12" s="354">
        <v>527055</v>
      </c>
      <c r="E12" s="354">
        <v>77196</v>
      </c>
      <c r="F12" s="354">
        <v>42083490</v>
      </c>
      <c r="G12" s="354">
        <v>162054</v>
      </c>
      <c r="H12" s="355">
        <f t="shared" si="0"/>
        <v>275707</v>
      </c>
      <c r="I12" s="355">
        <f t="shared" si="0"/>
        <v>183121500</v>
      </c>
      <c r="J12" s="355">
        <f t="shared" si="0"/>
        <v>689109</v>
      </c>
    </row>
    <row r="13" spans="1:10">
      <c r="A13" s="270">
        <v>19</v>
      </c>
      <c r="B13" s="352">
        <v>232117</v>
      </c>
      <c r="C13" s="352">
        <v>191666972</v>
      </c>
      <c r="D13" s="352">
        <v>735921</v>
      </c>
      <c r="E13" s="352">
        <v>93313</v>
      </c>
      <c r="F13" s="352">
        <v>59983111</v>
      </c>
      <c r="G13" s="352">
        <v>237362</v>
      </c>
      <c r="H13" s="353">
        <f t="shared" si="0"/>
        <v>325430</v>
      </c>
      <c r="I13" s="353">
        <f t="shared" si="0"/>
        <v>251650083</v>
      </c>
      <c r="J13" s="353">
        <f t="shared" si="0"/>
        <v>973283</v>
      </c>
    </row>
    <row r="14" spans="1:10">
      <c r="A14" s="275">
        <v>20</v>
      </c>
      <c r="B14" s="354">
        <v>200125</v>
      </c>
      <c r="C14" s="354">
        <v>169347733</v>
      </c>
      <c r="D14" s="354">
        <v>673222</v>
      </c>
      <c r="E14" s="354">
        <v>112533</v>
      </c>
      <c r="F14" s="354">
        <v>76907683</v>
      </c>
      <c r="G14" s="354">
        <v>309060</v>
      </c>
      <c r="H14" s="355">
        <f t="shared" si="0"/>
        <v>312658</v>
      </c>
      <c r="I14" s="355">
        <f t="shared" si="0"/>
        <v>246255416</v>
      </c>
      <c r="J14" s="355">
        <f t="shared" si="0"/>
        <v>982282</v>
      </c>
    </row>
    <row r="15" spans="1:10">
      <c r="A15" s="270">
        <v>21</v>
      </c>
      <c r="B15" s="352">
        <v>257416</v>
      </c>
      <c r="C15" s="352">
        <v>243700416</v>
      </c>
      <c r="D15" s="352">
        <v>1003167</v>
      </c>
      <c r="E15" s="352">
        <v>130575</v>
      </c>
      <c r="F15" s="352">
        <v>100731337</v>
      </c>
      <c r="G15" s="352">
        <v>415811</v>
      </c>
      <c r="H15" s="353">
        <f t="shared" si="0"/>
        <v>387991</v>
      </c>
      <c r="I15" s="353">
        <f t="shared" si="0"/>
        <v>344431753</v>
      </c>
      <c r="J15" s="353">
        <f t="shared" si="0"/>
        <v>1418978</v>
      </c>
    </row>
    <row r="16" spans="1:10">
      <c r="A16" s="275">
        <v>22</v>
      </c>
      <c r="B16" s="354">
        <v>274269</v>
      </c>
      <c r="C16" s="354">
        <v>315148571</v>
      </c>
      <c r="D16" s="354">
        <v>1349337</v>
      </c>
      <c r="E16" s="354">
        <v>153578</v>
      </c>
      <c r="F16" s="354">
        <v>149099632</v>
      </c>
      <c r="G16" s="354">
        <v>673614</v>
      </c>
      <c r="H16" s="355">
        <f t="shared" si="0"/>
        <v>427847</v>
      </c>
      <c r="I16" s="355">
        <f t="shared" si="0"/>
        <v>464248203</v>
      </c>
      <c r="J16" s="355">
        <f t="shared" si="0"/>
        <v>2022951</v>
      </c>
    </row>
    <row r="17" spans="1:10">
      <c r="A17" s="270">
        <v>23</v>
      </c>
      <c r="B17" s="352">
        <v>307886</v>
      </c>
      <c r="C17" s="352">
        <v>393599209</v>
      </c>
      <c r="D17" s="352">
        <v>1714166</v>
      </c>
      <c r="E17" s="352">
        <v>196418</v>
      </c>
      <c r="F17" s="352">
        <v>203784257</v>
      </c>
      <c r="G17" s="352">
        <v>943792</v>
      </c>
      <c r="H17" s="353">
        <f t="shared" si="0"/>
        <v>504304</v>
      </c>
      <c r="I17" s="353">
        <f t="shared" si="0"/>
        <v>597383466</v>
      </c>
      <c r="J17" s="353">
        <f t="shared" si="0"/>
        <v>2657958</v>
      </c>
    </row>
    <row r="18" spans="1:10">
      <c r="A18" s="275">
        <v>24</v>
      </c>
      <c r="B18" s="354">
        <v>356101</v>
      </c>
      <c r="C18" s="354">
        <v>499460099</v>
      </c>
      <c r="D18" s="354">
        <v>2255059</v>
      </c>
      <c r="E18" s="354">
        <v>245230</v>
      </c>
      <c r="F18" s="354">
        <v>272472488</v>
      </c>
      <c r="G18" s="354">
        <v>1309848</v>
      </c>
      <c r="H18" s="355">
        <f t="shared" si="0"/>
        <v>601331</v>
      </c>
      <c r="I18" s="355">
        <f t="shared" si="0"/>
        <v>771932587</v>
      </c>
      <c r="J18" s="355">
        <f t="shared" si="0"/>
        <v>3564907</v>
      </c>
    </row>
    <row r="19" spans="1:10">
      <c r="A19" s="270">
        <v>25</v>
      </c>
      <c r="B19" s="352">
        <v>382051</v>
      </c>
      <c r="C19" s="352">
        <v>572635947</v>
      </c>
      <c r="D19" s="352">
        <v>2634781</v>
      </c>
      <c r="E19" s="352">
        <v>259790</v>
      </c>
      <c r="F19" s="352">
        <v>315911440</v>
      </c>
      <c r="G19" s="352">
        <v>1531978</v>
      </c>
      <c r="H19" s="353">
        <f t="shared" si="0"/>
        <v>641841</v>
      </c>
      <c r="I19" s="353">
        <f t="shared" si="0"/>
        <v>888547387</v>
      </c>
      <c r="J19" s="353">
        <f t="shared" si="0"/>
        <v>4166759</v>
      </c>
    </row>
    <row r="20" spans="1:10">
      <c r="A20" s="275">
        <v>26</v>
      </c>
      <c r="B20" s="354">
        <v>386710</v>
      </c>
      <c r="C20" s="354">
        <v>643083157</v>
      </c>
      <c r="D20" s="354">
        <v>2957114</v>
      </c>
      <c r="E20" s="354">
        <v>255197</v>
      </c>
      <c r="F20" s="354">
        <v>364074213</v>
      </c>
      <c r="G20" s="354">
        <v>1711841</v>
      </c>
      <c r="H20" s="355">
        <f t="shared" si="0"/>
        <v>641907</v>
      </c>
      <c r="I20" s="355">
        <f t="shared" si="0"/>
        <v>1007157370</v>
      </c>
      <c r="J20" s="355">
        <f t="shared" si="0"/>
        <v>4668955</v>
      </c>
    </row>
    <row r="21" spans="1:10">
      <c r="A21" s="270">
        <v>27</v>
      </c>
      <c r="B21" s="352">
        <v>395988</v>
      </c>
      <c r="C21" s="352">
        <v>723270707</v>
      </c>
      <c r="D21" s="352">
        <v>3355986</v>
      </c>
      <c r="E21" s="352">
        <v>237847</v>
      </c>
      <c r="F21" s="352">
        <v>368478659</v>
      </c>
      <c r="G21" s="352">
        <v>1751759</v>
      </c>
      <c r="H21" s="353">
        <f t="shared" si="0"/>
        <v>633835</v>
      </c>
      <c r="I21" s="353">
        <f t="shared" si="0"/>
        <v>1091749366</v>
      </c>
      <c r="J21" s="353">
        <f t="shared" si="0"/>
        <v>5107745</v>
      </c>
    </row>
    <row r="22" spans="1:10">
      <c r="A22" s="275">
        <v>28</v>
      </c>
      <c r="B22" s="354">
        <v>390587</v>
      </c>
      <c r="C22" s="354">
        <v>799715375</v>
      </c>
      <c r="D22" s="354">
        <v>3686395</v>
      </c>
      <c r="E22" s="354">
        <v>214358</v>
      </c>
      <c r="F22" s="354">
        <v>369456385</v>
      </c>
      <c r="G22" s="354">
        <v>1758397</v>
      </c>
      <c r="H22" s="355">
        <f>+B22+E22</f>
        <v>604945</v>
      </c>
      <c r="I22" s="355">
        <f t="shared" si="0"/>
        <v>1169171760</v>
      </c>
      <c r="J22" s="355">
        <f t="shared" si="0"/>
        <v>5444792</v>
      </c>
    </row>
    <row r="23" spans="1:10">
      <c r="A23" s="270">
        <v>29</v>
      </c>
      <c r="B23" s="352">
        <v>373699</v>
      </c>
      <c r="C23" s="352">
        <v>851051560</v>
      </c>
      <c r="D23" s="352">
        <v>3871093</v>
      </c>
      <c r="E23" s="352">
        <v>193371</v>
      </c>
      <c r="F23" s="352">
        <v>365621314</v>
      </c>
      <c r="G23" s="352">
        <v>1742164</v>
      </c>
      <c r="H23" s="353">
        <f t="shared" si="0"/>
        <v>567070</v>
      </c>
      <c r="I23" s="353">
        <f t="shared" si="0"/>
        <v>1216672874</v>
      </c>
      <c r="J23" s="353">
        <f t="shared" si="0"/>
        <v>5613257</v>
      </c>
    </row>
    <row r="24" spans="1:10">
      <c r="A24" s="275">
        <v>30</v>
      </c>
      <c r="B24" s="354">
        <v>368570</v>
      </c>
      <c r="C24" s="354">
        <v>924413195</v>
      </c>
      <c r="D24" s="354">
        <v>4150053</v>
      </c>
      <c r="E24" s="354">
        <v>180664</v>
      </c>
      <c r="F24" s="354">
        <v>370605632</v>
      </c>
      <c r="G24" s="354">
        <v>1766042</v>
      </c>
      <c r="H24" s="355">
        <f t="shared" si="0"/>
        <v>549234</v>
      </c>
      <c r="I24" s="355">
        <f t="shared" si="0"/>
        <v>1295018827</v>
      </c>
      <c r="J24" s="355">
        <f t="shared" si="0"/>
        <v>5916095</v>
      </c>
    </row>
    <row r="25" spans="1:10">
      <c r="A25" s="270">
        <v>31</v>
      </c>
      <c r="B25" s="352">
        <v>375004</v>
      </c>
      <c r="C25" s="352">
        <v>1034667608</v>
      </c>
      <c r="D25" s="352">
        <v>4581131</v>
      </c>
      <c r="E25" s="352">
        <v>180590</v>
      </c>
      <c r="F25" s="352">
        <v>402755832</v>
      </c>
      <c r="G25" s="352">
        <v>1917763</v>
      </c>
      <c r="H25" s="353">
        <f t="shared" si="0"/>
        <v>555594</v>
      </c>
      <c r="I25" s="353">
        <f t="shared" si="0"/>
        <v>1437423440</v>
      </c>
      <c r="J25" s="353">
        <f t="shared" si="0"/>
        <v>6498894</v>
      </c>
    </row>
    <row r="26" spans="1:10">
      <c r="A26" s="275">
        <v>32</v>
      </c>
      <c r="B26" s="354">
        <v>362769</v>
      </c>
      <c r="C26" s="354">
        <v>1098169693</v>
      </c>
      <c r="D26" s="354">
        <v>4792432</v>
      </c>
      <c r="E26" s="354">
        <v>170230</v>
      </c>
      <c r="F26" s="354">
        <v>403702995</v>
      </c>
      <c r="G26" s="354">
        <v>1947833</v>
      </c>
      <c r="H26" s="355">
        <f t="shared" si="0"/>
        <v>532999</v>
      </c>
      <c r="I26" s="355">
        <f t="shared" si="0"/>
        <v>1501872688</v>
      </c>
      <c r="J26" s="355">
        <f t="shared" si="0"/>
        <v>6740265</v>
      </c>
    </row>
    <row r="27" spans="1:10">
      <c r="A27" s="270">
        <v>33</v>
      </c>
      <c r="B27" s="352">
        <v>354127</v>
      </c>
      <c r="C27" s="352">
        <v>1148772243</v>
      </c>
      <c r="D27" s="352">
        <v>4982989</v>
      </c>
      <c r="E27" s="352">
        <v>162789</v>
      </c>
      <c r="F27" s="352">
        <v>410332558</v>
      </c>
      <c r="G27" s="352">
        <v>1976865</v>
      </c>
      <c r="H27" s="353">
        <f t="shared" si="0"/>
        <v>516916</v>
      </c>
      <c r="I27" s="353">
        <f t="shared" si="0"/>
        <v>1559104801</v>
      </c>
      <c r="J27" s="353">
        <f t="shared" si="0"/>
        <v>6959854</v>
      </c>
    </row>
    <row r="28" spans="1:10">
      <c r="A28" s="275">
        <v>34</v>
      </c>
      <c r="B28" s="354">
        <v>355891</v>
      </c>
      <c r="C28" s="354">
        <v>1241675883</v>
      </c>
      <c r="D28" s="354">
        <v>5294771</v>
      </c>
      <c r="E28" s="354">
        <v>163457</v>
      </c>
      <c r="F28" s="354">
        <v>431528766</v>
      </c>
      <c r="G28" s="354">
        <v>2077770</v>
      </c>
      <c r="H28" s="355">
        <f t="shared" si="0"/>
        <v>519348</v>
      </c>
      <c r="I28" s="355">
        <f t="shared" si="0"/>
        <v>1673204649</v>
      </c>
      <c r="J28" s="355">
        <f t="shared" si="0"/>
        <v>7372541</v>
      </c>
    </row>
    <row r="29" spans="1:10">
      <c r="A29" s="270">
        <v>35</v>
      </c>
      <c r="B29" s="352">
        <v>361914</v>
      </c>
      <c r="C29" s="352">
        <v>1367691242</v>
      </c>
      <c r="D29" s="352">
        <v>5739425</v>
      </c>
      <c r="E29" s="352">
        <v>165751</v>
      </c>
      <c r="F29" s="352">
        <v>473166618</v>
      </c>
      <c r="G29" s="352">
        <v>2257041</v>
      </c>
      <c r="H29" s="353">
        <f t="shared" si="0"/>
        <v>527665</v>
      </c>
      <c r="I29" s="353">
        <f t="shared" si="0"/>
        <v>1840857860</v>
      </c>
      <c r="J29" s="353">
        <f t="shared" si="0"/>
        <v>7996466</v>
      </c>
    </row>
    <row r="30" spans="1:10">
      <c r="A30" s="275">
        <v>36</v>
      </c>
      <c r="B30" s="354">
        <v>364408</v>
      </c>
      <c r="C30" s="354">
        <v>1472452579</v>
      </c>
      <c r="D30" s="354">
        <v>6113120</v>
      </c>
      <c r="E30" s="354">
        <v>168064</v>
      </c>
      <c r="F30" s="354">
        <v>501832485</v>
      </c>
      <c r="G30" s="354">
        <v>2383569</v>
      </c>
      <c r="H30" s="355">
        <f t="shared" si="0"/>
        <v>532472</v>
      </c>
      <c r="I30" s="355">
        <f t="shared" si="0"/>
        <v>1974285064</v>
      </c>
      <c r="J30" s="355">
        <f t="shared" si="0"/>
        <v>8496689</v>
      </c>
    </row>
    <row r="31" spans="1:10">
      <c r="A31" s="270">
        <v>37</v>
      </c>
      <c r="B31" s="352">
        <v>367565</v>
      </c>
      <c r="C31" s="352">
        <v>1564501513</v>
      </c>
      <c r="D31" s="352">
        <v>6526871</v>
      </c>
      <c r="E31" s="352">
        <v>168184</v>
      </c>
      <c r="F31" s="352">
        <v>523931353</v>
      </c>
      <c r="G31" s="352">
        <v>2492867</v>
      </c>
      <c r="H31" s="353">
        <f t="shared" si="0"/>
        <v>535749</v>
      </c>
      <c r="I31" s="353">
        <f t="shared" si="0"/>
        <v>2088432866</v>
      </c>
      <c r="J31" s="353">
        <f t="shared" si="0"/>
        <v>9019738</v>
      </c>
    </row>
    <row r="32" spans="1:10">
      <c r="A32" s="275">
        <v>38</v>
      </c>
      <c r="B32" s="354">
        <v>365283</v>
      </c>
      <c r="C32" s="354">
        <v>1627379740</v>
      </c>
      <c r="D32" s="354">
        <v>6890438</v>
      </c>
      <c r="E32" s="354">
        <v>167382</v>
      </c>
      <c r="F32" s="354">
        <v>536627667</v>
      </c>
      <c r="G32" s="354">
        <v>2616216</v>
      </c>
      <c r="H32" s="355">
        <f t="shared" si="0"/>
        <v>532665</v>
      </c>
      <c r="I32" s="355">
        <f t="shared" si="0"/>
        <v>2164007407</v>
      </c>
      <c r="J32" s="355">
        <f t="shared" si="0"/>
        <v>9506654</v>
      </c>
    </row>
    <row r="33" spans="1:10">
      <c r="A33" s="270">
        <v>39</v>
      </c>
      <c r="B33" s="352">
        <v>365901</v>
      </c>
      <c r="C33" s="352">
        <v>1696228213</v>
      </c>
      <c r="D33" s="352">
        <v>7674093</v>
      </c>
      <c r="E33" s="352">
        <v>167776</v>
      </c>
      <c r="F33" s="352">
        <v>545316198</v>
      </c>
      <c r="G33" s="352">
        <v>2840289</v>
      </c>
      <c r="H33" s="353">
        <f t="shared" si="0"/>
        <v>533677</v>
      </c>
      <c r="I33" s="353">
        <f t="shared" si="0"/>
        <v>2241544411</v>
      </c>
      <c r="J33" s="353">
        <f t="shared" si="0"/>
        <v>10514382</v>
      </c>
    </row>
    <row r="34" spans="1:10">
      <c r="A34" s="275">
        <v>40</v>
      </c>
      <c r="B34" s="354">
        <v>363048</v>
      </c>
      <c r="C34" s="354">
        <v>1750299274</v>
      </c>
      <c r="D34" s="354">
        <v>8877102</v>
      </c>
      <c r="E34" s="354">
        <v>166610</v>
      </c>
      <c r="F34" s="354">
        <v>557742817</v>
      </c>
      <c r="G34" s="354">
        <v>3133385</v>
      </c>
      <c r="H34" s="355">
        <f t="shared" si="0"/>
        <v>529658</v>
      </c>
      <c r="I34" s="355">
        <f t="shared" si="0"/>
        <v>2308042091</v>
      </c>
      <c r="J34" s="355">
        <f t="shared" si="0"/>
        <v>12010487</v>
      </c>
    </row>
    <row r="35" spans="1:10">
      <c r="A35" s="270">
        <v>41</v>
      </c>
      <c r="B35" s="352">
        <v>365068</v>
      </c>
      <c r="C35" s="352">
        <v>1834167117</v>
      </c>
      <c r="D35" s="352">
        <v>10311315</v>
      </c>
      <c r="E35" s="352">
        <v>167601</v>
      </c>
      <c r="F35" s="352">
        <v>579483098</v>
      </c>
      <c r="G35" s="352">
        <v>3569817</v>
      </c>
      <c r="H35" s="353">
        <f t="shared" si="0"/>
        <v>532669</v>
      </c>
      <c r="I35" s="353">
        <f t="shared" si="0"/>
        <v>2413650215</v>
      </c>
      <c r="J35" s="353">
        <f t="shared" si="0"/>
        <v>13881132</v>
      </c>
    </row>
    <row r="36" spans="1:10">
      <c r="A36" s="275">
        <v>42</v>
      </c>
      <c r="B36" s="354">
        <v>356672</v>
      </c>
      <c r="C36" s="354">
        <v>1871719484</v>
      </c>
      <c r="D36" s="354">
        <v>11032905</v>
      </c>
      <c r="E36" s="354">
        <v>164783</v>
      </c>
      <c r="F36" s="354">
        <v>583786752</v>
      </c>
      <c r="G36" s="354">
        <v>3855651</v>
      </c>
      <c r="H36" s="355">
        <f t="shared" si="0"/>
        <v>521455</v>
      </c>
      <c r="I36" s="355">
        <f t="shared" si="0"/>
        <v>2455506236</v>
      </c>
      <c r="J36" s="355">
        <f t="shared" si="0"/>
        <v>14888556</v>
      </c>
    </row>
    <row r="37" spans="1:10">
      <c r="A37" s="605">
        <v>43</v>
      </c>
      <c r="B37" s="352">
        <v>346702</v>
      </c>
      <c r="C37" s="352">
        <v>1833337321</v>
      </c>
      <c r="D37" s="352">
        <v>11552116</v>
      </c>
      <c r="E37" s="352">
        <v>164637</v>
      </c>
      <c r="F37" s="352">
        <v>591930112</v>
      </c>
      <c r="G37" s="352">
        <v>4161427</v>
      </c>
      <c r="H37" s="353">
        <f t="shared" si="0"/>
        <v>511339</v>
      </c>
      <c r="I37" s="353">
        <f t="shared" si="0"/>
        <v>2425267433</v>
      </c>
      <c r="J37" s="353">
        <f t="shared" si="0"/>
        <v>15713543</v>
      </c>
    </row>
    <row r="38" spans="1:10">
      <c r="A38" s="275">
        <v>44</v>
      </c>
      <c r="B38" s="354">
        <v>338716</v>
      </c>
      <c r="C38" s="354">
        <v>1760611289</v>
      </c>
      <c r="D38" s="354">
        <v>12041036</v>
      </c>
      <c r="E38" s="354">
        <v>170453</v>
      </c>
      <c r="F38" s="354">
        <v>602321710</v>
      </c>
      <c r="G38" s="354">
        <v>4474266</v>
      </c>
      <c r="H38" s="355">
        <f t="shared" si="0"/>
        <v>509169</v>
      </c>
      <c r="I38" s="355">
        <f t="shared" si="0"/>
        <v>2362932999</v>
      </c>
      <c r="J38" s="355">
        <f t="shared" si="0"/>
        <v>16515302</v>
      </c>
    </row>
    <row r="39" spans="1:10">
      <c r="A39" s="605">
        <v>45</v>
      </c>
      <c r="B39" s="606">
        <v>285198</v>
      </c>
      <c r="C39" s="606">
        <v>1458509216</v>
      </c>
      <c r="D39" s="606">
        <v>10627805</v>
      </c>
      <c r="E39" s="606">
        <v>156009</v>
      </c>
      <c r="F39" s="606">
        <v>548037216</v>
      </c>
      <c r="G39" s="606">
        <v>4256255</v>
      </c>
      <c r="H39" s="607">
        <f t="shared" si="0"/>
        <v>441207</v>
      </c>
      <c r="I39" s="607">
        <f t="shared" si="0"/>
        <v>2006546432</v>
      </c>
      <c r="J39" s="607">
        <f t="shared" si="0"/>
        <v>14884060</v>
      </c>
    </row>
    <row r="40" spans="1:10">
      <c r="A40" s="275">
        <v>46</v>
      </c>
      <c r="B40" s="354">
        <v>237752</v>
      </c>
      <c r="C40" s="354">
        <v>1180605838</v>
      </c>
      <c r="D40" s="354">
        <v>9314824</v>
      </c>
      <c r="E40" s="354">
        <v>137885</v>
      </c>
      <c r="F40" s="354">
        <v>478047035</v>
      </c>
      <c r="G40" s="354">
        <v>3883231</v>
      </c>
      <c r="H40" s="355">
        <f t="shared" si="0"/>
        <v>375637</v>
      </c>
      <c r="I40" s="355">
        <f t="shared" si="0"/>
        <v>1658652873</v>
      </c>
      <c r="J40" s="355">
        <f t="shared" si="0"/>
        <v>13198055</v>
      </c>
    </row>
    <row r="41" spans="1:10">
      <c r="A41" s="270">
        <v>47</v>
      </c>
      <c r="B41" s="352">
        <v>205433</v>
      </c>
      <c r="C41" s="352">
        <v>991435516</v>
      </c>
      <c r="D41" s="352">
        <v>8304104</v>
      </c>
      <c r="E41" s="352">
        <v>125702</v>
      </c>
      <c r="F41" s="352">
        <v>431465784</v>
      </c>
      <c r="G41" s="352">
        <v>3589467</v>
      </c>
      <c r="H41" s="353">
        <f t="shared" si="0"/>
        <v>331135</v>
      </c>
      <c r="I41" s="353">
        <f t="shared" si="0"/>
        <v>1422901300</v>
      </c>
      <c r="J41" s="353">
        <f t="shared" si="0"/>
        <v>11893571</v>
      </c>
    </row>
    <row r="42" spans="1:10">
      <c r="A42" s="275">
        <v>48</v>
      </c>
      <c r="B42" s="354">
        <v>175887</v>
      </c>
      <c r="C42" s="354">
        <v>830568926</v>
      </c>
      <c r="D42" s="354">
        <v>7329940</v>
      </c>
      <c r="E42" s="354">
        <v>112353</v>
      </c>
      <c r="F42" s="354">
        <v>382342104</v>
      </c>
      <c r="G42" s="354">
        <v>3219907</v>
      </c>
      <c r="H42" s="355">
        <f t="shared" si="0"/>
        <v>288240</v>
      </c>
      <c r="I42" s="355">
        <f t="shared" si="0"/>
        <v>1212911030</v>
      </c>
      <c r="J42" s="355">
        <f t="shared" si="0"/>
        <v>10549847</v>
      </c>
    </row>
    <row r="43" spans="1:10">
      <c r="A43" s="270">
        <v>49</v>
      </c>
      <c r="B43" s="352">
        <v>139813</v>
      </c>
      <c r="C43" s="352">
        <v>639257833</v>
      </c>
      <c r="D43" s="352">
        <v>6018456</v>
      </c>
      <c r="E43" s="352">
        <v>94503</v>
      </c>
      <c r="F43" s="352">
        <v>319154217</v>
      </c>
      <c r="G43" s="352">
        <v>2696460</v>
      </c>
      <c r="H43" s="353">
        <f t="shared" si="0"/>
        <v>234316</v>
      </c>
      <c r="I43" s="353">
        <f t="shared" si="0"/>
        <v>958412050</v>
      </c>
      <c r="J43" s="353">
        <f t="shared" si="0"/>
        <v>8714916</v>
      </c>
    </row>
    <row r="44" spans="1:10">
      <c r="A44" s="275">
        <v>50</v>
      </c>
      <c r="B44" s="354">
        <v>123443</v>
      </c>
      <c r="C44" s="354">
        <v>544307031</v>
      </c>
      <c r="D44" s="354">
        <v>5471987</v>
      </c>
      <c r="E44" s="354">
        <v>84481</v>
      </c>
      <c r="F44" s="354">
        <v>280899518</v>
      </c>
      <c r="G44" s="354">
        <v>2374057</v>
      </c>
      <c r="H44" s="355">
        <f t="shared" si="0"/>
        <v>207924</v>
      </c>
      <c r="I44" s="355">
        <f t="shared" si="0"/>
        <v>825206549</v>
      </c>
      <c r="J44" s="355">
        <f t="shared" si="0"/>
        <v>7846044</v>
      </c>
    </row>
    <row r="45" spans="1:10">
      <c r="A45" s="270">
        <v>51</v>
      </c>
      <c r="B45" s="352">
        <v>124428</v>
      </c>
      <c r="C45" s="352">
        <v>529513476</v>
      </c>
      <c r="D45" s="352">
        <v>5639098</v>
      </c>
      <c r="E45" s="352">
        <v>84127</v>
      </c>
      <c r="F45" s="352">
        <v>276004728</v>
      </c>
      <c r="G45" s="352">
        <v>2292386</v>
      </c>
      <c r="H45" s="353">
        <f t="shared" si="0"/>
        <v>208555</v>
      </c>
      <c r="I45" s="353">
        <f t="shared" si="0"/>
        <v>805518204</v>
      </c>
      <c r="J45" s="353">
        <f t="shared" si="0"/>
        <v>7931484</v>
      </c>
    </row>
    <row r="46" spans="1:10">
      <c r="A46" s="275">
        <v>52</v>
      </c>
      <c r="B46" s="354">
        <v>101648</v>
      </c>
      <c r="C46" s="354">
        <v>425315641</v>
      </c>
      <c r="D46" s="354">
        <v>4747556</v>
      </c>
      <c r="E46" s="354">
        <v>70175</v>
      </c>
      <c r="F46" s="354">
        <v>231464828</v>
      </c>
      <c r="G46" s="354">
        <v>1912538</v>
      </c>
      <c r="H46" s="355">
        <f t="shared" si="0"/>
        <v>171823</v>
      </c>
      <c r="I46" s="355">
        <f t="shared" si="0"/>
        <v>656780469</v>
      </c>
      <c r="J46" s="355">
        <f t="shared" si="0"/>
        <v>6660094</v>
      </c>
    </row>
    <row r="47" spans="1:10">
      <c r="A47" s="270">
        <v>53</v>
      </c>
      <c r="B47" s="352">
        <v>87951</v>
      </c>
      <c r="C47" s="352">
        <v>359601791</v>
      </c>
      <c r="D47" s="352">
        <v>4248091</v>
      </c>
      <c r="E47" s="352">
        <v>59547</v>
      </c>
      <c r="F47" s="352">
        <v>198664795</v>
      </c>
      <c r="G47" s="352">
        <v>1619535</v>
      </c>
      <c r="H47" s="353">
        <f t="shared" si="0"/>
        <v>147498</v>
      </c>
      <c r="I47" s="353">
        <f t="shared" si="0"/>
        <v>558266586</v>
      </c>
      <c r="J47" s="353">
        <f t="shared" si="0"/>
        <v>5867626</v>
      </c>
    </row>
    <row r="48" spans="1:10">
      <c r="A48" s="275">
        <v>54</v>
      </c>
      <c r="B48" s="354">
        <v>71061</v>
      </c>
      <c r="C48" s="354">
        <v>281642963</v>
      </c>
      <c r="D48" s="354">
        <v>3467868</v>
      </c>
      <c r="E48" s="354">
        <v>49437</v>
      </c>
      <c r="F48" s="354">
        <v>164913328</v>
      </c>
      <c r="G48" s="354">
        <v>1338358</v>
      </c>
      <c r="H48" s="355">
        <f t="shared" si="0"/>
        <v>120498</v>
      </c>
      <c r="I48" s="355">
        <f t="shared" si="0"/>
        <v>446556291</v>
      </c>
      <c r="J48" s="355">
        <f t="shared" si="0"/>
        <v>4806226</v>
      </c>
    </row>
    <row r="49" spans="1:10">
      <c r="A49" s="270">
        <v>55</v>
      </c>
      <c r="B49" s="352">
        <v>61179</v>
      </c>
      <c r="C49" s="352">
        <v>236334459</v>
      </c>
      <c r="D49" s="352">
        <v>3013352</v>
      </c>
      <c r="E49" s="352">
        <v>42372</v>
      </c>
      <c r="F49" s="352">
        <v>143200812</v>
      </c>
      <c r="G49" s="352">
        <v>1130309</v>
      </c>
      <c r="H49" s="353">
        <f t="shared" si="0"/>
        <v>103551</v>
      </c>
      <c r="I49" s="353">
        <f t="shared" si="0"/>
        <v>379535271</v>
      </c>
      <c r="J49" s="353">
        <f t="shared" si="0"/>
        <v>4143661</v>
      </c>
    </row>
    <row r="50" spans="1:10" ht="15" customHeight="1">
      <c r="A50" s="275">
        <v>56</v>
      </c>
      <c r="B50" s="354">
        <v>47706</v>
      </c>
      <c r="C50" s="354">
        <v>179560053</v>
      </c>
      <c r="D50" s="354">
        <v>2369956</v>
      </c>
      <c r="E50" s="354">
        <v>33901</v>
      </c>
      <c r="F50" s="354">
        <v>116283983</v>
      </c>
      <c r="G50" s="354">
        <v>915487</v>
      </c>
      <c r="H50" s="355">
        <f t="shared" si="0"/>
        <v>81607</v>
      </c>
      <c r="I50" s="355">
        <f t="shared" si="0"/>
        <v>295844036</v>
      </c>
      <c r="J50" s="355">
        <f t="shared" si="0"/>
        <v>3285443</v>
      </c>
    </row>
    <row r="51" spans="1:10" ht="15" customHeight="1">
      <c r="A51" s="270">
        <v>57</v>
      </c>
      <c r="B51" s="352">
        <v>37954</v>
      </c>
      <c r="C51" s="352">
        <v>138662202</v>
      </c>
      <c r="D51" s="352">
        <v>1904634</v>
      </c>
      <c r="E51" s="352">
        <v>26638</v>
      </c>
      <c r="F51" s="352">
        <v>92114719</v>
      </c>
      <c r="G51" s="352">
        <v>736540</v>
      </c>
      <c r="H51" s="353">
        <f t="shared" si="0"/>
        <v>64592</v>
      </c>
      <c r="I51" s="353">
        <f t="shared" si="0"/>
        <v>230776921</v>
      </c>
      <c r="J51" s="353">
        <f t="shared" si="0"/>
        <v>2641174</v>
      </c>
    </row>
    <row r="52" spans="1:10" ht="15" customHeight="1">
      <c r="A52" s="275">
        <v>58</v>
      </c>
      <c r="B52" s="354">
        <v>27574</v>
      </c>
      <c r="C52" s="354">
        <v>98665565</v>
      </c>
      <c r="D52" s="354">
        <v>1412817</v>
      </c>
      <c r="E52" s="354">
        <v>17305</v>
      </c>
      <c r="F52" s="354">
        <v>57020597</v>
      </c>
      <c r="G52" s="354">
        <v>424461</v>
      </c>
      <c r="H52" s="355">
        <f t="shared" si="0"/>
        <v>44879</v>
      </c>
      <c r="I52" s="355">
        <f t="shared" si="0"/>
        <v>155686162</v>
      </c>
      <c r="J52" s="355">
        <f t="shared" si="0"/>
        <v>1837278</v>
      </c>
    </row>
    <row r="53" spans="1:10" ht="15" customHeight="1">
      <c r="A53" s="270">
        <v>59</v>
      </c>
      <c r="B53" s="352">
        <v>33726</v>
      </c>
      <c r="C53" s="352">
        <v>117524399</v>
      </c>
      <c r="D53" s="352">
        <v>1768522</v>
      </c>
      <c r="E53" s="352">
        <v>18075</v>
      </c>
      <c r="F53" s="352">
        <v>58676761</v>
      </c>
      <c r="G53" s="352">
        <v>408476</v>
      </c>
      <c r="H53" s="353">
        <f t="shared" si="0"/>
        <v>51801</v>
      </c>
      <c r="I53" s="353">
        <f t="shared" si="0"/>
        <v>176201160</v>
      </c>
      <c r="J53" s="353">
        <f t="shared" si="0"/>
        <v>2176998</v>
      </c>
    </row>
    <row r="54" spans="1:10" ht="15" customHeight="1">
      <c r="A54" s="275">
        <v>60</v>
      </c>
      <c r="B54" s="354">
        <v>21329</v>
      </c>
      <c r="C54" s="354">
        <v>70101779</v>
      </c>
      <c r="D54" s="354">
        <v>1076556</v>
      </c>
      <c r="E54" s="354">
        <v>14455</v>
      </c>
      <c r="F54" s="354">
        <v>47389472</v>
      </c>
      <c r="G54" s="354">
        <v>327381</v>
      </c>
      <c r="H54" s="355">
        <f t="shared" si="0"/>
        <v>35784</v>
      </c>
      <c r="I54" s="355">
        <f t="shared" si="0"/>
        <v>117491251</v>
      </c>
      <c r="J54" s="355">
        <f t="shared" si="0"/>
        <v>1403937</v>
      </c>
    </row>
    <row r="55" spans="1:10" ht="15" customHeight="1">
      <c r="A55" s="270">
        <v>61</v>
      </c>
      <c r="B55" s="352">
        <v>14634</v>
      </c>
      <c r="C55" s="352">
        <v>47117536</v>
      </c>
      <c r="D55" s="352">
        <v>729189</v>
      </c>
      <c r="E55" s="352">
        <v>10238</v>
      </c>
      <c r="F55" s="352">
        <v>32511678</v>
      </c>
      <c r="G55" s="352">
        <v>233484</v>
      </c>
      <c r="H55" s="353">
        <f t="shared" si="0"/>
        <v>24872</v>
      </c>
      <c r="I55" s="353">
        <f t="shared" si="0"/>
        <v>79629214</v>
      </c>
      <c r="J55" s="353">
        <f t="shared" si="0"/>
        <v>962673</v>
      </c>
    </row>
    <row r="56" spans="1:10" ht="15" customHeight="1">
      <c r="A56" s="275">
        <v>62</v>
      </c>
      <c r="B56" s="354">
        <v>10388</v>
      </c>
      <c r="C56" s="354">
        <v>33202423</v>
      </c>
      <c r="D56" s="354">
        <v>530792</v>
      </c>
      <c r="E56" s="354">
        <v>6827</v>
      </c>
      <c r="F56" s="354">
        <v>21444546</v>
      </c>
      <c r="G56" s="354">
        <v>158603</v>
      </c>
      <c r="H56" s="355">
        <f t="shared" si="0"/>
        <v>17215</v>
      </c>
      <c r="I56" s="355">
        <f t="shared" si="0"/>
        <v>54646969</v>
      </c>
      <c r="J56" s="355">
        <f t="shared" si="0"/>
        <v>689395</v>
      </c>
    </row>
    <row r="57" spans="1:10" ht="15" customHeight="1">
      <c r="A57" s="270">
        <v>63</v>
      </c>
      <c r="B57" s="352">
        <v>7903</v>
      </c>
      <c r="C57" s="352">
        <v>24321548</v>
      </c>
      <c r="D57" s="352">
        <v>411245</v>
      </c>
      <c r="E57" s="352">
        <v>5047</v>
      </c>
      <c r="F57" s="352">
        <v>15755088</v>
      </c>
      <c r="G57" s="352">
        <v>118934</v>
      </c>
      <c r="H57" s="353">
        <f t="shared" si="0"/>
        <v>12950</v>
      </c>
      <c r="I57" s="353">
        <f t="shared" si="0"/>
        <v>40076636</v>
      </c>
      <c r="J57" s="353">
        <f t="shared" si="0"/>
        <v>530179</v>
      </c>
    </row>
    <row r="58" spans="1:10" ht="15" customHeight="1">
      <c r="A58" s="275">
        <v>64</v>
      </c>
      <c r="B58" s="354">
        <v>5189</v>
      </c>
      <c r="C58" s="354">
        <v>16113771</v>
      </c>
      <c r="D58" s="354">
        <v>269536</v>
      </c>
      <c r="E58" s="354">
        <v>3264</v>
      </c>
      <c r="F58" s="354">
        <v>10201233</v>
      </c>
      <c r="G58" s="354">
        <v>75428</v>
      </c>
      <c r="H58" s="355">
        <f t="shared" si="0"/>
        <v>8453</v>
      </c>
      <c r="I58" s="355">
        <f t="shared" si="0"/>
        <v>26315004</v>
      </c>
      <c r="J58" s="355">
        <f t="shared" si="0"/>
        <v>344964</v>
      </c>
    </row>
    <row r="59" spans="1:10" ht="15" customHeight="1">
      <c r="A59" s="270">
        <v>65</v>
      </c>
      <c r="B59" s="352">
        <v>4773</v>
      </c>
      <c r="C59" s="352">
        <v>14821497</v>
      </c>
      <c r="D59" s="352">
        <v>264472</v>
      </c>
      <c r="E59" s="352">
        <v>3206</v>
      </c>
      <c r="F59" s="352">
        <v>9710884</v>
      </c>
      <c r="G59" s="352">
        <v>74094</v>
      </c>
      <c r="H59" s="353">
        <f t="shared" si="0"/>
        <v>7979</v>
      </c>
      <c r="I59" s="353">
        <f t="shared" si="0"/>
        <v>24532381</v>
      </c>
      <c r="J59" s="353">
        <f t="shared" si="0"/>
        <v>338566</v>
      </c>
    </row>
    <row r="60" spans="1:10" ht="15" customHeight="1">
      <c r="A60" s="275">
        <v>66</v>
      </c>
      <c r="B60" s="354">
        <v>2931</v>
      </c>
      <c r="C60" s="354">
        <v>9258574</v>
      </c>
      <c r="D60" s="354">
        <v>158346</v>
      </c>
      <c r="E60" s="354">
        <v>1872</v>
      </c>
      <c r="F60" s="354">
        <v>5776489</v>
      </c>
      <c r="G60" s="354">
        <v>45040</v>
      </c>
      <c r="H60" s="355">
        <f t="shared" si="0"/>
        <v>4803</v>
      </c>
      <c r="I60" s="355">
        <f t="shared" si="0"/>
        <v>15035063</v>
      </c>
      <c r="J60" s="355">
        <f t="shared" si="0"/>
        <v>203386</v>
      </c>
    </row>
    <row r="61" spans="1:10" ht="14.1" customHeight="1">
      <c r="A61" s="270">
        <v>67</v>
      </c>
      <c r="B61" s="352">
        <v>1911</v>
      </c>
      <c r="C61" s="352">
        <v>6076525</v>
      </c>
      <c r="D61" s="352">
        <v>101749</v>
      </c>
      <c r="E61" s="352">
        <v>1276</v>
      </c>
      <c r="F61" s="352">
        <v>3850170</v>
      </c>
      <c r="G61" s="352">
        <v>29947</v>
      </c>
      <c r="H61" s="353">
        <f t="shared" si="0"/>
        <v>3187</v>
      </c>
      <c r="I61" s="353">
        <f t="shared" si="0"/>
        <v>9926695</v>
      </c>
      <c r="J61" s="353">
        <f t="shared" si="0"/>
        <v>131696</v>
      </c>
    </row>
    <row r="62" spans="1:10" ht="14.1" customHeight="1">
      <c r="A62" s="275">
        <v>68</v>
      </c>
      <c r="B62" s="354">
        <v>1385</v>
      </c>
      <c r="C62" s="354">
        <v>4250552</v>
      </c>
      <c r="D62" s="354">
        <v>72541</v>
      </c>
      <c r="E62" s="354">
        <v>815</v>
      </c>
      <c r="F62" s="354">
        <v>2487014</v>
      </c>
      <c r="G62" s="354">
        <v>19605</v>
      </c>
      <c r="H62" s="355">
        <f t="shared" si="0"/>
        <v>2200</v>
      </c>
      <c r="I62" s="355">
        <f t="shared" si="0"/>
        <v>6737566</v>
      </c>
      <c r="J62" s="355">
        <f t="shared" si="0"/>
        <v>92146</v>
      </c>
    </row>
    <row r="63" spans="1:10" ht="14.1" customHeight="1">
      <c r="A63" s="270">
        <v>69</v>
      </c>
      <c r="B63" s="352">
        <v>1389</v>
      </c>
      <c r="C63" s="352">
        <v>4687767</v>
      </c>
      <c r="D63" s="352">
        <v>74747</v>
      </c>
      <c r="E63" s="352">
        <v>765</v>
      </c>
      <c r="F63" s="352">
        <v>2271588</v>
      </c>
      <c r="G63" s="352">
        <v>16974</v>
      </c>
      <c r="H63" s="353">
        <f t="shared" si="0"/>
        <v>2154</v>
      </c>
      <c r="I63" s="353">
        <f t="shared" si="0"/>
        <v>6959355</v>
      </c>
      <c r="J63" s="353">
        <f t="shared" si="0"/>
        <v>91721</v>
      </c>
    </row>
    <row r="64" spans="1:10" ht="15" customHeight="1">
      <c r="A64" s="275">
        <v>70</v>
      </c>
      <c r="B64" s="354">
        <v>888</v>
      </c>
      <c r="C64" s="354">
        <v>3034767</v>
      </c>
      <c r="D64" s="354">
        <v>46783</v>
      </c>
      <c r="E64" s="354">
        <v>519</v>
      </c>
      <c r="F64" s="354">
        <v>1708870</v>
      </c>
      <c r="G64" s="354">
        <v>11821</v>
      </c>
      <c r="H64" s="355">
        <f t="shared" si="0"/>
        <v>1407</v>
      </c>
      <c r="I64" s="355">
        <f t="shared" si="0"/>
        <v>4743637</v>
      </c>
      <c r="J64" s="355">
        <f t="shared" si="0"/>
        <v>58604</v>
      </c>
    </row>
    <row r="65" spans="1:10" ht="15" customHeight="1">
      <c r="A65" s="270">
        <v>71</v>
      </c>
      <c r="B65" s="352">
        <v>585</v>
      </c>
      <c r="C65" s="352">
        <v>2184253</v>
      </c>
      <c r="D65" s="352">
        <v>31462</v>
      </c>
      <c r="E65" s="352">
        <v>348</v>
      </c>
      <c r="F65" s="352">
        <v>1014447</v>
      </c>
      <c r="G65" s="352">
        <v>9118</v>
      </c>
      <c r="H65" s="353">
        <f t="shared" si="0"/>
        <v>933</v>
      </c>
      <c r="I65" s="353">
        <f t="shared" si="0"/>
        <v>3198700</v>
      </c>
      <c r="J65" s="353">
        <f t="shared" si="0"/>
        <v>40580</v>
      </c>
    </row>
    <row r="66" spans="1:10" ht="15" customHeight="1">
      <c r="A66" s="275">
        <v>72</v>
      </c>
      <c r="B66" s="354">
        <v>404</v>
      </c>
      <c r="C66" s="354">
        <v>1313446</v>
      </c>
      <c r="D66" s="354">
        <v>20937</v>
      </c>
      <c r="E66" s="354">
        <v>195</v>
      </c>
      <c r="F66" s="354">
        <v>587659</v>
      </c>
      <c r="G66" s="354">
        <v>4918</v>
      </c>
      <c r="H66" s="355">
        <f t="shared" si="0"/>
        <v>599</v>
      </c>
      <c r="I66" s="355">
        <f t="shared" si="0"/>
        <v>1901105</v>
      </c>
      <c r="J66" s="355">
        <f t="shared" si="0"/>
        <v>25855</v>
      </c>
    </row>
    <row r="67" spans="1:10" ht="15" customHeight="1">
      <c r="A67" s="270">
        <v>73</v>
      </c>
      <c r="B67" s="352">
        <v>297</v>
      </c>
      <c r="C67" s="352">
        <v>1031410</v>
      </c>
      <c r="D67" s="352">
        <v>15916</v>
      </c>
      <c r="E67" s="352">
        <v>167</v>
      </c>
      <c r="F67" s="352">
        <v>481905</v>
      </c>
      <c r="G67" s="352">
        <v>3579</v>
      </c>
      <c r="H67" s="353">
        <f t="shared" si="0"/>
        <v>464</v>
      </c>
      <c r="I67" s="353">
        <f t="shared" si="0"/>
        <v>1513315</v>
      </c>
      <c r="J67" s="353">
        <f t="shared" si="0"/>
        <v>19495</v>
      </c>
    </row>
    <row r="68" spans="1:10" ht="15" customHeight="1">
      <c r="A68" s="275">
        <v>74</v>
      </c>
      <c r="B68" s="354">
        <v>201</v>
      </c>
      <c r="C68" s="354">
        <v>624377</v>
      </c>
      <c r="D68" s="354">
        <v>10593</v>
      </c>
      <c r="E68" s="354">
        <v>97</v>
      </c>
      <c r="F68" s="354">
        <v>316032</v>
      </c>
      <c r="G68" s="354">
        <v>2138</v>
      </c>
      <c r="H68" s="355">
        <f t="shared" si="0"/>
        <v>298</v>
      </c>
      <c r="I68" s="355">
        <f t="shared" si="0"/>
        <v>940409</v>
      </c>
      <c r="J68" s="355">
        <f t="shared" si="0"/>
        <v>12731</v>
      </c>
    </row>
    <row r="69" spans="1:10" ht="15" customHeight="1">
      <c r="A69" s="270">
        <v>75</v>
      </c>
      <c r="B69" s="352">
        <v>203</v>
      </c>
      <c r="C69" s="352">
        <v>652947</v>
      </c>
      <c r="D69" s="352">
        <v>10479</v>
      </c>
      <c r="E69" s="352">
        <v>92</v>
      </c>
      <c r="F69" s="352">
        <v>291059</v>
      </c>
      <c r="G69" s="352">
        <v>2017</v>
      </c>
      <c r="H69" s="353">
        <f t="shared" si="0"/>
        <v>295</v>
      </c>
      <c r="I69" s="353">
        <f t="shared" si="0"/>
        <v>944006</v>
      </c>
      <c r="J69" s="353">
        <f t="shared" si="0"/>
        <v>12496</v>
      </c>
    </row>
    <row r="70" spans="1:10" ht="15" customHeight="1">
      <c r="A70" s="275">
        <v>76</v>
      </c>
      <c r="B70" s="354">
        <v>123</v>
      </c>
      <c r="C70" s="354">
        <v>678157</v>
      </c>
      <c r="D70" s="354">
        <v>6756</v>
      </c>
      <c r="E70" s="354">
        <v>75</v>
      </c>
      <c r="F70" s="354">
        <v>199028</v>
      </c>
      <c r="G70" s="354">
        <v>1726</v>
      </c>
      <c r="H70" s="355">
        <f t="shared" si="0"/>
        <v>198</v>
      </c>
      <c r="I70" s="355">
        <f t="shared" si="0"/>
        <v>877185</v>
      </c>
      <c r="J70" s="355">
        <f t="shared" si="0"/>
        <v>8482</v>
      </c>
    </row>
    <row r="71" spans="1:10" ht="15" customHeight="1">
      <c r="A71" s="270">
        <v>77</v>
      </c>
      <c r="B71" s="352">
        <v>87</v>
      </c>
      <c r="C71" s="352">
        <v>286060</v>
      </c>
      <c r="D71" s="352">
        <v>4118</v>
      </c>
      <c r="E71" s="352">
        <v>55</v>
      </c>
      <c r="F71" s="352">
        <v>152604</v>
      </c>
      <c r="G71" s="352">
        <v>1613</v>
      </c>
      <c r="H71" s="353">
        <f t="shared" si="0"/>
        <v>142</v>
      </c>
      <c r="I71" s="353">
        <f t="shared" si="0"/>
        <v>438664</v>
      </c>
      <c r="J71" s="353">
        <f t="shared" si="0"/>
        <v>5731</v>
      </c>
    </row>
    <row r="72" spans="1:10" ht="15" customHeight="1">
      <c r="A72" s="275">
        <v>78</v>
      </c>
      <c r="B72" s="354">
        <v>51</v>
      </c>
      <c r="C72" s="354">
        <v>146094</v>
      </c>
      <c r="D72" s="354">
        <v>3043</v>
      </c>
      <c r="E72" s="354">
        <v>26</v>
      </c>
      <c r="F72" s="354">
        <v>85106</v>
      </c>
      <c r="G72" s="354">
        <v>622</v>
      </c>
      <c r="H72" s="355">
        <f t="shared" si="0"/>
        <v>77</v>
      </c>
      <c r="I72" s="355">
        <f t="shared" si="0"/>
        <v>231200</v>
      </c>
      <c r="J72" s="355">
        <f t="shared" si="0"/>
        <v>3665</v>
      </c>
    </row>
    <row r="73" spans="1:10" ht="15" customHeight="1">
      <c r="A73" s="270">
        <v>79</v>
      </c>
      <c r="B73" s="352">
        <v>46</v>
      </c>
      <c r="C73" s="352">
        <v>149083</v>
      </c>
      <c r="D73" s="352">
        <v>2171</v>
      </c>
      <c r="E73" s="352">
        <v>15</v>
      </c>
      <c r="F73" s="352">
        <v>35184</v>
      </c>
      <c r="G73" s="352">
        <v>374</v>
      </c>
      <c r="H73" s="353">
        <f t="shared" ref="H73:J74" si="1">+B73+E73</f>
        <v>61</v>
      </c>
      <c r="I73" s="353">
        <f t="shared" si="1"/>
        <v>184267</v>
      </c>
      <c r="J73" s="353">
        <f t="shared" si="1"/>
        <v>2545</v>
      </c>
    </row>
    <row r="74" spans="1:10" ht="26.45" customHeight="1">
      <c r="A74" s="380" t="s">
        <v>578</v>
      </c>
      <c r="B74" s="523">
        <v>126</v>
      </c>
      <c r="C74" s="523">
        <v>455188</v>
      </c>
      <c r="D74" s="523">
        <v>6465</v>
      </c>
      <c r="E74" s="523">
        <v>60</v>
      </c>
      <c r="F74" s="523">
        <v>225315</v>
      </c>
      <c r="G74" s="523">
        <v>1066</v>
      </c>
      <c r="H74" s="524">
        <f t="shared" si="1"/>
        <v>186</v>
      </c>
      <c r="I74" s="524">
        <f t="shared" si="1"/>
        <v>680503</v>
      </c>
      <c r="J74" s="524">
        <f t="shared" si="1"/>
        <v>7531</v>
      </c>
    </row>
    <row r="75" spans="1:10" ht="18.75" customHeight="1">
      <c r="A75" s="512" t="s">
        <v>376</v>
      </c>
      <c r="B75" s="282">
        <f t="shared" ref="B75:J75" si="2">SUM(B8:B74)</f>
        <v>11057816</v>
      </c>
      <c r="C75" s="282">
        <f t="shared" si="2"/>
        <v>36052647328</v>
      </c>
      <c r="D75" s="282">
        <f t="shared" si="2"/>
        <v>214912203</v>
      </c>
      <c r="E75" s="282">
        <f t="shared" si="2"/>
        <v>5886035</v>
      </c>
      <c r="F75" s="282">
        <f t="shared" si="2"/>
        <v>14150126898</v>
      </c>
      <c r="G75" s="282">
        <f t="shared" si="2"/>
        <v>85995119</v>
      </c>
      <c r="H75" s="282">
        <f t="shared" si="2"/>
        <v>16943851</v>
      </c>
      <c r="I75" s="282">
        <f t="shared" si="2"/>
        <v>50202774226</v>
      </c>
      <c r="J75" s="282">
        <f t="shared" si="2"/>
        <v>300907322</v>
      </c>
    </row>
    <row r="94" spans="8:8">
      <c r="H94" s="26" t="s">
        <v>90</v>
      </c>
    </row>
  </sheetData>
  <mergeCells count="6">
    <mergeCell ref="A4:J4"/>
    <mergeCell ref="A5:J5"/>
    <mergeCell ref="A6:A7"/>
    <mergeCell ref="B6:D6"/>
    <mergeCell ref="E6:G6"/>
    <mergeCell ref="H6:J6"/>
  </mergeCells>
  <printOptions horizontalCentered="1" verticalCentered="1"/>
  <pageMargins left="0" right="0" top="0" bottom="0" header="0" footer="0"/>
  <pageSetup paperSize="9" scale="6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F5BD4-E3F3-4D62-B8A5-C9A304AC261A}">
  <sheetPr>
    <tabColor theme="6" tint="0.39997558519241921"/>
    <pageSetUpPr fitToPage="1"/>
  </sheetPr>
  <dimension ref="A1:V96"/>
  <sheetViews>
    <sheetView showGridLines="0" zoomScaleNormal="100" workbookViewId="0"/>
  </sheetViews>
  <sheetFormatPr defaultColWidth="9.140625" defaultRowHeight="12.75"/>
  <cols>
    <col min="1" max="1" width="4.7109375" style="26" customWidth="1"/>
    <col min="2" max="2" width="14.7109375" style="56" customWidth="1"/>
    <col min="3" max="3" width="9.140625" style="26" bestFit="1" customWidth="1"/>
    <col min="4" max="4" width="8.7109375" style="26" customWidth="1"/>
    <col min="5" max="5" width="9.140625" style="26" bestFit="1" customWidth="1"/>
    <col min="6" max="8" width="7.7109375" style="26" customWidth="1"/>
    <col min="9" max="11" width="8.7109375" style="26" customWidth="1"/>
    <col min="12" max="12" width="9.140625" style="26" bestFit="1" customWidth="1"/>
    <col min="13" max="13" width="8.7109375" style="26" customWidth="1"/>
    <col min="14" max="14" width="9.140625" style="26" bestFit="1" customWidth="1"/>
    <col min="15" max="17" width="7.7109375" style="26" customWidth="1"/>
    <col min="18" max="18" width="9.140625" style="26" bestFit="1" customWidth="1"/>
    <col min="19" max="19" width="7.5703125" style="26" bestFit="1" customWidth="1"/>
    <col min="20" max="20" width="9.140625" style="26" bestFit="1" customWidth="1"/>
    <col min="21" max="16384" width="9.140625" style="26"/>
  </cols>
  <sheetData>
    <row r="1" spans="1:22" ht="15" customHeight="1"/>
    <row r="2" spans="1:22" ht="15" customHeight="1"/>
    <row r="3" spans="1:22" ht="15" customHeight="1"/>
    <row r="4" spans="1:22" s="54" customFormat="1" ht="19.899999999999999" customHeight="1">
      <c r="A4" s="857" t="s">
        <v>1052</v>
      </c>
      <c r="B4" s="857"/>
      <c r="C4" s="857"/>
      <c r="D4" s="857"/>
      <c r="E4" s="857"/>
      <c r="F4" s="857"/>
      <c r="G4" s="857"/>
      <c r="H4" s="857"/>
      <c r="I4" s="857"/>
      <c r="J4" s="857"/>
      <c r="K4" s="857"/>
      <c r="L4" s="857"/>
      <c r="M4" s="857"/>
      <c r="N4" s="857"/>
      <c r="O4" s="857"/>
      <c r="P4" s="857"/>
      <c r="Q4" s="857"/>
      <c r="R4" s="857"/>
      <c r="S4" s="857"/>
      <c r="T4" s="857"/>
    </row>
    <row r="5" spans="1:22" ht="19.899999999999999" customHeight="1">
      <c r="A5" s="858" t="s">
        <v>1053</v>
      </c>
      <c r="B5" s="858"/>
      <c r="C5" s="858"/>
      <c r="D5" s="858"/>
      <c r="E5" s="858"/>
      <c r="F5" s="858"/>
      <c r="G5" s="858"/>
      <c r="H5" s="858"/>
      <c r="I5" s="858"/>
      <c r="J5" s="858"/>
      <c r="K5" s="858"/>
      <c r="L5" s="858"/>
      <c r="M5" s="858"/>
      <c r="N5" s="858"/>
      <c r="O5" s="858"/>
      <c r="P5" s="858"/>
      <c r="Q5" s="858"/>
      <c r="R5" s="858"/>
      <c r="S5" s="858"/>
      <c r="T5" s="858"/>
    </row>
    <row r="6" spans="1:22" ht="30" customHeight="1">
      <c r="A6" s="777" t="s">
        <v>413</v>
      </c>
      <c r="B6" s="780" t="s">
        <v>414</v>
      </c>
      <c r="C6" s="798" t="s">
        <v>459</v>
      </c>
      <c r="D6" s="798"/>
      <c r="E6" s="798"/>
      <c r="F6" s="798"/>
      <c r="G6" s="798"/>
      <c r="H6" s="798"/>
      <c r="I6" s="798"/>
      <c r="J6" s="798"/>
      <c r="K6" s="798"/>
      <c r="L6" s="798"/>
      <c r="M6" s="798"/>
      <c r="N6" s="798"/>
      <c r="O6" s="747" t="s">
        <v>462</v>
      </c>
      <c r="P6" s="747"/>
      <c r="Q6" s="747"/>
      <c r="R6" s="798" t="s">
        <v>957</v>
      </c>
      <c r="S6" s="798"/>
      <c r="T6" s="798"/>
    </row>
    <row r="7" spans="1:22" ht="36" customHeight="1">
      <c r="A7" s="777"/>
      <c r="B7" s="780"/>
      <c r="C7" s="747" t="s">
        <v>491</v>
      </c>
      <c r="D7" s="747"/>
      <c r="E7" s="747"/>
      <c r="F7" s="747" t="s">
        <v>460</v>
      </c>
      <c r="G7" s="747"/>
      <c r="H7" s="747"/>
      <c r="I7" s="798" t="s">
        <v>621</v>
      </c>
      <c r="J7" s="798"/>
      <c r="K7" s="798"/>
      <c r="L7" s="798" t="s">
        <v>461</v>
      </c>
      <c r="M7" s="798"/>
      <c r="N7" s="798"/>
      <c r="O7" s="747"/>
      <c r="P7" s="747"/>
      <c r="Q7" s="747"/>
      <c r="R7" s="798"/>
      <c r="S7" s="798"/>
      <c r="T7" s="798"/>
    </row>
    <row r="8" spans="1:22" ht="30" customHeight="1">
      <c r="A8" s="777"/>
      <c r="B8" s="780"/>
      <c r="C8" s="525" t="s">
        <v>179</v>
      </c>
      <c r="D8" s="525" t="s">
        <v>180</v>
      </c>
      <c r="E8" s="525" t="s">
        <v>172</v>
      </c>
      <c r="F8" s="525" t="s">
        <v>179</v>
      </c>
      <c r="G8" s="525" t="s">
        <v>180</v>
      </c>
      <c r="H8" s="525" t="s">
        <v>172</v>
      </c>
      <c r="I8" s="525" t="s">
        <v>179</v>
      </c>
      <c r="J8" s="525" t="s">
        <v>180</v>
      </c>
      <c r="K8" s="525" t="s">
        <v>172</v>
      </c>
      <c r="L8" s="525" t="s">
        <v>179</v>
      </c>
      <c r="M8" s="525" t="s">
        <v>180</v>
      </c>
      <c r="N8" s="525" t="s">
        <v>172</v>
      </c>
      <c r="O8" s="525" t="s">
        <v>179</v>
      </c>
      <c r="P8" s="525" t="s">
        <v>180</v>
      </c>
      <c r="Q8" s="525" t="s">
        <v>172</v>
      </c>
      <c r="R8" s="525" t="s">
        <v>179</v>
      </c>
      <c r="S8" s="525" t="s">
        <v>180</v>
      </c>
      <c r="T8" s="525" t="s">
        <v>172</v>
      </c>
    </row>
    <row r="9" spans="1:22" s="27" customFormat="1" ht="15" customHeight="1">
      <c r="A9" s="270" t="s">
        <v>81</v>
      </c>
      <c r="B9" s="560" t="s">
        <v>92</v>
      </c>
      <c r="C9" s="296">
        <v>47511</v>
      </c>
      <c r="D9" s="296">
        <v>16517</v>
      </c>
      <c r="E9" s="297">
        <f>C9+D9</f>
        <v>64028</v>
      </c>
      <c r="F9" s="296">
        <v>410</v>
      </c>
      <c r="G9" s="296">
        <v>19</v>
      </c>
      <c r="H9" s="297">
        <f>+G9+F9</f>
        <v>429</v>
      </c>
      <c r="I9" s="296">
        <v>10639</v>
      </c>
      <c r="J9" s="296">
        <v>3358</v>
      </c>
      <c r="K9" s="297">
        <f>+J9+I9</f>
        <v>13997</v>
      </c>
      <c r="L9" s="297">
        <f>+C9+F9+I9</f>
        <v>58560</v>
      </c>
      <c r="M9" s="297">
        <f t="shared" ref="M9:N24" si="0">+D9+G9+J9</f>
        <v>19894</v>
      </c>
      <c r="N9" s="297">
        <f t="shared" si="0"/>
        <v>78454</v>
      </c>
      <c r="O9" s="296">
        <v>1591</v>
      </c>
      <c r="P9" s="296">
        <v>1364</v>
      </c>
      <c r="Q9" s="297">
        <f>+O9+P9</f>
        <v>2955</v>
      </c>
      <c r="R9" s="296">
        <f>+L9+O9</f>
        <v>60151</v>
      </c>
      <c r="S9" s="296">
        <f>+M9+P9</f>
        <v>21258</v>
      </c>
      <c r="T9" s="297">
        <f>+S9+R9</f>
        <v>81409</v>
      </c>
      <c r="V9" s="28"/>
    </row>
    <row r="10" spans="1:22" s="27" customFormat="1" ht="15" customHeight="1">
      <c r="A10" s="275" t="s">
        <v>82</v>
      </c>
      <c r="B10" s="561" t="s">
        <v>93</v>
      </c>
      <c r="C10" s="298">
        <v>11678</v>
      </c>
      <c r="D10" s="298">
        <v>3139</v>
      </c>
      <c r="E10" s="299">
        <f t="shared" ref="E10:E73" si="1">C10+D10</f>
        <v>14817</v>
      </c>
      <c r="F10" s="298">
        <v>358</v>
      </c>
      <c r="G10" s="298">
        <v>2</v>
      </c>
      <c r="H10" s="299">
        <f t="shared" ref="H10:H73" si="2">+G10+F10</f>
        <v>360</v>
      </c>
      <c r="I10" s="298">
        <v>4141</v>
      </c>
      <c r="J10" s="298">
        <v>1141</v>
      </c>
      <c r="K10" s="299">
        <f t="shared" ref="K10:K73" si="3">+J10+I10</f>
        <v>5282</v>
      </c>
      <c r="L10" s="299">
        <f t="shared" ref="L10:N73" si="4">+C10+F10+I10</f>
        <v>16177</v>
      </c>
      <c r="M10" s="299">
        <f t="shared" si="0"/>
        <v>4282</v>
      </c>
      <c r="N10" s="299">
        <f t="shared" si="0"/>
        <v>20459</v>
      </c>
      <c r="O10" s="298">
        <v>181</v>
      </c>
      <c r="P10" s="298">
        <v>111</v>
      </c>
      <c r="Q10" s="299">
        <f t="shared" ref="Q10:Q73" si="5">+O10+P10</f>
        <v>292</v>
      </c>
      <c r="R10" s="298">
        <f t="shared" ref="R10:S73" si="6">+L10+O10</f>
        <v>16358</v>
      </c>
      <c r="S10" s="298">
        <f t="shared" si="6"/>
        <v>4393</v>
      </c>
      <c r="T10" s="299">
        <f t="shared" ref="T10:T73" si="7">+S10+R10</f>
        <v>20751</v>
      </c>
      <c r="V10" s="28"/>
    </row>
    <row r="11" spans="1:22" s="27" customFormat="1" ht="15" customHeight="1">
      <c r="A11" s="270" t="s">
        <v>83</v>
      </c>
      <c r="B11" s="560" t="s">
        <v>94</v>
      </c>
      <c r="C11" s="296">
        <v>15421</v>
      </c>
      <c r="D11" s="296">
        <v>4459</v>
      </c>
      <c r="E11" s="297">
        <f t="shared" si="1"/>
        <v>19880</v>
      </c>
      <c r="F11" s="296">
        <v>407</v>
      </c>
      <c r="G11" s="296">
        <v>18</v>
      </c>
      <c r="H11" s="297">
        <f t="shared" si="2"/>
        <v>425</v>
      </c>
      <c r="I11" s="296">
        <v>12733</v>
      </c>
      <c r="J11" s="296">
        <v>3579</v>
      </c>
      <c r="K11" s="297">
        <f t="shared" si="3"/>
        <v>16312</v>
      </c>
      <c r="L11" s="297">
        <f t="shared" si="4"/>
        <v>28561</v>
      </c>
      <c r="M11" s="297">
        <f t="shared" si="0"/>
        <v>8056</v>
      </c>
      <c r="N11" s="297">
        <f t="shared" si="0"/>
        <v>36617</v>
      </c>
      <c r="O11" s="296">
        <v>230</v>
      </c>
      <c r="P11" s="296">
        <v>284</v>
      </c>
      <c r="Q11" s="297">
        <f t="shared" si="5"/>
        <v>514</v>
      </c>
      <c r="R11" s="296">
        <f t="shared" si="6"/>
        <v>28791</v>
      </c>
      <c r="S11" s="296">
        <f t="shared" si="6"/>
        <v>8340</v>
      </c>
      <c r="T11" s="297">
        <f t="shared" si="7"/>
        <v>37131</v>
      </c>
      <c r="V11" s="28"/>
    </row>
    <row r="12" spans="1:22" s="27" customFormat="1" ht="15" customHeight="1">
      <c r="A12" s="275" t="s">
        <v>84</v>
      </c>
      <c r="B12" s="561" t="s">
        <v>95</v>
      </c>
      <c r="C12" s="298">
        <v>6783</v>
      </c>
      <c r="D12" s="298">
        <v>999</v>
      </c>
      <c r="E12" s="299">
        <f t="shared" si="1"/>
        <v>7782</v>
      </c>
      <c r="F12" s="298">
        <v>501</v>
      </c>
      <c r="G12" s="298">
        <v>4</v>
      </c>
      <c r="H12" s="299">
        <f t="shared" si="2"/>
        <v>505</v>
      </c>
      <c r="I12" s="298">
        <v>6853</v>
      </c>
      <c r="J12" s="298">
        <v>1116</v>
      </c>
      <c r="K12" s="299">
        <f t="shared" si="3"/>
        <v>7969</v>
      </c>
      <c r="L12" s="299">
        <f t="shared" si="4"/>
        <v>14137</v>
      </c>
      <c r="M12" s="299">
        <f t="shared" si="0"/>
        <v>2119</v>
      </c>
      <c r="N12" s="299">
        <f t="shared" si="0"/>
        <v>16256</v>
      </c>
      <c r="O12" s="298">
        <v>86</v>
      </c>
      <c r="P12" s="298">
        <v>22</v>
      </c>
      <c r="Q12" s="299">
        <f t="shared" si="5"/>
        <v>108</v>
      </c>
      <c r="R12" s="298">
        <f t="shared" si="6"/>
        <v>14223</v>
      </c>
      <c r="S12" s="298">
        <f t="shared" si="6"/>
        <v>2141</v>
      </c>
      <c r="T12" s="299">
        <f t="shared" si="7"/>
        <v>16364</v>
      </c>
      <c r="V12" s="28"/>
    </row>
    <row r="13" spans="1:22" s="27" customFormat="1" ht="15" customHeight="1">
      <c r="A13" s="270" t="s">
        <v>85</v>
      </c>
      <c r="B13" s="560" t="s">
        <v>96</v>
      </c>
      <c r="C13" s="296">
        <v>5716</v>
      </c>
      <c r="D13" s="296">
        <v>2340</v>
      </c>
      <c r="E13" s="297">
        <f t="shared" si="1"/>
        <v>8056</v>
      </c>
      <c r="F13" s="296">
        <v>196</v>
      </c>
      <c r="G13" s="296">
        <v>10</v>
      </c>
      <c r="H13" s="297">
        <f t="shared" si="2"/>
        <v>206</v>
      </c>
      <c r="I13" s="296">
        <v>3630</v>
      </c>
      <c r="J13" s="296">
        <v>1399</v>
      </c>
      <c r="K13" s="297">
        <f t="shared" si="3"/>
        <v>5029</v>
      </c>
      <c r="L13" s="297">
        <f t="shared" si="4"/>
        <v>9542</v>
      </c>
      <c r="M13" s="297">
        <f t="shared" si="0"/>
        <v>3749</v>
      </c>
      <c r="N13" s="297">
        <f t="shared" si="0"/>
        <v>13291</v>
      </c>
      <c r="O13" s="296">
        <v>142</v>
      </c>
      <c r="P13" s="296">
        <v>219</v>
      </c>
      <c r="Q13" s="297">
        <f t="shared" si="5"/>
        <v>361</v>
      </c>
      <c r="R13" s="296">
        <f t="shared" si="6"/>
        <v>9684</v>
      </c>
      <c r="S13" s="296">
        <f t="shared" si="6"/>
        <v>3968</v>
      </c>
      <c r="T13" s="297">
        <f t="shared" si="7"/>
        <v>13652</v>
      </c>
      <c r="V13" s="28"/>
    </row>
    <row r="14" spans="1:22" s="27" customFormat="1" ht="15" customHeight="1">
      <c r="A14" s="275" t="s">
        <v>86</v>
      </c>
      <c r="B14" s="561" t="s">
        <v>97</v>
      </c>
      <c r="C14" s="298">
        <v>121292</v>
      </c>
      <c r="D14" s="298">
        <v>42715</v>
      </c>
      <c r="E14" s="299">
        <f t="shared" si="1"/>
        <v>164007</v>
      </c>
      <c r="F14" s="298">
        <v>418</v>
      </c>
      <c r="G14" s="298">
        <v>118</v>
      </c>
      <c r="H14" s="299">
        <f t="shared" si="2"/>
        <v>536</v>
      </c>
      <c r="I14" s="298">
        <v>9993</v>
      </c>
      <c r="J14" s="298">
        <v>3174</v>
      </c>
      <c r="K14" s="299">
        <f t="shared" si="3"/>
        <v>13167</v>
      </c>
      <c r="L14" s="299">
        <f t="shared" si="4"/>
        <v>131703</v>
      </c>
      <c r="M14" s="299">
        <f t="shared" si="0"/>
        <v>46007</v>
      </c>
      <c r="N14" s="299">
        <f t="shared" si="0"/>
        <v>177710</v>
      </c>
      <c r="O14" s="298">
        <v>4887</v>
      </c>
      <c r="P14" s="298">
        <v>5918</v>
      </c>
      <c r="Q14" s="299">
        <f t="shared" si="5"/>
        <v>10805</v>
      </c>
      <c r="R14" s="298">
        <f t="shared" si="6"/>
        <v>136590</v>
      </c>
      <c r="S14" s="298">
        <f t="shared" si="6"/>
        <v>51925</v>
      </c>
      <c r="T14" s="299">
        <f t="shared" si="7"/>
        <v>188515</v>
      </c>
      <c r="V14" s="28"/>
    </row>
    <row r="15" spans="1:22" s="27" customFormat="1" ht="15" customHeight="1">
      <c r="A15" s="270" t="s">
        <v>87</v>
      </c>
      <c r="B15" s="560" t="s">
        <v>98</v>
      </c>
      <c r="C15" s="296">
        <v>84207</v>
      </c>
      <c r="D15" s="296">
        <v>29905</v>
      </c>
      <c r="E15" s="297">
        <f t="shared" si="1"/>
        <v>114112</v>
      </c>
      <c r="F15" s="296">
        <v>365</v>
      </c>
      <c r="G15" s="296">
        <v>34</v>
      </c>
      <c r="H15" s="297">
        <f t="shared" si="2"/>
        <v>399</v>
      </c>
      <c r="I15" s="296">
        <v>20073</v>
      </c>
      <c r="J15" s="296">
        <v>8060</v>
      </c>
      <c r="K15" s="297">
        <f t="shared" si="3"/>
        <v>28133</v>
      </c>
      <c r="L15" s="297">
        <f t="shared" si="4"/>
        <v>104645</v>
      </c>
      <c r="M15" s="297">
        <f t="shared" si="0"/>
        <v>37999</v>
      </c>
      <c r="N15" s="297">
        <f t="shared" si="0"/>
        <v>142644</v>
      </c>
      <c r="O15" s="296">
        <v>2238</v>
      </c>
      <c r="P15" s="296">
        <v>2849</v>
      </c>
      <c r="Q15" s="297">
        <f t="shared" si="5"/>
        <v>5087</v>
      </c>
      <c r="R15" s="296">
        <f t="shared" si="6"/>
        <v>106883</v>
      </c>
      <c r="S15" s="296">
        <f t="shared" si="6"/>
        <v>40848</v>
      </c>
      <c r="T15" s="297">
        <f t="shared" si="7"/>
        <v>147731</v>
      </c>
      <c r="V15" s="28"/>
    </row>
    <row r="16" spans="1:22" s="27" customFormat="1" ht="15" customHeight="1">
      <c r="A16" s="275" t="s">
        <v>88</v>
      </c>
      <c r="B16" s="561" t="s">
        <v>99</v>
      </c>
      <c r="C16" s="298">
        <v>2764</v>
      </c>
      <c r="D16" s="298">
        <v>1108</v>
      </c>
      <c r="E16" s="299">
        <f t="shared" si="1"/>
        <v>3872</v>
      </c>
      <c r="F16" s="298">
        <v>127</v>
      </c>
      <c r="G16" s="298">
        <v>6</v>
      </c>
      <c r="H16" s="299">
        <f t="shared" si="2"/>
        <v>133</v>
      </c>
      <c r="I16" s="298">
        <v>982</v>
      </c>
      <c r="J16" s="298">
        <v>517</v>
      </c>
      <c r="K16" s="299">
        <f t="shared" si="3"/>
        <v>1499</v>
      </c>
      <c r="L16" s="299">
        <f t="shared" si="4"/>
        <v>3873</v>
      </c>
      <c r="M16" s="299">
        <f t="shared" si="0"/>
        <v>1631</v>
      </c>
      <c r="N16" s="299">
        <f t="shared" si="0"/>
        <v>5504</v>
      </c>
      <c r="O16" s="298">
        <v>87</v>
      </c>
      <c r="P16" s="298">
        <v>73</v>
      </c>
      <c r="Q16" s="299">
        <f t="shared" si="5"/>
        <v>160</v>
      </c>
      <c r="R16" s="298">
        <f t="shared" si="6"/>
        <v>3960</v>
      </c>
      <c r="S16" s="298">
        <f t="shared" si="6"/>
        <v>1704</v>
      </c>
      <c r="T16" s="299">
        <f t="shared" si="7"/>
        <v>5664</v>
      </c>
      <c r="V16" s="28"/>
    </row>
    <row r="17" spans="1:22" s="27" customFormat="1" ht="15" customHeight="1">
      <c r="A17" s="270" t="s">
        <v>89</v>
      </c>
      <c r="B17" s="560" t="s">
        <v>100</v>
      </c>
      <c r="C17" s="296">
        <v>29823</v>
      </c>
      <c r="D17" s="296">
        <v>10712</v>
      </c>
      <c r="E17" s="297">
        <f t="shared" si="1"/>
        <v>40535</v>
      </c>
      <c r="F17" s="296">
        <v>288</v>
      </c>
      <c r="G17" s="296">
        <v>22</v>
      </c>
      <c r="H17" s="297">
        <f t="shared" si="2"/>
        <v>310</v>
      </c>
      <c r="I17" s="296">
        <v>11924</v>
      </c>
      <c r="J17" s="296">
        <v>4577</v>
      </c>
      <c r="K17" s="297">
        <f t="shared" si="3"/>
        <v>16501</v>
      </c>
      <c r="L17" s="297">
        <f t="shared" si="4"/>
        <v>42035</v>
      </c>
      <c r="M17" s="297">
        <f t="shared" si="0"/>
        <v>15311</v>
      </c>
      <c r="N17" s="297">
        <f t="shared" si="0"/>
        <v>57346</v>
      </c>
      <c r="O17" s="296">
        <v>878</v>
      </c>
      <c r="P17" s="296">
        <v>1060</v>
      </c>
      <c r="Q17" s="297">
        <f t="shared" si="5"/>
        <v>1938</v>
      </c>
      <c r="R17" s="296">
        <f t="shared" si="6"/>
        <v>42913</v>
      </c>
      <c r="S17" s="296">
        <f t="shared" si="6"/>
        <v>16371</v>
      </c>
      <c r="T17" s="297">
        <f t="shared" si="7"/>
        <v>59284</v>
      </c>
      <c r="V17" s="28"/>
    </row>
    <row r="18" spans="1:22" s="27" customFormat="1" ht="15" customHeight="1">
      <c r="A18" s="275" t="s">
        <v>238</v>
      </c>
      <c r="B18" s="561" t="s">
        <v>101</v>
      </c>
      <c r="C18" s="298">
        <v>24911</v>
      </c>
      <c r="D18" s="298">
        <v>11105</v>
      </c>
      <c r="E18" s="299">
        <f t="shared" si="1"/>
        <v>36016</v>
      </c>
      <c r="F18" s="298">
        <v>436</v>
      </c>
      <c r="G18" s="298">
        <v>42</v>
      </c>
      <c r="H18" s="299">
        <f t="shared" si="2"/>
        <v>478</v>
      </c>
      <c r="I18" s="298">
        <v>10318</v>
      </c>
      <c r="J18" s="298">
        <v>4980</v>
      </c>
      <c r="K18" s="299">
        <f t="shared" si="3"/>
        <v>15298</v>
      </c>
      <c r="L18" s="299">
        <f t="shared" si="4"/>
        <v>35665</v>
      </c>
      <c r="M18" s="299">
        <f t="shared" si="0"/>
        <v>16127</v>
      </c>
      <c r="N18" s="299">
        <f t="shared" si="0"/>
        <v>51792</v>
      </c>
      <c r="O18" s="298">
        <v>760</v>
      </c>
      <c r="P18" s="298">
        <v>1217</v>
      </c>
      <c r="Q18" s="299">
        <f t="shared" si="5"/>
        <v>1977</v>
      </c>
      <c r="R18" s="298">
        <f t="shared" si="6"/>
        <v>36425</v>
      </c>
      <c r="S18" s="298">
        <f t="shared" si="6"/>
        <v>17344</v>
      </c>
      <c r="T18" s="299">
        <f t="shared" si="7"/>
        <v>53769</v>
      </c>
      <c r="V18" s="28"/>
    </row>
    <row r="19" spans="1:22" s="27" customFormat="1" ht="15" customHeight="1">
      <c r="A19" s="270" t="s">
        <v>239</v>
      </c>
      <c r="B19" s="560" t="s">
        <v>102</v>
      </c>
      <c r="C19" s="296">
        <v>2849</v>
      </c>
      <c r="D19" s="296">
        <v>1164</v>
      </c>
      <c r="E19" s="297">
        <f t="shared" si="1"/>
        <v>4013</v>
      </c>
      <c r="F19" s="296">
        <v>103</v>
      </c>
      <c r="G19" s="296">
        <v>5</v>
      </c>
      <c r="H19" s="297">
        <f t="shared" si="2"/>
        <v>108</v>
      </c>
      <c r="I19" s="296">
        <v>1364</v>
      </c>
      <c r="J19" s="296">
        <v>431</v>
      </c>
      <c r="K19" s="297">
        <f t="shared" si="3"/>
        <v>1795</v>
      </c>
      <c r="L19" s="297">
        <f t="shared" si="4"/>
        <v>4316</v>
      </c>
      <c r="M19" s="297">
        <f t="shared" si="0"/>
        <v>1600</v>
      </c>
      <c r="N19" s="297">
        <f t="shared" si="0"/>
        <v>5916</v>
      </c>
      <c r="O19" s="296">
        <v>97</v>
      </c>
      <c r="P19" s="296">
        <v>192</v>
      </c>
      <c r="Q19" s="297">
        <f t="shared" si="5"/>
        <v>289</v>
      </c>
      <c r="R19" s="296">
        <f t="shared" si="6"/>
        <v>4413</v>
      </c>
      <c r="S19" s="296">
        <f t="shared" si="6"/>
        <v>1792</v>
      </c>
      <c r="T19" s="297">
        <f t="shared" si="7"/>
        <v>6205</v>
      </c>
      <c r="V19" s="28"/>
    </row>
    <row r="20" spans="1:22" s="27" customFormat="1" ht="15" customHeight="1">
      <c r="A20" s="275" t="s">
        <v>240</v>
      </c>
      <c r="B20" s="561" t="s">
        <v>103</v>
      </c>
      <c r="C20" s="298">
        <v>3183</v>
      </c>
      <c r="D20" s="298">
        <v>781</v>
      </c>
      <c r="E20" s="299">
        <f t="shared" si="1"/>
        <v>3964</v>
      </c>
      <c r="F20" s="298">
        <v>253</v>
      </c>
      <c r="G20" s="298">
        <v>4</v>
      </c>
      <c r="H20" s="299">
        <f t="shared" si="2"/>
        <v>257</v>
      </c>
      <c r="I20" s="298">
        <v>832</v>
      </c>
      <c r="J20" s="298">
        <v>67</v>
      </c>
      <c r="K20" s="299">
        <f t="shared" si="3"/>
        <v>899</v>
      </c>
      <c r="L20" s="299">
        <f t="shared" si="4"/>
        <v>4268</v>
      </c>
      <c r="M20" s="299">
        <f t="shared" si="0"/>
        <v>852</v>
      </c>
      <c r="N20" s="299">
        <f t="shared" si="0"/>
        <v>5120</v>
      </c>
      <c r="O20" s="298">
        <v>53</v>
      </c>
      <c r="P20" s="298">
        <v>35</v>
      </c>
      <c r="Q20" s="299">
        <f t="shared" si="5"/>
        <v>88</v>
      </c>
      <c r="R20" s="298">
        <f t="shared" si="6"/>
        <v>4321</v>
      </c>
      <c r="S20" s="298">
        <f t="shared" si="6"/>
        <v>887</v>
      </c>
      <c r="T20" s="299">
        <f t="shared" si="7"/>
        <v>5208</v>
      </c>
      <c r="V20" s="28"/>
    </row>
    <row r="21" spans="1:22" s="27" customFormat="1" ht="15" customHeight="1">
      <c r="A21" s="270" t="s">
        <v>241</v>
      </c>
      <c r="B21" s="560" t="s">
        <v>104</v>
      </c>
      <c r="C21" s="296">
        <v>5190</v>
      </c>
      <c r="D21" s="296">
        <v>818</v>
      </c>
      <c r="E21" s="297">
        <f t="shared" si="1"/>
        <v>6008</v>
      </c>
      <c r="F21" s="296">
        <v>285</v>
      </c>
      <c r="G21" s="296">
        <v>2</v>
      </c>
      <c r="H21" s="297">
        <f t="shared" si="2"/>
        <v>287</v>
      </c>
      <c r="I21" s="296">
        <v>2915</v>
      </c>
      <c r="J21" s="296">
        <v>329</v>
      </c>
      <c r="K21" s="297">
        <f t="shared" si="3"/>
        <v>3244</v>
      </c>
      <c r="L21" s="297">
        <f t="shared" si="4"/>
        <v>8390</v>
      </c>
      <c r="M21" s="297">
        <f t="shared" si="0"/>
        <v>1149</v>
      </c>
      <c r="N21" s="297">
        <f t="shared" si="0"/>
        <v>9539</v>
      </c>
      <c r="O21" s="296">
        <v>44</v>
      </c>
      <c r="P21" s="296">
        <v>20</v>
      </c>
      <c r="Q21" s="297">
        <f t="shared" si="5"/>
        <v>64</v>
      </c>
      <c r="R21" s="296">
        <f t="shared" si="6"/>
        <v>8434</v>
      </c>
      <c r="S21" s="296">
        <f t="shared" si="6"/>
        <v>1169</v>
      </c>
      <c r="T21" s="297">
        <f t="shared" si="7"/>
        <v>9603</v>
      </c>
      <c r="V21" s="28"/>
    </row>
    <row r="22" spans="1:22" s="27" customFormat="1" ht="15" customHeight="1">
      <c r="A22" s="275" t="s">
        <v>242</v>
      </c>
      <c r="B22" s="561" t="s">
        <v>105</v>
      </c>
      <c r="C22" s="298">
        <v>4650</v>
      </c>
      <c r="D22" s="298">
        <v>1939</v>
      </c>
      <c r="E22" s="299">
        <f t="shared" si="1"/>
        <v>6589</v>
      </c>
      <c r="F22" s="298">
        <v>184</v>
      </c>
      <c r="G22" s="298">
        <v>3</v>
      </c>
      <c r="H22" s="299">
        <f t="shared" si="2"/>
        <v>187</v>
      </c>
      <c r="I22" s="298">
        <v>1728</v>
      </c>
      <c r="J22" s="298">
        <v>831</v>
      </c>
      <c r="K22" s="299">
        <f t="shared" si="3"/>
        <v>2559</v>
      </c>
      <c r="L22" s="299">
        <f t="shared" si="4"/>
        <v>6562</v>
      </c>
      <c r="M22" s="299">
        <f t="shared" si="0"/>
        <v>2773</v>
      </c>
      <c r="N22" s="299">
        <f t="shared" si="0"/>
        <v>9335</v>
      </c>
      <c r="O22" s="298">
        <v>130</v>
      </c>
      <c r="P22" s="298">
        <v>284</v>
      </c>
      <c r="Q22" s="299">
        <f t="shared" si="5"/>
        <v>414</v>
      </c>
      <c r="R22" s="298">
        <f t="shared" si="6"/>
        <v>6692</v>
      </c>
      <c r="S22" s="298">
        <f t="shared" si="6"/>
        <v>3057</v>
      </c>
      <c r="T22" s="299">
        <f t="shared" si="7"/>
        <v>9749</v>
      </c>
      <c r="V22" s="28"/>
    </row>
    <row r="23" spans="1:22" s="27" customFormat="1" ht="15" customHeight="1">
      <c r="A23" s="270" t="s">
        <v>243</v>
      </c>
      <c r="B23" s="560" t="s">
        <v>106</v>
      </c>
      <c r="C23" s="296">
        <v>6145</v>
      </c>
      <c r="D23" s="296">
        <v>2640</v>
      </c>
      <c r="E23" s="297">
        <f t="shared" si="1"/>
        <v>8785</v>
      </c>
      <c r="F23" s="296">
        <v>123</v>
      </c>
      <c r="G23" s="296">
        <v>5</v>
      </c>
      <c r="H23" s="297">
        <f t="shared" si="2"/>
        <v>128</v>
      </c>
      <c r="I23" s="296">
        <v>3549</v>
      </c>
      <c r="J23" s="296">
        <v>2794</v>
      </c>
      <c r="K23" s="297">
        <f t="shared" si="3"/>
        <v>6343</v>
      </c>
      <c r="L23" s="297">
        <f t="shared" si="4"/>
        <v>9817</v>
      </c>
      <c r="M23" s="297">
        <f t="shared" si="0"/>
        <v>5439</v>
      </c>
      <c r="N23" s="297">
        <f t="shared" si="0"/>
        <v>15256</v>
      </c>
      <c r="O23" s="296">
        <v>119</v>
      </c>
      <c r="P23" s="296">
        <v>178</v>
      </c>
      <c r="Q23" s="297">
        <f t="shared" si="5"/>
        <v>297</v>
      </c>
      <c r="R23" s="296">
        <f t="shared" si="6"/>
        <v>9936</v>
      </c>
      <c r="S23" s="296">
        <f t="shared" si="6"/>
        <v>5617</v>
      </c>
      <c r="T23" s="297">
        <f t="shared" si="7"/>
        <v>15553</v>
      </c>
      <c r="V23" s="28"/>
    </row>
    <row r="24" spans="1:22" s="27" customFormat="1" ht="15" customHeight="1">
      <c r="A24" s="275" t="s">
        <v>244</v>
      </c>
      <c r="B24" s="561" t="s">
        <v>107</v>
      </c>
      <c r="C24" s="298">
        <v>71334</v>
      </c>
      <c r="D24" s="298">
        <v>24285</v>
      </c>
      <c r="E24" s="299">
        <f t="shared" si="1"/>
        <v>95619</v>
      </c>
      <c r="F24" s="298">
        <v>313</v>
      </c>
      <c r="G24" s="298">
        <v>44</v>
      </c>
      <c r="H24" s="299">
        <f t="shared" si="2"/>
        <v>357</v>
      </c>
      <c r="I24" s="298">
        <v>9959</v>
      </c>
      <c r="J24" s="298">
        <v>2983</v>
      </c>
      <c r="K24" s="299">
        <f t="shared" si="3"/>
        <v>12942</v>
      </c>
      <c r="L24" s="299">
        <f t="shared" si="4"/>
        <v>81606</v>
      </c>
      <c r="M24" s="299">
        <f t="shared" si="0"/>
        <v>27312</v>
      </c>
      <c r="N24" s="299">
        <f t="shared" si="0"/>
        <v>108918</v>
      </c>
      <c r="O24" s="298">
        <v>2588</v>
      </c>
      <c r="P24" s="298">
        <v>4757</v>
      </c>
      <c r="Q24" s="299">
        <f t="shared" si="5"/>
        <v>7345</v>
      </c>
      <c r="R24" s="298">
        <f t="shared" si="6"/>
        <v>84194</v>
      </c>
      <c r="S24" s="298">
        <f t="shared" si="6"/>
        <v>32069</v>
      </c>
      <c r="T24" s="299">
        <f t="shared" si="7"/>
        <v>116263</v>
      </c>
      <c r="V24" s="28"/>
    </row>
    <row r="25" spans="1:22" s="27" customFormat="1" ht="15" customHeight="1">
      <c r="A25" s="270" t="s">
        <v>245</v>
      </c>
      <c r="B25" s="560" t="s">
        <v>108</v>
      </c>
      <c r="C25" s="296">
        <v>12010</v>
      </c>
      <c r="D25" s="296">
        <v>5637</v>
      </c>
      <c r="E25" s="297">
        <f t="shared" si="1"/>
        <v>17647</v>
      </c>
      <c r="F25" s="296">
        <v>255</v>
      </c>
      <c r="G25" s="296">
        <v>7</v>
      </c>
      <c r="H25" s="297">
        <f t="shared" si="2"/>
        <v>262</v>
      </c>
      <c r="I25" s="296">
        <v>5506</v>
      </c>
      <c r="J25" s="296">
        <v>2846</v>
      </c>
      <c r="K25" s="297">
        <f t="shared" si="3"/>
        <v>8352</v>
      </c>
      <c r="L25" s="297">
        <f t="shared" si="4"/>
        <v>17771</v>
      </c>
      <c r="M25" s="297">
        <f t="shared" si="4"/>
        <v>8490</v>
      </c>
      <c r="N25" s="297">
        <f t="shared" si="4"/>
        <v>26261</v>
      </c>
      <c r="O25" s="296">
        <v>325</v>
      </c>
      <c r="P25" s="296">
        <v>670</v>
      </c>
      <c r="Q25" s="297">
        <f t="shared" si="5"/>
        <v>995</v>
      </c>
      <c r="R25" s="296">
        <f t="shared" si="6"/>
        <v>18096</v>
      </c>
      <c r="S25" s="296">
        <f t="shared" si="6"/>
        <v>9160</v>
      </c>
      <c r="T25" s="297">
        <f t="shared" si="7"/>
        <v>27256</v>
      </c>
      <c r="V25" s="28"/>
    </row>
    <row r="26" spans="1:22" s="27" customFormat="1" ht="15" customHeight="1">
      <c r="A26" s="275" t="s">
        <v>246</v>
      </c>
      <c r="B26" s="561" t="s">
        <v>109</v>
      </c>
      <c r="C26" s="298">
        <v>2433</v>
      </c>
      <c r="D26" s="298">
        <v>785</v>
      </c>
      <c r="E26" s="299">
        <f t="shared" si="1"/>
        <v>3218</v>
      </c>
      <c r="F26" s="298">
        <v>199</v>
      </c>
      <c r="G26" s="298">
        <v>4</v>
      </c>
      <c r="H26" s="299">
        <f t="shared" si="2"/>
        <v>203</v>
      </c>
      <c r="I26" s="298">
        <v>2112</v>
      </c>
      <c r="J26" s="298">
        <v>621</v>
      </c>
      <c r="K26" s="299">
        <f t="shared" si="3"/>
        <v>2733</v>
      </c>
      <c r="L26" s="299">
        <f t="shared" si="4"/>
        <v>4744</v>
      </c>
      <c r="M26" s="299">
        <f t="shared" si="4"/>
        <v>1410</v>
      </c>
      <c r="N26" s="299">
        <f t="shared" si="4"/>
        <v>6154</v>
      </c>
      <c r="O26" s="298">
        <v>180</v>
      </c>
      <c r="P26" s="298">
        <v>100</v>
      </c>
      <c r="Q26" s="299">
        <f t="shared" si="5"/>
        <v>280</v>
      </c>
      <c r="R26" s="298">
        <f t="shared" si="6"/>
        <v>4924</v>
      </c>
      <c r="S26" s="298">
        <f t="shared" si="6"/>
        <v>1510</v>
      </c>
      <c r="T26" s="299">
        <f t="shared" si="7"/>
        <v>6434</v>
      </c>
      <c r="V26" s="28"/>
    </row>
    <row r="27" spans="1:22" s="27" customFormat="1" ht="15" customHeight="1">
      <c r="A27" s="270" t="s">
        <v>247</v>
      </c>
      <c r="B27" s="560" t="s">
        <v>110</v>
      </c>
      <c r="C27" s="296">
        <v>9082</v>
      </c>
      <c r="D27" s="296">
        <v>3191</v>
      </c>
      <c r="E27" s="297">
        <f t="shared" si="1"/>
        <v>12273</v>
      </c>
      <c r="F27" s="296">
        <v>392</v>
      </c>
      <c r="G27" s="296">
        <v>8</v>
      </c>
      <c r="H27" s="297">
        <f t="shared" si="2"/>
        <v>400</v>
      </c>
      <c r="I27" s="296">
        <v>5259</v>
      </c>
      <c r="J27" s="296">
        <v>2469</v>
      </c>
      <c r="K27" s="297">
        <f t="shared" si="3"/>
        <v>7728</v>
      </c>
      <c r="L27" s="297">
        <f t="shared" si="4"/>
        <v>14733</v>
      </c>
      <c r="M27" s="297">
        <f t="shared" si="4"/>
        <v>5668</v>
      </c>
      <c r="N27" s="297">
        <f t="shared" si="4"/>
        <v>20401</v>
      </c>
      <c r="O27" s="296">
        <v>326</v>
      </c>
      <c r="P27" s="296">
        <v>552</v>
      </c>
      <c r="Q27" s="297">
        <f t="shared" si="5"/>
        <v>878</v>
      </c>
      <c r="R27" s="296">
        <f t="shared" si="6"/>
        <v>15059</v>
      </c>
      <c r="S27" s="296">
        <f t="shared" si="6"/>
        <v>6220</v>
      </c>
      <c r="T27" s="297">
        <f t="shared" si="7"/>
        <v>21279</v>
      </c>
      <c r="V27" s="28"/>
    </row>
    <row r="28" spans="1:22" s="27" customFormat="1" ht="15" customHeight="1">
      <c r="A28" s="275" t="s">
        <v>248</v>
      </c>
      <c r="B28" s="561" t="s">
        <v>111</v>
      </c>
      <c r="C28" s="298">
        <v>28496</v>
      </c>
      <c r="D28" s="298">
        <v>10659</v>
      </c>
      <c r="E28" s="299">
        <f t="shared" si="1"/>
        <v>39155</v>
      </c>
      <c r="F28" s="298">
        <v>248</v>
      </c>
      <c r="G28" s="298">
        <v>22</v>
      </c>
      <c r="H28" s="299">
        <f t="shared" si="2"/>
        <v>270</v>
      </c>
      <c r="I28" s="298">
        <v>7929</v>
      </c>
      <c r="J28" s="298">
        <v>4781</v>
      </c>
      <c r="K28" s="299">
        <f t="shared" si="3"/>
        <v>12710</v>
      </c>
      <c r="L28" s="299">
        <f t="shared" si="4"/>
        <v>36673</v>
      </c>
      <c r="M28" s="299">
        <f t="shared" si="4"/>
        <v>15462</v>
      </c>
      <c r="N28" s="299">
        <f t="shared" si="4"/>
        <v>52135</v>
      </c>
      <c r="O28" s="298">
        <v>554</v>
      </c>
      <c r="P28" s="298">
        <v>1172</v>
      </c>
      <c r="Q28" s="299">
        <f t="shared" si="5"/>
        <v>1726</v>
      </c>
      <c r="R28" s="298">
        <f t="shared" si="6"/>
        <v>37227</v>
      </c>
      <c r="S28" s="298">
        <f t="shared" si="6"/>
        <v>16634</v>
      </c>
      <c r="T28" s="299">
        <f t="shared" si="7"/>
        <v>53861</v>
      </c>
      <c r="V28" s="28"/>
    </row>
    <row r="29" spans="1:22" s="27" customFormat="1" ht="15" customHeight="1">
      <c r="A29" s="270" t="s">
        <v>249</v>
      </c>
      <c r="B29" s="560" t="s">
        <v>112</v>
      </c>
      <c r="C29" s="296">
        <v>23126</v>
      </c>
      <c r="D29" s="296">
        <v>4851</v>
      </c>
      <c r="E29" s="297">
        <f t="shared" si="1"/>
        <v>27977</v>
      </c>
      <c r="F29" s="296">
        <v>661</v>
      </c>
      <c r="G29" s="296">
        <v>9</v>
      </c>
      <c r="H29" s="297">
        <f t="shared" si="2"/>
        <v>670</v>
      </c>
      <c r="I29" s="296">
        <v>9634</v>
      </c>
      <c r="J29" s="296">
        <v>1933</v>
      </c>
      <c r="K29" s="297">
        <f t="shared" si="3"/>
        <v>11567</v>
      </c>
      <c r="L29" s="297">
        <f t="shared" si="4"/>
        <v>33421</v>
      </c>
      <c r="M29" s="297">
        <f t="shared" si="4"/>
        <v>6793</v>
      </c>
      <c r="N29" s="297">
        <f t="shared" si="4"/>
        <v>40214</v>
      </c>
      <c r="O29" s="296">
        <v>377</v>
      </c>
      <c r="P29" s="296">
        <v>226</v>
      </c>
      <c r="Q29" s="297">
        <f t="shared" si="5"/>
        <v>603</v>
      </c>
      <c r="R29" s="296">
        <f t="shared" si="6"/>
        <v>33798</v>
      </c>
      <c r="S29" s="296">
        <f t="shared" si="6"/>
        <v>7019</v>
      </c>
      <c r="T29" s="297">
        <f t="shared" si="7"/>
        <v>40817</v>
      </c>
      <c r="V29" s="28"/>
    </row>
    <row r="30" spans="1:22" s="27" customFormat="1" ht="15" customHeight="1">
      <c r="A30" s="275" t="s">
        <v>250</v>
      </c>
      <c r="B30" s="561" t="s">
        <v>113</v>
      </c>
      <c r="C30" s="298">
        <v>8650</v>
      </c>
      <c r="D30" s="298">
        <v>3175</v>
      </c>
      <c r="E30" s="299">
        <f t="shared" si="1"/>
        <v>11825</v>
      </c>
      <c r="F30" s="298">
        <v>131</v>
      </c>
      <c r="G30" s="298">
        <v>6</v>
      </c>
      <c r="H30" s="299">
        <f t="shared" si="2"/>
        <v>137</v>
      </c>
      <c r="I30" s="298">
        <v>5044</v>
      </c>
      <c r="J30" s="298">
        <v>1969</v>
      </c>
      <c r="K30" s="299">
        <f t="shared" si="3"/>
        <v>7013</v>
      </c>
      <c r="L30" s="299">
        <f t="shared" si="4"/>
        <v>13825</v>
      </c>
      <c r="M30" s="299">
        <f t="shared" si="4"/>
        <v>5150</v>
      </c>
      <c r="N30" s="299">
        <f t="shared" si="4"/>
        <v>18975</v>
      </c>
      <c r="O30" s="298">
        <v>238</v>
      </c>
      <c r="P30" s="298">
        <v>434</v>
      </c>
      <c r="Q30" s="299">
        <f t="shared" si="5"/>
        <v>672</v>
      </c>
      <c r="R30" s="298">
        <f t="shared" si="6"/>
        <v>14063</v>
      </c>
      <c r="S30" s="298">
        <f t="shared" si="6"/>
        <v>5584</v>
      </c>
      <c r="T30" s="299">
        <f t="shared" si="7"/>
        <v>19647</v>
      </c>
      <c r="V30" s="28"/>
    </row>
    <row r="31" spans="1:22" s="27" customFormat="1" ht="15" customHeight="1">
      <c r="A31" s="270" t="s">
        <v>251</v>
      </c>
      <c r="B31" s="560" t="s">
        <v>114</v>
      </c>
      <c r="C31" s="296">
        <v>8340</v>
      </c>
      <c r="D31" s="296">
        <v>2399</v>
      </c>
      <c r="E31" s="297">
        <f t="shared" si="1"/>
        <v>10739</v>
      </c>
      <c r="F31" s="296">
        <v>395</v>
      </c>
      <c r="G31" s="296">
        <v>11</v>
      </c>
      <c r="H31" s="297">
        <f t="shared" si="2"/>
        <v>406</v>
      </c>
      <c r="I31" s="296">
        <v>3189</v>
      </c>
      <c r="J31" s="296">
        <v>682</v>
      </c>
      <c r="K31" s="297">
        <f t="shared" si="3"/>
        <v>3871</v>
      </c>
      <c r="L31" s="297">
        <f t="shared" si="4"/>
        <v>11924</v>
      </c>
      <c r="M31" s="297">
        <f t="shared" si="4"/>
        <v>3092</v>
      </c>
      <c r="N31" s="297">
        <f t="shared" si="4"/>
        <v>15016</v>
      </c>
      <c r="O31" s="296">
        <v>199</v>
      </c>
      <c r="P31" s="296">
        <v>106</v>
      </c>
      <c r="Q31" s="297">
        <f t="shared" si="5"/>
        <v>305</v>
      </c>
      <c r="R31" s="296">
        <f t="shared" si="6"/>
        <v>12123</v>
      </c>
      <c r="S31" s="296">
        <f t="shared" si="6"/>
        <v>3198</v>
      </c>
      <c r="T31" s="297">
        <f t="shared" si="7"/>
        <v>15321</v>
      </c>
      <c r="V31" s="28"/>
    </row>
    <row r="32" spans="1:22" s="27" customFormat="1" ht="15" customHeight="1">
      <c r="A32" s="275" t="s">
        <v>252</v>
      </c>
      <c r="B32" s="561" t="s">
        <v>115</v>
      </c>
      <c r="C32" s="298">
        <v>3332</v>
      </c>
      <c r="D32" s="298">
        <v>917</v>
      </c>
      <c r="E32" s="299">
        <f t="shared" si="1"/>
        <v>4249</v>
      </c>
      <c r="F32" s="298">
        <v>311</v>
      </c>
      <c r="G32" s="298">
        <v>18</v>
      </c>
      <c r="H32" s="299">
        <f t="shared" si="2"/>
        <v>329</v>
      </c>
      <c r="I32" s="298">
        <v>2653</v>
      </c>
      <c r="J32" s="298">
        <v>649</v>
      </c>
      <c r="K32" s="299">
        <f t="shared" si="3"/>
        <v>3302</v>
      </c>
      <c r="L32" s="299">
        <f t="shared" si="4"/>
        <v>6296</v>
      </c>
      <c r="M32" s="299">
        <f t="shared" si="4"/>
        <v>1584</v>
      </c>
      <c r="N32" s="299">
        <f t="shared" si="4"/>
        <v>7880</v>
      </c>
      <c r="O32" s="298">
        <v>102</v>
      </c>
      <c r="P32" s="298">
        <v>130</v>
      </c>
      <c r="Q32" s="299">
        <f t="shared" si="5"/>
        <v>232</v>
      </c>
      <c r="R32" s="298">
        <f t="shared" si="6"/>
        <v>6398</v>
      </c>
      <c r="S32" s="298">
        <f t="shared" si="6"/>
        <v>1714</v>
      </c>
      <c r="T32" s="299">
        <f t="shared" si="7"/>
        <v>8112</v>
      </c>
      <c r="V32" s="28"/>
    </row>
    <row r="33" spans="1:22" s="27" customFormat="1" ht="15" customHeight="1">
      <c r="A33" s="270" t="s">
        <v>253</v>
      </c>
      <c r="B33" s="560" t="s">
        <v>116</v>
      </c>
      <c r="C33" s="296">
        <v>10881</v>
      </c>
      <c r="D33" s="296">
        <v>2536</v>
      </c>
      <c r="E33" s="297">
        <f t="shared" si="1"/>
        <v>13417</v>
      </c>
      <c r="F33" s="296">
        <v>761</v>
      </c>
      <c r="G33" s="296">
        <v>8</v>
      </c>
      <c r="H33" s="297">
        <f t="shared" si="2"/>
        <v>769</v>
      </c>
      <c r="I33" s="296">
        <v>9012</v>
      </c>
      <c r="J33" s="296">
        <v>1422</v>
      </c>
      <c r="K33" s="297">
        <f t="shared" si="3"/>
        <v>10434</v>
      </c>
      <c r="L33" s="297">
        <f t="shared" si="4"/>
        <v>20654</v>
      </c>
      <c r="M33" s="297">
        <f t="shared" si="4"/>
        <v>3966</v>
      </c>
      <c r="N33" s="297">
        <f t="shared" si="4"/>
        <v>24620</v>
      </c>
      <c r="O33" s="296">
        <v>259</v>
      </c>
      <c r="P33" s="296">
        <v>145</v>
      </c>
      <c r="Q33" s="297">
        <f t="shared" si="5"/>
        <v>404</v>
      </c>
      <c r="R33" s="296">
        <f t="shared" si="6"/>
        <v>20913</v>
      </c>
      <c r="S33" s="296">
        <f t="shared" si="6"/>
        <v>4111</v>
      </c>
      <c r="T33" s="297">
        <f t="shared" si="7"/>
        <v>25024</v>
      </c>
      <c r="V33" s="28"/>
    </row>
    <row r="34" spans="1:22" s="27" customFormat="1" ht="15" customHeight="1">
      <c r="A34" s="275" t="s">
        <v>254</v>
      </c>
      <c r="B34" s="561" t="s">
        <v>117</v>
      </c>
      <c r="C34" s="298">
        <v>14732</v>
      </c>
      <c r="D34" s="298">
        <v>6006</v>
      </c>
      <c r="E34" s="299">
        <f t="shared" si="1"/>
        <v>20738</v>
      </c>
      <c r="F34" s="298">
        <v>165</v>
      </c>
      <c r="G34" s="298">
        <v>24</v>
      </c>
      <c r="H34" s="299">
        <f t="shared" si="2"/>
        <v>189</v>
      </c>
      <c r="I34" s="298">
        <v>4639</v>
      </c>
      <c r="J34" s="298">
        <v>1369</v>
      </c>
      <c r="K34" s="299">
        <f t="shared" si="3"/>
        <v>6008</v>
      </c>
      <c r="L34" s="299">
        <f t="shared" si="4"/>
        <v>19536</v>
      </c>
      <c r="M34" s="299">
        <f t="shared" si="4"/>
        <v>7399</v>
      </c>
      <c r="N34" s="299">
        <f t="shared" si="4"/>
        <v>26935</v>
      </c>
      <c r="O34" s="298">
        <v>537</v>
      </c>
      <c r="P34" s="298">
        <v>993</v>
      </c>
      <c r="Q34" s="299">
        <f t="shared" si="5"/>
        <v>1530</v>
      </c>
      <c r="R34" s="298">
        <f t="shared" si="6"/>
        <v>20073</v>
      </c>
      <c r="S34" s="298">
        <f t="shared" si="6"/>
        <v>8392</v>
      </c>
      <c r="T34" s="299">
        <f t="shared" si="7"/>
        <v>28465</v>
      </c>
      <c r="V34" s="28"/>
    </row>
    <row r="35" spans="1:22" s="27" customFormat="1" ht="15" customHeight="1">
      <c r="A35" s="270" t="s">
        <v>255</v>
      </c>
      <c r="B35" s="560" t="s">
        <v>118</v>
      </c>
      <c r="C35" s="296">
        <v>52044</v>
      </c>
      <c r="D35" s="296">
        <v>10976</v>
      </c>
      <c r="E35" s="297">
        <f t="shared" si="1"/>
        <v>63020</v>
      </c>
      <c r="F35" s="296">
        <v>383</v>
      </c>
      <c r="G35" s="296">
        <v>8</v>
      </c>
      <c r="H35" s="297">
        <f t="shared" si="2"/>
        <v>391</v>
      </c>
      <c r="I35" s="296">
        <v>12792</v>
      </c>
      <c r="J35" s="296">
        <v>3237</v>
      </c>
      <c r="K35" s="297">
        <f t="shared" si="3"/>
        <v>16029</v>
      </c>
      <c r="L35" s="297">
        <f t="shared" si="4"/>
        <v>65219</v>
      </c>
      <c r="M35" s="297">
        <f t="shared" si="4"/>
        <v>14221</v>
      </c>
      <c r="N35" s="297">
        <f t="shared" si="4"/>
        <v>79440</v>
      </c>
      <c r="O35" s="296">
        <v>1195</v>
      </c>
      <c r="P35" s="296">
        <v>700</v>
      </c>
      <c r="Q35" s="297">
        <f t="shared" si="5"/>
        <v>1895</v>
      </c>
      <c r="R35" s="296">
        <f t="shared" si="6"/>
        <v>66414</v>
      </c>
      <c r="S35" s="296">
        <f t="shared" si="6"/>
        <v>14921</v>
      </c>
      <c r="T35" s="297">
        <f t="shared" si="7"/>
        <v>81335</v>
      </c>
      <c r="V35" s="28"/>
    </row>
    <row r="36" spans="1:22" s="27" customFormat="1" ht="15" customHeight="1">
      <c r="A36" s="275" t="s">
        <v>256</v>
      </c>
      <c r="B36" s="561" t="s">
        <v>168</v>
      </c>
      <c r="C36" s="298">
        <v>7456</v>
      </c>
      <c r="D36" s="298">
        <v>2701</v>
      </c>
      <c r="E36" s="299">
        <f t="shared" si="1"/>
        <v>10157</v>
      </c>
      <c r="F36" s="298">
        <v>281</v>
      </c>
      <c r="G36" s="298">
        <v>9</v>
      </c>
      <c r="H36" s="299">
        <f t="shared" si="2"/>
        <v>290</v>
      </c>
      <c r="I36" s="298">
        <v>4187</v>
      </c>
      <c r="J36" s="298">
        <v>1951</v>
      </c>
      <c r="K36" s="299">
        <f t="shared" si="3"/>
        <v>6138</v>
      </c>
      <c r="L36" s="299">
        <f t="shared" si="4"/>
        <v>11924</v>
      </c>
      <c r="M36" s="299">
        <f t="shared" si="4"/>
        <v>4661</v>
      </c>
      <c r="N36" s="299">
        <f t="shared" si="4"/>
        <v>16585</v>
      </c>
      <c r="O36" s="298">
        <v>207</v>
      </c>
      <c r="P36" s="298">
        <v>248</v>
      </c>
      <c r="Q36" s="299">
        <f t="shared" si="5"/>
        <v>455</v>
      </c>
      <c r="R36" s="298">
        <f t="shared" si="6"/>
        <v>12131</v>
      </c>
      <c r="S36" s="298">
        <f t="shared" si="6"/>
        <v>4909</v>
      </c>
      <c r="T36" s="299">
        <f t="shared" si="7"/>
        <v>17040</v>
      </c>
      <c r="V36" s="28"/>
    </row>
    <row r="37" spans="1:22" s="27" customFormat="1" ht="15" customHeight="1">
      <c r="A37" s="270" t="s">
        <v>257</v>
      </c>
      <c r="B37" s="560" t="s">
        <v>119</v>
      </c>
      <c r="C37" s="296">
        <v>1779</v>
      </c>
      <c r="D37" s="296">
        <v>522</v>
      </c>
      <c r="E37" s="297">
        <f t="shared" si="1"/>
        <v>2301</v>
      </c>
      <c r="F37" s="296">
        <v>137</v>
      </c>
      <c r="G37" s="296">
        <v>1</v>
      </c>
      <c r="H37" s="297">
        <f t="shared" si="2"/>
        <v>138</v>
      </c>
      <c r="I37" s="296">
        <v>1539</v>
      </c>
      <c r="J37" s="296">
        <v>490</v>
      </c>
      <c r="K37" s="297">
        <f t="shared" si="3"/>
        <v>2029</v>
      </c>
      <c r="L37" s="297">
        <f t="shared" si="4"/>
        <v>3455</v>
      </c>
      <c r="M37" s="297">
        <f t="shared" si="4"/>
        <v>1013</v>
      </c>
      <c r="N37" s="297">
        <f t="shared" si="4"/>
        <v>4468</v>
      </c>
      <c r="O37" s="296">
        <v>68</v>
      </c>
      <c r="P37" s="296">
        <v>38</v>
      </c>
      <c r="Q37" s="297">
        <f t="shared" si="5"/>
        <v>106</v>
      </c>
      <c r="R37" s="296">
        <f t="shared" si="6"/>
        <v>3523</v>
      </c>
      <c r="S37" s="296">
        <f t="shared" si="6"/>
        <v>1051</v>
      </c>
      <c r="T37" s="297">
        <f t="shared" si="7"/>
        <v>4574</v>
      </c>
      <c r="V37" s="28"/>
    </row>
    <row r="38" spans="1:22" s="27" customFormat="1" ht="15" customHeight="1">
      <c r="A38" s="275" t="s">
        <v>258</v>
      </c>
      <c r="B38" s="561" t="s">
        <v>120</v>
      </c>
      <c r="C38" s="298">
        <v>4187</v>
      </c>
      <c r="D38" s="298">
        <v>684</v>
      </c>
      <c r="E38" s="299">
        <f t="shared" si="1"/>
        <v>4871</v>
      </c>
      <c r="F38" s="298">
        <v>117</v>
      </c>
      <c r="G38" s="298">
        <v>0</v>
      </c>
      <c r="H38" s="299">
        <f t="shared" si="2"/>
        <v>117</v>
      </c>
      <c r="I38" s="298">
        <v>1262</v>
      </c>
      <c r="J38" s="298">
        <v>220</v>
      </c>
      <c r="K38" s="299">
        <f t="shared" si="3"/>
        <v>1482</v>
      </c>
      <c r="L38" s="299">
        <f t="shared" si="4"/>
        <v>5566</v>
      </c>
      <c r="M38" s="299">
        <f t="shared" si="4"/>
        <v>904</v>
      </c>
      <c r="N38" s="299">
        <f t="shared" si="4"/>
        <v>6470</v>
      </c>
      <c r="O38" s="298">
        <v>40</v>
      </c>
      <c r="P38" s="298">
        <v>20</v>
      </c>
      <c r="Q38" s="299">
        <f t="shared" si="5"/>
        <v>60</v>
      </c>
      <c r="R38" s="298">
        <f t="shared" si="6"/>
        <v>5606</v>
      </c>
      <c r="S38" s="298">
        <f t="shared" si="6"/>
        <v>924</v>
      </c>
      <c r="T38" s="299">
        <f t="shared" si="7"/>
        <v>6530</v>
      </c>
      <c r="V38" s="28"/>
    </row>
    <row r="39" spans="1:22" s="27" customFormat="1" ht="15" customHeight="1">
      <c r="A39" s="270" t="s">
        <v>259</v>
      </c>
      <c r="B39" s="560" t="s">
        <v>121</v>
      </c>
      <c r="C39" s="296">
        <v>36106</v>
      </c>
      <c r="D39" s="296">
        <v>11325</v>
      </c>
      <c r="E39" s="297">
        <f t="shared" si="1"/>
        <v>47431</v>
      </c>
      <c r="F39" s="296">
        <v>256</v>
      </c>
      <c r="G39" s="296">
        <v>10</v>
      </c>
      <c r="H39" s="297">
        <f t="shared" si="2"/>
        <v>266</v>
      </c>
      <c r="I39" s="296">
        <v>8621</v>
      </c>
      <c r="J39" s="296">
        <v>2907</v>
      </c>
      <c r="K39" s="297">
        <f t="shared" si="3"/>
        <v>11528</v>
      </c>
      <c r="L39" s="297">
        <f t="shared" si="4"/>
        <v>44983</v>
      </c>
      <c r="M39" s="297">
        <f t="shared" si="4"/>
        <v>14242</v>
      </c>
      <c r="N39" s="297">
        <f t="shared" si="4"/>
        <v>59225</v>
      </c>
      <c r="O39" s="296">
        <v>859</v>
      </c>
      <c r="P39" s="296">
        <v>712</v>
      </c>
      <c r="Q39" s="297">
        <f t="shared" si="5"/>
        <v>1571</v>
      </c>
      <c r="R39" s="296">
        <f t="shared" si="6"/>
        <v>45842</v>
      </c>
      <c r="S39" s="296">
        <f t="shared" si="6"/>
        <v>14954</v>
      </c>
      <c r="T39" s="297">
        <f t="shared" si="7"/>
        <v>60796</v>
      </c>
      <c r="V39" s="28"/>
    </row>
    <row r="40" spans="1:22" s="27" customFormat="1" ht="15" customHeight="1">
      <c r="A40" s="275" t="s">
        <v>260</v>
      </c>
      <c r="B40" s="561" t="s">
        <v>122</v>
      </c>
      <c r="C40" s="298">
        <v>8699</v>
      </c>
      <c r="D40" s="298">
        <v>3123</v>
      </c>
      <c r="E40" s="299">
        <f t="shared" si="1"/>
        <v>11822</v>
      </c>
      <c r="F40" s="298">
        <v>184</v>
      </c>
      <c r="G40" s="298">
        <v>10</v>
      </c>
      <c r="H40" s="299">
        <f t="shared" si="2"/>
        <v>194</v>
      </c>
      <c r="I40" s="298">
        <v>3066</v>
      </c>
      <c r="J40" s="298">
        <v>1499</v>
      </c>
      <c r="K40" s="299">
        <f t="shared" si="3"/>
        <v>4565</v>
      </c>
      <c r="L40" s="299">
        <f t="shared" si="4"/>
        <v>11949</v>
      </c>
      <c r="M40" s="299">
        <f t="shared" si="4"/>
        <v>4632</v>
      </c>
      <c r="N40" s="299">
        <f t="shared" si="4"/>
        <v>16581</v>
      </c>
      <c r="O40" s="298">
        <v>173</v>
      </c>
      <c r="P40" s="298">
        <v>289</v>
      </c>
      <c r="Q40" s="299">
        <f t="shared" si="5"/>
        <v>462</v>
      </c>
      <c r="R40" s="298">
        <f t="shared" si="6"/>
        <v>12122</v>
      </c>
      <c r="S40" s="298">
        <f t="shared" si="6"/>
        <v>4921</v>
      </c>
      <c r="T40" s="299">
        <f t="shared" si="7"/>
        <v>17043</v>
      </c>
      <c r="V40" s="28"/>
    </row>
    <row r="41" spans="1:22" s="27" customFormat="1" ht="15" customHeight="1">
      <c r="A41" s="270" t="s">
        <v>261</v>
      </c>
      <c r="B41" s="560" t="s">
        <v>182</v>
      </c>
      <c r="C41" s="296">
        <v>47396</v>
      </c>
      <c r="D41" s="296">
        <v>14019</v>
      </c>
      <c r="E41" s="297">
        <f t="shared" si="1"/>
        <v>61415</v>
      </c>
      <c r="F41" s="296">
        <v>403</v>
      </c>
      <c r="G41" s="296">
        <v>32</v>
      </c>
      <c r="H41" s="297">
        <f t="shared" si="2"/>
        <v>435</v>
      </c>
      <c r="I41" s="296">
        <v>16168</v>
      </c>
      <c r="J41" s="296">
        <v>4392</v>
      </c>
      <c r="K41" s="297">
        <f t="shared" si="3"/>
        <v>20560</v>
      </c>
      <c r="L41" s="297">
        <f t="shared" si="4"/>
        <v>63967</v>
      </c>
      <c r="M41" s="297">
        <f t="shared" si="4"/>
        <v>18443</v>
      </c>
      <c r="N41" s="297">
        <f t="shared" si="4"/>
        <v>82410</v>
      </c>
      <c r="O41" s="296">
        <v>1121</v>
      </c>
      <c r="P41" s="296">
        <v>1049</v>
      </c>
      <c r="Q41" s="297">
        <f t="shared" si="5"/>
        <v>2170</v>
      </c>
      <c r="R41" s="296">
        <f t="shared" si="6"/>
        <v>65088</v>
      </c>
      <c r="S41" s="296">
        <f t="shared" si="6"/>
        <v>19492</v>
      </c>
      <c r="T41" s="297">
        <f t="shared" si="7"/>
        <v>84580</v>
      </c>
      <c r="V41" s="28"/>
    </row>
    <row r="42" spans="1:22" s="27" customFormat="1" ht="15" customHeight="1">
      <c r="A42" s="275" t="s">
        <v>262</v>
      </c>
      <c r="B42" s="561" t="s">
        <v>123</v>
      </c>
      <c r="C42" s="298">
        <v>451248</v>
      </c>
      <c r="D42" s="298">
        <v>126750</v>
      </c>
      <c r="E42" s="299">
        <f t="shared" si="1"/>
        <v>577998</v>
      </c>
      <c r="F42" s="298">
        <v>300</v>
      </c>
      <c r="G42" s="298">
        <v>106</v>
      </c>
      <c r="H42" s="299">
        <f t="shared" si="2"/>
        <v>406</v>
      </c>
      <c r="I42" s="298">
        <v>2368</v>
      </c>
      <c r="J42" s="298">
        <v>894</v>
      </c>
      <c r="K42" s="299">
        <f t="shared" si="3"/>
        <v>3262</v>
      </c>
      <c r="L42" s="299">
        <f t="shared" si="4"/>
        <v>453916</v>
      </c>
      <c r="M42" s="299">
        <f t="shared" si="4"/>
        <v>127750</v>
      </c>
      <c r="N42" s="299">
        <f t="shared" si="4"/>
        <v>581666</v>
      </c>
      <c r="O42" s="298">
        <v>16821</v>
      </c>
      <c r="P42" s="298">
        <v>25210</v>
      </c>
      <c r="Q42" s="299">
        <f t="shared" si="5"/>
        <v>42031</v>
      </c>
      <c r="R42" s="298">
        <f t="shared" si="6"/>
        <v>470737</v>
      </c>
      <c r="S42" s="298">
        <f t="shared" si="6"/>
        <v>152960</v>
      </c>
      <c r="T42" s="299">
        <f t="shared" si="7"/>
        <v>623697</v>
      </c>
      <c r="V42" s="28"/>
    </row>
    <row r="43" spans="1:22" s="27" customFormat="1" ht="15" customHeight="1">
      <c r="A43" s="270" t="s">
        <v>263</v>
      </c>
      <c r="B43" s="560" t="s">
        <v>124</v>
      </c>
      <c r="C43" s="296">
        <v>103750</v>
      </c>
      <c r="D43" s="296">
        <v>38184</v>
      </c>
      <c r="E43" s="297">
        <f t="shared" si="1"/>
        <v>141934</v>
      </c>
      <c r="F43" s="296">
        <v>415</v>
      </c>
      <c r="G43" s="296">
        <v>124</v>
      </c>
      <c r="H43" s="297">
        <f t="shared" si="2"/>
        <v>539</v>
      </c>
      <c r="I43" s="296">
        <v>20631</v>
      </c>
      <c r="J43" s="296">
        <v>6473</v>
      </c>
      <c r="K43" s="297">
        <f t="shared" si="3"/>
        <v>27104</v>
      </c>
      <c r="L43" s="297">
        <f t="shared" si="4"/>
        <v>124796</v>
      </c>
      <c r="M43" s="297">
        <f t="shared" si="4"/>
        <v>44781</v>
      </c>
      <c r="N43" s="297">
        <f t="shared" si="4"/>
        <v>169577</v>
      </c>
      <c r="O43" s="296">
        <v>4537</v>
      </c>
      <c r="P43" s="296">
        <v>6695</v>
      </c>
      <c r="Q43" s="297">
        <f t="shared" si="5"/>
        <v>11232</v>
      </c>
      <c r="R43" s="296">
        <f t="shared" si="6"/>
        <v>129333</v>
      </c>
      <c r="S43" s="296">
        <f t="shared" si="6"/>
        <v>51476</v>
      </c>
      <c r="T43" s="297">
        <f t="shared" si="7"/>
        <v>180809</v>
      </c>
      <c r="V43" s="28"/>
    </row>
    <row r="44" spans="1:22" s="27" customFormat="1" ht="15" customHeight="1">
      <c r="A44" s="275" t="s">
        <v>264</v>
      </c>
      <c r="B44" s="561" t="s">
        <v>125</v>
      </c>
      <c r="C44" s="298">
        <v>3781</v>
      </c>
      <c r="D44" s="298">
        <v>841</v>
      </c>
      <c r="E44" s="299">
        <f t="shared" si="1"/>
        <v>4622</v>
      </c>
      <c r="F44" s="298">
        <v>278</v>
      </c>
      <c r="G44" s="298">
        <v>4</v>
      </c>
      <c r="H44" s="299">
        <f t="shared" si="2"/>
        <v>282</v>
      </c>
      <c r="I44" s="298">
        <v>5346</v>
      </c>
      <c r="J44" s="298">
        <v>943</v>
      </c>
      <c r="K44" s="299">
        <f t="shared" si="3"/>
        <v>6289</v>
      </c>
      <c r="L44" s="299">
        <f t="shared" si="4"/>
        <v>9405</v>
      </c>
      <c r="M44" s="299">
        <f t="shared" si="4"/>
        <v>1788</v>
      </c>
      <c r="N44" s="299">
        <f t="shared" si="4"/>
        <v>11193</v>
      </c>
      <c r="O44" s="298">
        <v>82</v>
      </c>
      <c r="P44" s="298">
        <v>47</v>
      </c>
      <c r="Q44" s="299">
        <f t="shared" si="5"/>
        <v>129</v>
      </c>
      <c r="R44" s="298">
        <f t="shared" si="6"/>
        <v>9487</v>
      </c>
      <c r="S44" s="298">
        <f t="shared" si="6"/>
        <v>1835</v>
      </c>
      <c r="T44" s="299">
        <f t="shared" si="7"/>
        <v>11322</v>
      </c>
      <c r="V44" s="28"/>
    </row>
    <row r="45" spans="1:22" s="27" customFormat="1" ht="15" customHeight="1">
      <c r="A45" s="270" t="s">
        <v>265</v>
      </c>
      <c r="B45" s="560" t="s">
        <v>126</v>
      </c>
      <c r="C45" s="296">
        <v>6584</v>
      </c>
      <c r="D45" s="296">
        <v>2145</v>
      </c>
      <c r="E45" s="297">
        <f t="shared" si="1"/>
        <v>8729</v>
      </c>
      <c r="F45" s="296">
        <v>456</v>
      </c>
      <c r="G45" s="296">
        <v>6</v>
      </c>
      <c r="H45" s="297">
        <f t="shared" si="2"/>
        <v>462</v>
      </c>
      <c r="I45" s="296">
        <v>4055</v>
      </c>
      <c r="J45" s="296">
        <v>1620</v>
      </c>
      <c r="K45" s="297">
        <f t="shared" si="3"/>
        <v>5675</v>
      </c>
      <c r="L45" s="297">
        <f t="shared" si="4"/>
        <v>11095</v>
      </c>
      <c r="M45" s="297">
        <f t="shared" si="4"/>
        <v>3771</v>
      </c>
      <c r="N45" s="297">
        <f t="shared" si="4"/>
        <v>14866</v>
      </c>
      <c r="O45" s="296">
        <v>225</v>
      </c>
      <c r="P45" s="296">
        <v>405</v>
      </c>
      <c r="Q45" s="297">
        <f t="shared" si="5"/>
        <v>630</v>
      </c>
      <c r="R45" s="296">
        <f t="shared" si="6"/>
        <v>11320</v>
      </c>
      <c r="S45" s="296">
        <f t="shared" si="6"/>
        <v>4176</v>
      </c>
      <c r="T45" s="297">
        <f t="shared" si="7"/>
        <v>15496</v>
      </c>
      <c r="V45" s="28"/>
    </row>
    <row r="46" spans="1:22" s="27" customFormat="1" ht="15" customHeight="1">
      <c r="A46" s="275" t="s">
        <v>266</v>
      </c>
      <c r="B46" s="561" t="s">
        <v>127</v>
      </c>
      <c r="C46" s="298">
        <v>28970</v>
      </c>
      <c r="D46" s="298">
        <v>9597</v>
      </c>
      <c r="E46" s="299">
        <f t="shared" si="1"/>
        <v>38567</v>
      </c>
      <c r="F46" s="298">
        <v>324</v>
      </c>
      <c r="G46" s="298">
        <v>28</v>
      </c>
      <c r="H46" s="299">
        <f t="shared" si="2"/>
        <v>352</v>
      </c>
      <c r="I46" s="298">
        <v>9171</v>
      </c>
      <c r="J46" s="298">
        <v>2279</v>
      </c>
      <c r="K46" s="299">
        <f t="shared" si="3"/>
        <v>11450</v>
      </c>
      <c r="L46" s="299">
        <f t="shared" si="4"/>
        <v>38465</v>
      </c>
      <c r="M46" s="299">
        <f t="shared" si="4"/>
        <v>11904</v>
      </c>
      <c r="N46" s="299">
        <f t="shared" si="4"/>
        <v>50369</v>
      </c>
      <c r="O46" s="298">
        <v>856</v>
      </c>
      <c r="P46" s="298">
        <v>1267</v>
      </c>
      <c r="Q46" s="299">
        <f t="shared" si="5"/>
        <v>2123</v>
      </c>
      <c r="R46" s="298">
        <f t="shared" si="6"/>
        <v>39321</v>
      </c>
      <c r="S46" s="298">
        <f t="shared" si="6"/>
        <v>13171</v>
      </c>
      <c r="T46" s="299">
        <f t="shared" si="7"/>
        <v>52492</v>
      </c>
      <c r="V46" s="28"/>
    </row>
    <row r="47" spans="1:22" s="27" customFormat="1" ht="15" customHeight="1">
      <c r="A47" s="270" t="s">
        <v>267</v>
      </c>
      <c r="B47" s="560" t="s">
        <v>128</v>
      </c>
      <c r="C47" s="296">
        <v>6753</v>
      </c>
      <c r="D47" s="296">
        <v>2649</v>
      </c>
      <c r="E47" s="297">
        <f t="shared" si="1"/>
        <v>9402</v>
      </c>
      <c r="F47" s="296">
        <v>106</v>
      </c>
      <c r="G47" s="296">
        <v>14</v>
      </c>
      <c r="H47" s="297">
        <f t="shared" si="2"/>
        <v>120</v>
      </c>
      <c r="I47" s="296">
        <v>2571</v>
      </c>
      <c r="J47" s="296">
        <v>968</v>
      </c>
      <c r="K47" s="297">
        <f t="shared" si="3"/>
        <v>3539</v>
      </c>
      <c r="L47" s="297">
        <f t="shared" si="4"/>
        <v>9430</v>
      </c>
      <c r="M47" s="297">
        <f t="shared" si="4"/>
        <v>3631</v>
      </c>
      <c r="N47" s="297">
        <f t="shared" si="4"/>
        <v>13061</v>
      </c>
      <c r="O47" s="296">
        <v>264</v>
      </c>
      <c r="P47" s="296">
        <v>470</v>
      </c>
      <c r="Q47" s="297">
        <f t="shared" si="5"/>
        <v>734</v>
      </c>
      <c r="R47" s="296">
        <f t="shared" si="6"/>
        <v>9694</v>
      </c>
      <c r="S47" s="296">
        <f t="shared" si="6"/>
        <v>4101</v>
      </c>
      <c r="T47" s="297">
        <f t="shared" si="7"/>
        <v>13795</v>
      </c>
      <c r="V47" s="28"/>
    </row>
    <row r="48" spans="1:22" s="27" customFormat="1" ht="15" customHeight="1">
      <c r="A48" s="275" t="s">
        <v>268</v>
      </c>
      <c r="B48" s="561" t="s">
        <v>169</v>
      </c>
      <c r="C48" s="298">
        <v>3792</v>
      </c>
      <c r="D48" s="298">
        <v>1582</v>
      </c>
      <c r="E48" s="299">
        <f t="shared" si="1"/>
        <v>5374</v>
      </c>
      <c r="F48" s="298">
        <v>137</v>
      </c>
      <c r="G48" s="298">
        <v>6</v>
      </c>
      <c r="H48" s="299">
        <f t="shared" si="2"/>
        <v>143</v>
      </c>
      <c r="I48" s="298">
        <v>2532</v>
      </c>
      <c r="J48" s="298">
        <v>1018</v>
      </c>
      <c r="K48" s="299">
        <f t="shared" si="3"/>
        <v>3550</v>
      </c>
      <c r="L48" s="299">
        <f t="shared" si="4"/>
        <v>6461</v>
      </c>
      <c r="M48" s="299">
        <f t="shared" si="4"/>
        <v>2606</v>
      </c>
      <c r="N48" s="299">
        <f t="shared" si="4"/>
        <v>9067</v>
      </c>
      <c r="O48" s="298">
        <v>130</v>
      </c>
      <c r="P48" s="298">
        <v>274</v>
      </c>
      <c r="Q48" s="299">
        <f t="shared" si="5"/>
        <v>404</v>
      </c>
      <c r="R48" s="298">
        <f t="shared" si="6"/>
        <v>6591</v>
      </c>
      <c r="S48" s="298">
        <f t="shared" si="6"/>
        <v>2880</v>
      </c>
      <c r="T48" s="299">
        <f t="shared" si="7"/>
        <v>9471</v>
      </c>
      <c r="V48" s="28"/>
    </row>
    <row r="49" spans="1:22" s="27" customFormat="1" ht="15" customHeight="1">
      <c r="A49" s="270" t="s">
        <v>269</v>
      </c>
      <c r="B49" s="560" t="s">
        <v>129</v>
      </c>
      <c r="C49" s="296">
        <v>35406</v>
      </c>
      <c r="D49" s="296">
        <v>12844</v>
      </c>
      <c r="E49" s="297">
        <f t="shared" si="1"/>
        <v>48250</v>
      </c>
      <c r="F49" s="296">
        <v>121</v>
      </c>
      <c r="G49" s="296">
        <v>27</v>
      </c>
      <c r="H49" s="297">
        <f t="shared" si="2"/>
        <v>148</v>
      </c>
      <c r="I49" s="296">
        <v>1993</v>
      </c>
      <c r="J49" s="296">
        <v>633</v>
      </c>
      <c r="K49" s="297">
        <f t="shared" si="3"/>
        <v>2626</v>
      </c>
      <c r="L49" s="297">
        <f t="shared" si="4"/>
        <v>37520</v>
      </c>
      <c r="M49" s="297">
        <f t="shared" si="4"/>
        <v>13504</v>
      </c>
      <c r="N49" s="297">
        <f t="shared" si="4"/>
        <v>51024</v>
      </c>
      <c r="O49" s="296">
        <v>1141</v>
      </c>
      <c r="P49" s="296">
        <v>1558</v>
      </c>
      <c r="Q49" s="297">
        <f t="shared" si="5"/>
        <v>2699</v>
      </c>
      <c r="R49" s="296">
        <f t="shared" si="6"/>
        <v>38661</v>
      </c>
      <c r="S49" s="296">
        <f t="shared" si="6"/>
        <v>15062</v>
      </c>
      <c r="T49" s="297">
        <f t="shared" si="7"/>
        <v>53723</v>
      </c>
      <c r="V49" s="28"/>
    </row>
    <row r="50" spans="1:22" s="27" customFormat="1" ht="15" customHeight="1">
      <c r="A50" s="275" t="s">
        <v>270</v>
      </c>
      <c r="B50" s="561" t="s">
        <v>130</v>
      </c>
      <c r="C50" s="298">
        <v>59715</v>
      </c>
      <c r="D50" s="298">
        <v>14120</v>
      </c>
      <c r="E50" s="299">
        <f t="shared" si="1"/>
        <v>73835</v>
      </c>
      <c r="F50" s="298">
        <v>507</v>
      </c>
      <c r="G50" s="298">
        <v>15</v>
      </c>
      <c r="H50" s="299">
        <f t="shared" si="2"/>
        <v>522</v>
      </c>
      <c r="I50" s="298">
        <v>31550</v>
      </c>
      <c r="J50" s="298">
        <v>9103</v>
      </c>
      <c r="K50" s="299">
        <f t="shared" si="3"/>
        <v>40653</v>
      </c>
      <c r="L50" s="299">
        <f t="shared" si="4"/>
        <v>91772</v>
      </c>
      <c r="M50" s="299">
        <f t="shared" si="4"/>
        <v>23238</v>
      </c>
      <c r="N50" s="299">
        <f t="shared" si="4"/>
        <v>115010</v>
      </c>
      <c r="O50" s="298">
        <v>1038</v>
      </c>
      <c r="P50" s="298">
        <v>1138</v>
      </c>
      <c r="Q50" s="299">
        <f t="shared" si="5"/>
        <v>2176</v>
      </c>
      <c r="R50" s="298">
        <f t="shared" si="6"/>
        <v>92810</v>
      </c>
      <c r="S50" s="298">
        <f t="shared" si="6"/>
        <v>24376</v>
      </c>
      <c r="T50" s="299">
        <f t="shared" si="7"/>
        <v>117186</v>
      </c>
      <c r="V50" s="28"/>
    </row>
    <row r="51" spans="1:22" s="27" customFormat="1" ht="15" customHeight="1">
      <c r="A51" s="270" t="s">
        <v>271</v>
      </c>
      <c r="B51" s="560" t="s">
        <v>131</v>
      </c>
      <c r="C51" s="296">
        <v>8324</v>
      </c>
      <c r="D51" s="296">
        <v>3316</v>
      </c>
      <c r="E51" s="297">
        <f t="shared" si="1"/>
        <v>11640</v>
      </c>
      <c r="F51" s="296">
        <v>251</v>
      </c>
      <c r="G51" s="296">
        <v>7</v>
      </c>
      <c r="H51" s="297">
        <f t="shared" si="2"/>
        <v>258</v>
      </c>
      <c r="I51" s="296">
        <v>3281</v>
      </c>
      <c r="J51" s="296">
        <v>1713</v>
      </c>
      <c r="K51" s="297">
        <f t="shared" si="3"/>
        <v>4994</v>
      </c>
      <c r="L51" s="297">
        <f t="shared" si="4"/>
        <v>11856</v>
      </c>
      <c r="M51" s="297">
        <f t="shared" si="4"/>
        <v>5036</v>
      </c>
      <c r="N51" s="297">
        <f t="shared" si="4"/>
        <v>16892</v>
      </c>
      <c r="O51" s="296">
        <v>250</v>
      </c>
      <c r="P51" s="296">
        <v>328</v>
      </c>
      <c r="Q51" s="297">
        <f t="shared" si="5"/>
        <v>578</v>
      </c>
      <c r="R51" s="296">
        <f t="shared" si="6"/>
        <v>12106</v>
      </c>
      <c r="S51" s="296">
        <f t="shared" si="6"/>
        <v>5364</v>
      </c>
      <c r="T51" s="297">
        <f t="shared" si="7"/>
        <v>17470</v>
      </c>
      <c r="V51" s="28"/>
    </row>
    <row r="52" spans="1:22" s="27" customFormat="1" ht="15" customHeight="1">
      <c r="A52" s="275" t="s">
        <v>272</v>
      </c>
      <c r="B52" s="561" t="s">
        <v>132</v>
      </c>
      <c r="C52" s="298">
        <v>13441</v>
      </c>
      <c r="D52" s="298">
        <v>3592</v>
      </c>
      <c r="E52" s="299">
        <f t="shared" si="1"/>
        <v>17033</v>
      </c>
      <c r="F52" s="298">
        <v>370</v>
      </c>
      <c r="G52" s="298">
        <v>11</v>
      </c>
      <c r="H52" s="299">
        <f t="shared" si="2"/>
        <v>381</v>
      </c>
      <c r="I52" s="298">
        <v>8285</v>
      </c>
      <c r="J52" s="298">
        <v>2756</v>
      </c>
      <c r="K52" s="299">
        <f t="shared" si="3"/>
        <v>11041</v>
      </c>
      <c r="L52" s="299">
        <f t="shared" si="4"/>
        <v>22096</v>
      </c>
      <c r="M52" s="299">
        <f t="shared" si="4"/>
        <v>6359</v>
      </c>
      <c r="N52" s="299">
        <f t="shared" si="4"/>
        <v>28455</v>
      </c>
      <c r="O52" s="298">
        <v>366</v>
      </c>
      <c r="P52" s="298">
        <v>304</v>
      </c>
      <c r="Q52" s="299">
        <f t="shared" si="5"/>
        <v>670</v>
      </c>
      <c r="R52" s="298">
        <f t="shared" si="6"/>
        <v>22462</v>
      </c>
      <c r="S52" s="298">
        <f t="shared" si="6"/>
        <v>6663</v>
      </c>
      <c r="T52" s="299">
        <f t="shared" si="7"/>
        <v>29125</v>
      </c>
      <c r="V52" s="28"/>
    </row>
    <row r="53" spans="1:22" s="27" customFormat="1" ht="15" customHeight="1">
      <c r="A53" s="270" t="s">
        <v>273</v>
      </c>
      <c r="B53" s="560" t="s">
        <v>133</v>
      </c>
      <c r="C53" s="296">
        <v>32788</v>
      </c>
      <c r="D53" s="296">
        <v>11377</v>
      </c>
      <c r="E53" s="297">
        <f t="shared" si="1"/>
        <v>44165</v>
      </c>
      <c r="F53" s="296">
        <v>496</v>
      </c>
      <c r="G53" s="296">
        <v>29</v>
      </c>
      <c r="H53" s="297">
        <f t="shared" si="2"/>
        <v>525</v>
      </c>
      <c r="I53" s="296">
        <v>17868</v>
      </c>
      <c r="J53" s="296">
        <v>7493</v>
      </c>
      <c r="K53" s="297">
        <f t="shared" si="3"/>
        <v>25361</v>
      </c>
      <c r="L53" s="297">
        <f t="shared" si="4"/>
        <v>51152</v>
      </c>
      <c r="M53" s="297">
        <f t="shared" si="4"/>
        <v>18899</v>
      </c>
      <c r="N53" s="297">
        <f t="shared" si="4"/>
        <v>70051</v>
      </c>
      <c r="O53" s="296">
        <v>651</v>
      </c>
      <c r="P53" s="296">
        <v>986</v>
      </c>
      <c r="Q53" s="297">
        <f t="shared" si="5"/>
        <v>1637</v>
      </c>
      <c r="R53" s="296">
        <f t="shared" si="6"/>
        <v>51803</v>
      </c>
      <c r="S53" s="296">
        <f t="shared" si="6"/>
        <v>19885</v>
      </c>
      <c r="T53" s="297">
        <f t="shared" si="7"/>
        <v>71688</v>
      </c>
      <c r="V53" s="28"/>
    </row>
    <row r="54" spans="1:22" s="27" customFormat="1" ht="15" customHeight="1">
      <c r="A54" s="275" t="s">
        <v>274</v>
      </c>
      <c r="B54" s="561" t="s">
        <v>177</v>
      </c>
      <c r="C54" s="298">
        <v>22169</v>
      </c>
      <c r="D54" s="298">
        <v>6263</v>
      </c>
      <c r="E54" s="299">
        <f t="shared" si="1"/>
        <v>28432</v>
      </c>
      <c r="F54" s="298">
        <v>368</v>
      </c>
      <c r="G54" s="298">
        <v>11</v>
      </c>
      <c r="H54" s="299">
        <f t="shared" si="2"/>
        <v>379</v>
      </c>
      <c r="I54" s="298">
        <v>12015</v>
      </c>
      <c r="J54" s="298">
        <v>3672</v>
      </c>
      <c r="K54" s="299">
        <f t="shared" si="3"/>
        <v>15687</v>
      </c>
      <c r="L54" s="299">
        <f t="shared" si="4"/>
        <v>34552</v>
      </c>
      <c r="M54" s="299">
        <f t="shared" si="4"/>
        <v>9946</v>
      </c>
      <c r="N54" s="299">
        <f t="shared" si="4"/>
        <v>44498</v>
      </c>
      <c r="O54" s="298">
        <v>428</v>
      </c>
      <c r="P54" s="298">
        <v>445</v>
      </c>
      <c r="Q54" s="299">
        <f t="shared" si="5"/>
        <v>873</v>
      </c>
      <c r="R54" s="298">
        <f t="shared" si="6"/>
        <v>34980</v>
      </c>
      <c r="S54" s="298">
        <f t="shared" si="6"/>
        <v>10391</v>
      </c>
      <c r="T54" s="299">
        <f t="shared" si="7"/>
        <v>45371</v>
      </c>
      <c r="V54" s="28"/>
    </row>
    <row r="55" spans="1:22" s="27" customFormat="1" ht="15" customHeight="1">
      <c r="A55" s="270" t="s">
        <v>275</v>
      </c>
      <c r="B55" s="560" t="s">
        <v>134</v>
      </c>
      <c r="C55" s="296">
        <v>12722</v>
      </c>
      <c r="D55" s="296">
        <v>2680</v>
      </c>
      <c r="E55" s="297">
        <f t="shared" si="1"/>
        <v>15402</v>
      </c>
      <c r="F55" s="296">
        <v>401</v>
      </c>
      <c r="G55" s="296">
        <v>2</v>
      </c>
      <c r="H55" s="297">
        <f t="shared" si="2"/>
        <v>403</v>
      </c>
      <c r="I55" s="296">
        <v>7613</v>
      </c>
      <c r="J55" s="296">
        <v>1893</v>
      </c>
      <c r="K55" s="297">
        <f t="shared" si="3"/>
        <v>9506</v>
      </c>
      <c r="L55" s="297">
        <f t="shared" si="4"/>
        <v>20736</v>
      </c>
      <c r="M55" s="297">
        <f t="shared" si="4"/>
        <v>4575</v>
      </c>
      <c r="N55" s="297">
        <f t="shared" si="4"/>
        <v>25311</v>
      </c>
      <c r="O55" s="296">
        <v>136</v>
      </c>
      <c r="P55" s="296">
        <v>52</v>
      </c>
      <c r="Q55" s="297">
        <f t="shared" si="5"/>
        <v>188</v>
      </c>
      <c r="R55" s="296">
        <f t="shared" si="6"/>
        <v>20872</v>
      </c>
      <c r="S55" s="296">
        <f t="shared" si="6"/>
        <v>4627</v>
      </c>
      <c r="T55" s="297">
        <f t="shared" si="7"/>
        <v>25499</v>
      </c>
      <c r="V55" s="28"/>
    </row>
    <row r="56" spans="1:22" s="27" customFormat="1" ht="15" customHeight="1">
      <c r="A56" s="275" t="s">
        <v>276</v>
      </c>
      <c r="B56" s="561" t="s">
        <v>135</v>
      </c>
      <c r="C56" s="298">
        <v>30414</v>
      </c>
      <c r="D56" s="298">
        <v>12035</v>
      </c>
      <c r="E56" s="299">
        <f t="shared" si="1"/>
        <v>42449</v>
      </c>
      <c r="F56" s="298">
        <v>173</v>
      </c>
      <c r="G56" s="298">
        <v>21</v>
      </c>
      <c r="H56" s="299">
        <f t="shared" si="2"/>
        <v>194</v>
      </c>
      <c r="I56" s="298">
        <v>5701</v>
      </c>
      <c r="J56" s="298">
        <v>2553</v>
      </c>
      <c r="K56" s="299">
        <f t="shared" si="3"/>
        <v>8254</v>
      </c>
      <c r="L56" s="299">
        <f t="shared" si="4"/>
        <v>36288</v>
      </c>
      <c r="M56" s="299">
        <f t="shared" si="4"/>
        <v>14609</v>
      </c>
      <c r="N56" s="299">
        <f t="shared" si="4"/>
        <v>50897</v>
      </c>
      <c r="O56" s="298">
        <v>1139</v>
      </c>
      <c r="P56" s="298">
        <v>1348</v>
      </c>
      <c r="Q56" s="299">
        <f t="shared" si="5"/>
        <v>2487</v>
      </c>
      <c r="R56" s="298">
        <f t="shared" si="6"/>
        <v>37427</v>
      </c>
      <c r="S56" s="298">
        <f t="shared" si="6"/>
        <v>15957</v>
      </c>
      <c r="T56" s="299">
        <f t="shared" si="7"/>
        <v>53384</v>
      </c>
      <c r="V56" s="28"/>
    </row>
    <row r="57" spans="1:22" s="27" customFormat="1" ht="15" customHeight="1">
      <c r="A57" s="270" t="s">
        <v>277</v>
      </c>
      <c r="B57" s="560" t="s">
        <v>136</v>
      </c>
      <c r="C57" s="296">
        <v>4856</v>
      </c>
      <c r="D57" s="296">
        <v>734</v>
      </c>
      <c r="E57" s="297">
        <f t="shared" si="1"/>
        <v>5590</v>
      </c>
      <c r="F57" s="296">
        <v>362</v>
      </c>
      <c r="G57" s="296">
        <v>2</v>
      </c>
      <c r="H57" s="297">
        <f t="shared" si="2"/>
        <v>364</v>
      </c>
      <c r="I57" s="296">
        <v>4472</v>
      </c>
      <c r="J57" s="296">
        <v>785</v>
      </c>
      <c r="K57" s="297">
        <f t="shared" si="3"/>
        <v>5257</v>
      </c>
      <c r="L57" s="297">
        <f t="shared" si="4"/>
        <v>9690</v>
      </c>
      <c r="M57" s="297">
        <f t="shared" si="4"/>
        <v>1521</v>
      </c>
      <c r="N57" s="297">
        <f t="shared" si="4"/>
        <v>11211</v>
      </c>
      <c r="O57" s="296">
        <v>36</v>
      </c>
      <c r="P57" s="296">
        <v>42</v>
      </c>
      <c r="Q57" s="297">
        <f t="shared" si="5"/>
        <v>78</v>
      </c>
      <c r="R57" s="296">
        <f t="shared" si="6"/>
        <v>9726</v>
      </c>
      <c r="S57" s="296">
        <f t="shared" si="6"/>
        <v>1563</v>
      </c>
      <c r="T57" s="297">
        <f t="shared" si="7"/>
        <v>11289</v>
      </c>
      <c r="V57" s="28"/>
    </row>
    <row r="58" spans="1:22" s="27" customFormat="1" ht="15" customHeight="1">
      <c r="A58" s="275" t="s">
        <v>278</v>
      </c>
      <c r="B58" s="561" t="s">
        <v>137</v>
      </c>
      <c r="C58" s="298">
        <v>8358</v>
      </c>
      <c r="D58" s="298">
        <v>2449</v>
      </c>
      <c r="E58" s="299">
        <f t="shared" si="1"/>
        <v>10807</v>
      </c>
      <c r="F58" s="298">
        <v>111</v>
      </c>
      <c r="G58" s="298">
        <v>2</v>
      </c>
      <c r="H58" s="299">
        <f t="shared" si="2"/>
        <v>113</v>
      </c>
      <c r="I58" s="298">
        <v>4971</v>
      </c>
      <c r="J58" s="298">
        <v>1441</v>
      </c>
      <c r="K58" s="299">
        <f t="shared" si="3"/>
        <v>6412</v>
      </c>
      <c r="L58" s="299">
        <f t="shared" si="4"/>
        <v>13440</v>
      </c>
      <c r="M58" s="299">
        <f t="shared" si="4"/>
        <v>3892</v>
      </c>
      <c r="N58" s="299">
        <f t="shared" si="4"/>
        <v>17332</v>
      </c>
      <c r="O58" s="298">
        <v>114</v>
      </c>
      <c r="P58" s="298">
        <v>158</v>
      </c>
      <c r="Q58" s="299">
        <f t="shared" si="5"/>
        <v>272</v>
      </c>
      <c r="R58" s="298">
        <f t="shared" si="6"/>
        <v>13554</v>
      </c>
      <c r="S58" s="298">
        <f t="shared" si="6"/>
        <v>4050</v>
      </c>
      <c r="T58" s="299">
        <f t="shared" si="7"/>
        <v>17604</v>
      </c>
      <c r="V58" s="28"/>
    </row>
    <row r="59" spans="1:22" s="27" customFormat="1" ht="15" customHeight="1">
      <c r="A59" s="270" t="s">
        <v>279</v>
      </c>
      <c r="B59" s="560" t="s">
        <v>138</v>
      </c>
      <c r="C59" s="296">
        <v>8630</v>
      </c>
      <c r="D59" s="296">
        <v>2076</v>
      </c>
      <c r="E59" s="297">
        <f t="shared" si="1"/>
        <v>10706</v>
      </c>
      <c r="F59" s="296">
        <v>137</v>
      </c>
      <c r="G59" s="296">
        <v>5</v>
      </c>
      <c r="H59" s="297">
        <f t="shared" si="2"/>
        <v>142</v>
      </c>
      <c r="I59" s="296">
        <v>9094</v>
      </c>
      <c r="J59" s="296">
        <v>1529</v>
      </c>
      <c r="K59" s="297">
        <f t="shared" si="3"/>
        <v>10623</v>
      </c>
      <c r="L59" s="297">
        <f t="shared" si="4"/>
        <v>17861</v>
      </c>
      <c r="M59" s="297">
        <f t="shared" si="4"/>
        <v>3610</v>
      </c>
      <c r="N59" s="297">
        <f t="shared" si="4"/>
        <v>21471</v>
      </c>
      <c r="O59" s="296">
        <v>153</v>
      </c>
      <c r="P59" s="296">
        <v>173</v>
      </c>
      <c r="Q59" s="297">
        <f t="shared" si="5"/>
        <v>326</v>
      </c>
      <c r="R59" s="296">
        <f t="shared" si="6"/>
        <v>18014</v>
      </c>
      <c r="S59" s="296">
        <f t="shared" si="6"/>
        <v>3783</v>
      </c>
      <c r="T59" s="297">
        <f t="shared" si="7"/>
        <v>21797</v>
      </c>
      <c r="V59" s="28"/>
    </row>
    <row r="60" spans="1:22" s="27" customFormat="1" ht="15" customHeight="1">
      <c r="A60" s="275" t="s">
        <v>280</v>
      </c>
      <c r="B60" s="561" t="s">
        <v>139</v>
      </c>
      <c r="C60" s="298">
        <v>13372</v>
      </c>
      <c r="D60" s="298">
        <v>4875</v>
      </c>
      <c r="E60" s="299">
        <f t="shared" si="1"/>
        <v>18247</v>
      </c>
      <c r="F60" s="298">
        <v>247</v>
      </c>
      <c r="G60" s="298">
        <v>7</v>
      </c>
      <c r="H60" s="299">
        <f t="shared" si="2"/>
        <v>254</v>
      </c>
      <c r="I60" s="298">
        <v>7344</v>
      </c>
      <c r="J60" s="298">
        <v>3274</v>
      </c>
      <c r="K60" s="299">
        <f t="shared" si="3"/>
        <v>10618</v>
      </c>
      <c r="L60" s="299">
        <f t="shared" si="4"/>
        <v>20963</v>
      </c>
      <c r="M60" s="299">
        <f t="shared" si="4"/>
        <v>8156</v>
      </c>
      <c r="N60" s="299">
        <f t="shared" si="4"/>
        <v>29119</v>
      </c>
      <c r="O60" s="298">
        <v>383</v>
      </c>
      <c r="P60" s="298">
        <v>396</v>
      </c>
      <c r="Q60" s="299">
        <f t="shared" si="5"/>
        <v>779</v>
      </c>
      <c r="R60" s="298">
        <f t="shared" si="6"/>
        <v>21346</v>
      </c>
      <c r="S60" s="298">
        <f t="shared" si="6"/>
        <v>8552</v>
      </c>
      <c r="T60" s="299">
        <f t="shared" si="7"/>
        <v>29898</v>
      </c>
      <c r="V60" s="28"/>
    </row>
    <row r="61" spans="1:22" s="27" customFormat="1" ht="15" customHeight="1">
      <c r="A61" s="270" t="s">
        <v>281</v>
      </c>
      <c r="B61" s="560" t="s">
        <v>140</v>
      </c>
      <c r="C61" s="296">
        <v>5103</v>
      </c>
      <c r="D61" s="296">
        <v>1618</v>
      </c>
      <c r="E61" s="297">
        <f t="shared" si="1"/>
        <v>6721</v>
      </c>
      <c r="F61" s="296">
        <v>152</v>
      </c>
      <c r="G61" s="296">
        <v>3</v>
      </c>
      <c r="H61" s="297">
        <f t="shared" si="2"/>
        <v>155</v>
      </c>
      <c r="I61" s="296">
        <v>3242</v>
      </c>
      <c r="J61" s="296">
        <v>2793</v>
      </c>
      <c r="K61" s="297">
        <f t="shared" si="3"/>
        <v>6035</v>
      </c>
      <c r="L61" s="297">
        <f t="shared" si="4"/>
        <v>8497</v>
      </c>
      <c r="M61" s="297">
        <f t="shared" si="4"/>
        <v>4414</v>
      </c>
      <c r="N61" s="297">
        <f t="shared" si="4"/>
        <v>12911</v>
      </c>
      <c r="O61" s="296">
        <v>156</v>
      </c>
      <c r="P61" s="296">
        <v>140</v>
      </c>
      <c r="Q61" s="297">
        <f t="shared" si="5"/>
        <v>296</v>
      </c>
      <c r="R61" s="296">
        <f t="shared" si="6"/>
        <v>8653</v>
      </c>
      <c r="S61" s="296">
        <f t="shared" si="6"/>
        <v>4554</v>
      </c>
      <c r="T61" s="297">
        <f t="shared" si="7"/>
        <v>13207</v>
      </c>
      <c r="V61" s="28"/>
    </row>
    <row r="62" spans="1:22" s="27" customFormat="1" ht="15" customHeight="1">
      <c r="A62" s="275" t="s">
        <v>282</v>
      </c>
      <c r="B62" s="561" t="s">
        <v>141</v>
      </c>
      <c r="C62" s="298">
        <v>22236</v>
      </c>
      <c r="D62" s="298">
        <v>7888</v>
      </c>
      <c r="E62" s="299">
        <f t="shared" si="1"/>
        <v>30124</v>
      </c>
      <c r="F62" s="298">
        <v>278</v>
      </c>
      <c r="G62" s="298">
        <v>3</v>
      </c>
      <c r="H62" s="299">
        <f t="shared" si="2"/>
        <v>281</v>
      </c>
      <c r="I62" s="298">
        <v>5936</v>
      </c>
      <c r="J62" s="298">
        <v>2324</v>
      </c>
      <c r="K62" s="299">
        <f t="shared" si="3"/>
        <v>8260</v>
      </c>
      <c r="L62" s="299">
        <f t="shared" si="4"/>
        <v>28450</v>
      </c>
      <c r="M62" s="299">
        <f t="shared" si="4"/>
        <v>10215</v>
      </c>
      <c r="N62" s="299">
        <f t="shared" si="4"/>
        <v>38665</v>
      </c>
      <c r="O62" s="298">
        <v>570</v>
      </c>
      <c r="P62" s="298">
        <v>691</v>
      </c>
      <c r="Q62" s="299">
        <f t="shared" si="5"/>
        <v>1261</v>
      </c>
      <c r="R62" s="298">
        <f t="shared" si="6"/>
        <v>29020</v>
      </c>
      <c r="S62" s="298">
        <f t="shared" si="6"/>
        <v>10906</v>
      </c>
      <c r="T62" s="299">
        <f t="shared" si="7"/>
        <v>39926</v>
      </c>
      <c r="V62" s="28"/>
    </row>
    <row r="63" spans="1:22" s="55" customFormat="1" ht="15" customHeight="1">
      <c r="A63" s="270" t="s">
        <v>283</v>
      </c>
      <c r="B63" s="560" t="s">
        <v>142</v>
      </c>
      <c r="C63" s="296">
        <v>24770</v>
      </c>
      <c r="D63" s="296">
        <v>9558</v>
      </c>
      <c r="E63" s="297">
        <f t="shared" si="1"/>
        <v>34328</v>
      </c>
      <c r="F63" s="296">
        <v>480</v>
      </c>
      <c r="G63" s="296">
        <v>19</v>
      </c>
      <c r="H63" s="297">
        <f t="shared" si="2"/>
        <v>499</v>
      </c>
      <c r="I63" s="296">
        <v>9914</v>
      </c>
      <c r="J63" s="296">
        <v>4556</v>
      </c>
      <c r="K63" s="297">
        <f t="shared" si="3"/>
        <v>14470</v>
      </c>
      <c r="L63" s="297">
        <f t="shared" si="4"/>
        <v>35164</v>
      </c>
      <c r="M63" s="297">
        <f t="shared" si="4"/>
        <v>14133</v>
      </c>
      <c r="N63" s="297">
        <f t="shared" si="4"/>
        <v>49297</v>
      </c>
      <c r="O63" s="296">
        <v>875</v>
      </c>
      <c r="P63" s="296">
        <v>1423</v>
      </c>
      <c r="Q63" s="297">
        <f t="shared" si="5"/>
        <v>2298</v>
      </c>
      <c r="R63" s="296">
        <f t="shared" si="6"/>
        <v>36039</v>
      </c>
      <c r="S63" s="296">
        <f t="shared" si="6"/>
        <v>15556</v>
      </c>
      <c r="T63" s="297">
        <f t="shared" si="7"/>
        <v>51595</v>
      </c>
      <c r="V63" s="28"/>
    </row>
    <row r="64" spans="1:22" s="27" customFormat="1" ht="15" customHeight="1">
      <c r="A64" s="275" t="s">
        <v>284</v>
      </c>
      <c r="B64" s="561" t="s">
        <v>143</v>
      </c>
      <c r="C64" s="298">
        <v>3608</v>
      </c>
      <c r="D64" s="298">
        <v>525</v>
      </c>
      <c r="E64" s="299">
        <f t="shared" si="1"/>
        <v>4133</v>
      </c>
      <c r="F64" s="298">
        <v>189</v>
      </c>
      <c r="G64" s="298">
        <v>0</v>
      </c>
      <c r="H64" s="299">
        <f t="shared" si="2"/>
        <v>189</v>
      </c>
      <c r="I64" s="298">
        <v>1451</v>
      </c>
      <c r="J64" s="298">
        <v>245</v>
      </c>
      <c r="K64" s="299">
        <f t="shared" si="3"/>
        <v>1696</v>
      </c>
      <c r="L64" s="299">
        <f t="shared" si="4"/>
        <v>5248</v>
      </c>
      <c r="M64" s="299">
        <f t="shared" si="4"/>
        <v>770</v>
      </c>
      <c r="N64" s="299">
        <f t="shared" si="4"/>
        <v>6018</v>
      </c>
      <c r="O64" s="298">
        <v>43</v>
      </c>
      <c r="P64" s="298">
        <v>25</v>
      </c>
      <c r="Q64" s="299">
        <f t="shared" si="5"/>
        <v>68</v>
      </c>
      <c r="R64" s="298">
        <f t="shared" si="6"/>
        <v>5291</v>
      </c>
      <c r="S64" s="298">
        <f t="shared" si="6"/>
        <v>795</v>
      </c>
      <c r="T64" s="299">
        <f t="shared" si="7"/>
        <v>6086</v>
      </c>
      <c r="V64" s="28"/>
    </row>
    <row r="65" spans="1:22" s="27" customFormat="1" ht="15" customHeight="1">
      <c r="A65" s="270" t="s">
        <v>285</v>
      </c>
      <c r="B65" s="560" t="s">
        <v>144</v>
      </c>
      <c r="C65" s="296">
        <v>3114</v>
      </c>
      <c r="D65" s="296">
        <v>1227</v>
      </c>
      <c r="E65" s="297">
        <f t="shared" si="1"/>
        <v>4341</v>
      </c>
      <c r="F65" s="296">
        <v>205</v>
      </c>
      <c r="G65" s="296">
        <v>2</v>
      </c>
      <c r="H65" s="297">
        <f t="shared" si="2"/>
        <v>207</v>
      </c>
      <c r="I65" s="296">
        <v>1596</v>
      </c>
      <c r="J65" s="296">
        <v>579</v>
      </c>
      <c r="K65" s="297">
        <f t="shared" si="3"/>
        <v>2175</v>
      </c>
      <c r="L65" s="297">
        <f t="shared" si="4"/>
        <v>4915</v>
      </c>
      <c r="M65" s="297">
        <f t="shared" si="4"/>
        <v>1808</v>
      </c>
      <c r="N65" s="297">
        <f t="shared" si="4"/>
        <v>6723</v>
      </c>
      <c r="O65" s="296">
        <v>143</v>
      </c>
      <c r="P65" s="296">
        <v>237</v>
      </c>
      <c r="Q65" s="297">
        <f t="shared" si="5"/>
        <v>380</v>
      </c>
      <c r="R65" s="296">
        <f t="shared" si="6"/>
        <v>5058</v>
      </c>
      <c r="S65" s="296">
        <f t="shared" si="6"/>
        <v>2045</v>
      </c>
      <c r="T65" s="297">
        <f t="shared" si="7"/>
        <v>7103</v>
      </c>
      <c r="V65" s="28"/>
    </row>
    <row r="66" spans="1:22" s="27" customFormat="1" ht="15" customHeight="1">
      <c r="A66" s="275" t="s">
        <v>286</v>
      </c>
      <c r="B66" s="561" t="s">
        <v>145</v>
      </c>
      <c r="C66" s="298">
        <v>9324</v>
      </c>
      <c r="D66" s="298">
        <v>2743</v>
      </c>
      <c r="E66" s="299">
        <f t="shared" si="1"/>
        <v>12067</v>
      </c>
      <c r="F66" s="298">
        <v>713</v>
      </c>
      <c r="G66" s="298">
        <v>30</v>
      </c>
      <c r="H66" s="299">
        <f t="shared" si="2"/>
        <v>743</v>
      </c>
      <c r="I66" s="298">
        <v>9711</v>
      </c>
      <c r="J66" s="298">
        <v>2147</v>
      </c>
      <c r="K66" s="299">
        <f t="shared" si="3"/>
        <v>11858</v>
      </c>
      <c r="L66" s="299">
        <f t="shared" si="4"/>
        <v>19748</v>
      </c>
      <c r="M66" s="299">
        <f t="shared" si="4"/>
        <v>4920</v>
      </c>
      <c r="N66" s="299">
        <f t="shared" si="4"/>
        <v>24668</v>
      </c>
      <c r="O66" s="298">
        <v>406</v>
      </c>
      <c r="P66" s="298">
        <v>271</v>
      </c>
      <c r="Q66" s="299">
        <f t="shared" si="5"/>
        <v>677</v>
      </c>
      <c r="R66" s="298">
        <f t="shared" si="6"/>
        <v>20154</v>
      </c>
      <c r="S66" s="298">
        <f t="shared" si="6"/>
        <v>5191</v>
      </c>
      <c r="T66" s="299">
        <f t="shared" si="7"/>
        <v>25345</v>
      </c>
      <c r="V66" s="28"/>
    </row>
    <row r="67" spans="1:22" s="27" customFormat="1" ht="15" customHeight="1">
      <c r="A67" s="270" t="s">
        <v>287</v>
      </c>
      <c r="B67" s="560" t="s">
        <v>146</v>
      </c>
      <c r="C67" s="296">
        <v>21497</v>
      </c>
      <c r="D67" s="296">
        <v>7673</v>
      </c>
      <c r="E67" s="297">
        <f t="shared" si="1"/>
        <v>29170</v>
      </c>
      <c r="F67" s="296">
        <v>113</v>
      </c>
      <c r="G67" s="296">
        <v>16</v>
      </c>
      <c r="H67" s="297">
        <f t="shared" si="2"/>
        <v>129</v>
      </c>
      <c r="I67" s="296">
        <v>3310</v>
      </c>
      <c r="J67" s="296">
        <v>1343</v>
      </c>
      <c r="K67" s="297">
        <f t="shared" si="3"/>
        <v>4653</v>
      </c>
      <c r="L67" s="297">
        <f t="shared" si="4"/>
        <v>24920</v>
      </c>
      <c r="M67" s="297">
        <f t="shared" si="4"/>
        <v>9032</v>
      </c>
      <c r="N67" s="297">
        <f t="shared" si="4"/>
        <v>33952</v>
      </c>
      <c r="O67" s="296">
        <v>678</v>
      </c>
      <c r="P67" s="296">
        <v>1280</v>
      </c>
      <c r="Q67" s="297">
        <f t="shared" si="5"/>
        <v>1958</v>
      </c>
      <c r="R67" s="296">
        <f t="shared" si="6"/>
        <v>25598</v>
      </c>
      <c r="S67" s="296">
        <f t="shared" si="6"/>
        <v>10312</v>
      </c>
      <c r="T67" s="297">
        <f t="shared" si="7"/>
        <v>35910</v>
      </c>
      <c r="V67" s="28"/>
    </row>
    <row r="68" spans="1:22" s="27" customFormat="1" ht="15" customHeight="1">
      <c r="A68" s="275" t="s">
        <v>288</v>
      </c>
      <c r="B68" s="561" t="s">
        <v>147</v>
      </c>
      <c r="C68" s="298">
        <v>10033</v>
      </c>
      <c r="D68" s="298">
        <v>3310</v>
      </c>
      <c r="E68" s="299">
        <f t="shared" si="1"/>
        <v>13343</v>
      </c>
      <c r="F68" s="298">
        <v>439</v>
      </c>
      <c r="G68" s="298">
        <v>12</v>
      </c>
      <c r="H68" s="299">
        <f t="shared" si="2"/>
        <v>451</v>
      </c>
      <c r="I68" s="298">
        <v>6471</v>
      </c>
      <c r="J68" s="298">
        <v>1749</v>
      </c>
      <c r="K68" s="299">
        <f t="shared" si="3"/>
        <v>8220</v>
      </c>
      <c r="L68" s="299">
        <f t="shared" si="4"/>
        <v>16943</v>
      </c>
      <c r="M68" s="299">
        <f t="shared" si="4"/>
        <v>5071</v>
      </c>
      <c r="N68" s="299">
        <f t="shared" si="4"/>
        <v>22014</v>
      </c>
      <c r="O68" s="298">
        <v>197</v>
      </c>
      <c r="P68" s="298">
        <v>270</v>
      </c>
      <c r="Q68" s="299">
        <f t="shared" si="5"/>
        <v>467</v>
      </c>
      <c r="R68" s="298">
        <f t="shared" si="6"/>
        <v>17140</v>
      </c>
      <c r="S68" s="298">
        <f t="shared" si="6"/>
        <v>5341</v>
      </c>
      <c r="T68" s="299">
        <f t="shared" si="7"/>
        <v>22481</v>
      </c>
      <c r="V68" s="28"/>
    </row>
    <row r="69" spans="1:22" s="27" customFormat="1" ht="15" customHeight="1">
      <c r="A69" s="270" t="s">
        <v>289</v>
      </c>
      <c r="B69" s="560" t="s">
        <v>148</v>
      </c>
      <c r="C69" s="296">
        <v>13539</v>
      </c>
      <c r="D69" s="296">
        <v>4843</v>
      </c>
      <c r="E69" s="297">
        <f t="shared" si="1"/>
        <v>18382</v>
      </c>
      <c r="F69" s="296">
        <v>171</v>
      </c>
      <c r="G69" s="296">
        <v>9</v>
      </c>
      <c r="H69" s="297">
        <f t="shared" si="2"/>
        <v>180</v>
      </c>
      <c r="I69" s="296">
        <v>2781</v>
      </c>
      <c r="J69" s="296">
        <v>1800</v>
      </c>
      <c r="K69" s="297">
        <f t="shared" si="3"/>
        <v>4581</v>
      </c>
      <c r="L69" s="297">
        <f t="shared" si="4"/>
        <v>16491</v>
      </c>
      <c r="M69" s="297">
        <f t="shared" si="4"/>
        <v>6652</v>
      </c>
      <c r="N69" s="297">
        <f t="shared" si="4"/>
        <v>23143</v>
      </c>
      <c r="O69" s="296">
        <v>512</v>
      </c>
      <c r="P69" s="296">
        <v>654</v>
      </c>
      <c r="Q69" s="297">
        <f t="shared" si="5"/>
        <v>1166</v>
      </c>
      <c r="R69" s="296">
        <f t="shared" si="6"/>
        <v>17003</v>
      </c>
      <c r="S69" s="296">
        <f t="shared" si="6"/>
        <v>7306</v>
      </c>
      <c r="T69" s="297">
        <f t="shared" si="7"/>
        <v>24309</v>
      </c>
      <c r="V69" s="28"/>
    </row>
    <row r="70" spans="1:22" s="27" customFormat="1" ht="15" customHeight="1">
      <c r="A70" s="275" t="s">
        <v>290</v>
      </c>
      <c r="B70" s="561" t="s">
        <v>149</v>
      </c>
      <c r="C70" s="298">
        <v>1133</v>
      </c>
      <c r="D70" s="298">
        <v>374</v>
      </c>
      <c r="E70" s="299">
        <f t="shared" si="1"/>
        <v>1507</v>
      </c>
      <c r="F70" s="298">
        <v>235</v>
      </c>
      <c r="G70" s="298">
        <v>15</v>
      </c>
      <c r="H70" s="299">
        <f t="shared" si="2"/>
        <v>250</v>
      </c>
      <c r="I70" s="298">
        <v>911</v>
      </c>
      <c r="J70" s="298">
        <v>135</v>
      </c>
      <c r="K70" s="299">
        <f t="shared" si="3"/>
        <v>1046</v>
      </c>
      <c r="L70" s="299">
        <f t="shared" si="4"/>
        <v>2279</v>
      </c>
      <c r="M70" s="299">
        <f t="shared" si="4"/>
        <v>524</v>
      </c>
      <c r="N70" s="299">
        <f t="shared" si="4"/>
        <v>2803</v>
      </c>
      <c r="O70" s="298">
        <v>38</v>
      </c>
      <c r="P70" s="298">
        <v>25</v>
      </c>
      <c r="Q70" s="299">
        <f t="shared" si="5"/>
        <v>63</v>
      </c>
      <c r="R70" s="298">
        <f t="shared" si="6"/>
        <v>2317</v>
      </c>
      <c r="S70" s="298">
        <f t="shared" si="6"/>
        <v>549</v>
      </c>
      <c r="T70" s="299">
        <f t="shared" si="7"/>
        <v>2866</v>
      </c>
      <c r="V70" s="28"/>
    </row>
    <row r="71" spans="1:22" s="27" customFormat="1" ht="15" customHeight="1">
      <c r="A71" s="270" t="s">
        <v>291</v>
      </c>
      <c r="B71" s="560" t="s">
        <v>178</v>
      </c>
      <c r="C71" s="296">
        <v>43154</v>
      </c>
      <c r="D71" s="296">
        <v>6988</v>
      </c>
      <c r="E71" s="297">
        <f t="shared" si="1"/>
        <v>50142</v>
      </c>
      <c r="F71" s="296">
        <v>963</v>
      </c>
      <c r="G71" s="296">
        <v>8</v>
      </c>
      <c r="H71" s="297">
        <f t="shared" si="2"/>
        <v>971</v>
      </c>
      <c r="I71" s="296">
        <v>21448</v>
      </c>
      <c r="J71" s="296">
        <v>4579</v>
      </c>
      <c r="K71" s="297">
        <f t="shared" si="3"/>
        <v>26027</v>
      </c>
      <c r="L71" s="297">
        <f t="shared" si="4"/>
        <v>65565</v>
      </c>
      <c r="M71" s="297">
        <f t="shared" si="4"/>
        <v>11575</v>
      </c>
      <c r="N71" s="297">
        <f t="shared" si="4"/>
        <v>77140</v>
      </c>
      <c r="O71" s="296">
        <v>349</v>
      </c>
      <c r="P71" s="296">
        <v>194</v>
      </c>
      <c r="Q71" s="297">
        <f t="shared" si="5"/>
        <v>543</v>
      </c>
      <c r="R71" s="296">
        <f t="shared" si="6"/>
        <v>65914</v>
      </c>
      <c r="S71" s="296">
        <f t="shared" si="6"/>
        <v>11769</v>
      </c>
      <c r="T71" s="297">
        <f t="shared" si="7"/>
        <v>77683</v>
      </c>
      <c r="V71" s="28"/>
    </row>
    <row r="72" spans="1:22" s="27" customFormat="1" ht="15" customHeight="1">
      <c r="A72" s="275" t="s">
        <v>292</v>
      </c>
      <c r="B72" s="561" t="s">
        <v>150</v>
      </c>
      <c r="C72" s="298">
        <v>8257</v>
      </c>
      <c r="D72" s="298">
        <v>3620</v>
      </c>
      <c r="E72" s="299">
        <f t="shared" si="1"/>
        <v>11877</v>
      </c>
      <c r="F72" s="298">
        <v>122</v>
      </c>
      <c r="G72" s="298">
        <v>11</v>
      </c>
      <c r="H72" s="299">
        <f t="shared" si="2"/>
        <v>133</v>
      </c>
      <c r="I72" s="298">
        <v>3806</v>
      </c>
      <c r="J72" s="298">
        <v>2884</v>
      </c>
      <c r="K72" s="299">
        <f t="shared" si="3"/>
        <v>6690</v>
      </c>
      <c r="L72" s="299">
        <f t="shared" si="4"/>
        <v>12185</v>
      </c>
      <c r="M72" s="299">
        <f t="shared" si="4"/>
        <v>6515</v>
      </c>
      <c r="N72" s="299">
        <f t="shared" si="4"/>
        <v>18700</v>
      </c>
      <c r="O72" s="298">
        <v>201</v>
      </c>
      <c r="P72" s="298">
        <v>399</v>
      </c>
      <c r="Q72" s="299">
        <f t="shared" si="5"/>
        <v>600</v>
      </c>
      <c r="R72" s="298">
        <f t="shared" si="6"/>
        <v>12386</v>
      </c>
      <c r="S72" s="298">
        <f t="shared" si="6"/>
        <v>6914</v>
      </c>
      <c r="T72" s="299">
        <f t="shared" si="7"/>
        <v>19300</v>
      </c>
      <c r="V72" s="28"/>
    </row>
    <row r="73" spans="1:22" s="27" customFormat="1" ht="15" customHeight="1">
      <c r="A73" s="270" t="s">
        <v>293</v>
      </c>
      <c r="B73" s="560" t="s">
        <v>151</v>
      </c>
      <c r="C73" s="296">
        <v>16527</v>
      </c>
      <c r="D73" s="296">
        <v>2677</v>
      </c>
      <c r="E73" s="297">
        <f t="shared" si="1"/>
        <v>19204</v>
      </c>
      <c r="F73" s="296">
        <v>486</v>
      </c>
      <c r="G73" s="296">
        <v>3</v>
      </c>
      <c r="H73" s="297">
        <f t="shared" si="2"/>
        <v>489</v>
      </c>
      <c r="I73" s="296">
        <v>5840</v>
      </c>
      <c r="J73" s="296">
        <v>963</v>
      </c>
      <c r="K73" s="297">
        <f t="shared" si="3"/>
        <v>6803</v>
      </c>
      <c r="L73" s="297">
        <f t="shared" si="4"/>
        <v>22853</v>
      </c>
      <c r="M73" s="297">
        <f t="shared" si="4"/>
        <v>3643</v>
      </c>
      <c r="N73" s="297">
        <f t="shared" si="4"/>
        <v>26496</v>
      </c>
      <c r="O73" s="296">
        <v>198</v>
      </c>
      <c r="P73" s="296">
        <v>80</v>
      </c>
      <c r="Q73" s="297">
        <f t="shared" si="5"/>
        <v>278</v>
      </c>
      <c r="R73" s="296">
        <f t="shared" si="6"/>
        <v>23051</v>
      </c>
      <c r="S73" s="296">
        <f t="shared" si="6"/>
        <v>3723</v>
      </c>
      <c r="T73" s="297">
        <f t="shared" si="7"/>
        <v>26774</v>
      </c>
      <c r="V73" s="28"/>
    </row>
    <row r="74" spans="1:22" s="27" customFormat="1" ht="15" customHeight="1">
      <c r="A74" s="275" t="s">
        <v>294</v>
      </c>
      <c r="B74" s="561" t="s">
        <v>152</v>
      </c>
      <c r="C74" s="298">
        <v>8613</v>
      </c>
      <c r="D74" s="298">
        <v>2479</v>
      </c>
      <c r="E74" s="299">
        <f t="shared" ref="E74:E89" si="8">C74+D74</f>
        <v>11092</v>
      </c>
      <c r="F74" s="298">
        <v>416</v>
      </c>
      <c r="G74" s="298">
        <v>16</v>
      </c>
      <c r="H74" s="299">
        <f t="shared" ref="H74:H89" si="9">+G74+F74</f>
        <v>432</v>
      </c>
      <c r="I74" s="298">
        <v>7914</v>
      </c>
      <c r="J74" s="298">
        <v>2679</v>
      </c>
      <c r="K74" s="299">
        <f t="shared" ref="K74:K89" si="10">+J74+I74</f>
        <v>10593</v>
      </c>
      <c r="L74" s="299">
        <f t="shared" ref="L74:N89" si="11">+C74+F74+I74</f>
        <v>16943</v>
      </c>
      <c r="M74" s="299">
        <f t="shared" si="11"/>
        <v>5174</v>
      </c>
      <c r="N74" s="299">
        <f t="shared" si="11"/>
        <v>22117</v>
      </c>
      <c r="O74" s="298">
        <v>125</v>
      </c>
      <c r="P74" s="298">
        <v>126</v>
      </c>
      <c r="Q74" s="299">
        <f t="shared" ref="Q74:Q89" si="12">+O74+P74</f>
        <v>251</v>
      </c>
      <c r="R74" s="298">
        <f t="shared" ref="R74:S89" si="13">+L74+O74</f>
        <v>17068</v>
      </c>
      <c r="S74" s="298">
        <f t="shared" si="13"/>
        <v>5300</v>
      </c>
      <c r="T74" s="299">
        <f t="shared" ref="T74:T89" si="14">+S74+R74</f>
        <v>22368</v>
      </c>
      <c r="V74" s="28"/>
    </row>
    <row r="75" spans="1:22" ht="15" customHeight="1">
      <c r="A75" s="270" t="s">
        <v>295</v>
      </c>
      <c r="B75" s="560" t="s">
        <v>153</v>
      </c>
      <c r="C75" s="296">
        <v>7054</v>
      </c>
      <c r="D75" s="296">
        <v>3107</v>
      </c>
      <c r="E75" s="297">
        <f t="shared" si="8"/>
        <v>10161</v>
      </c>
      <c r="F75" s="296">
        <v>97</v>
      </c>
      <c r="G75" s="296">
        <v>6</v>
      </c>
      <c r="H75" s="297">
        <f t="shared" si="9"/>
        <v>103</v>
      </c>
      <c r="I75" s="296">
        <v>925</v>
      </c>
      <c r="J75" s="296">
        <v>483</v>
      </c>
      <c r="K75" s="297">
        <f t="shared" si="10"/>
        <v>1408</v>
      </c>
      <c r="L75" s="297">
        <f t="shared" si="11"/>
        <v>8076</v>
      </c>
      <c r="M75" s="297">
        <f t="shared" si="11"/>
        <v>3596</v>
      </c>
      <c r="N75" s="297">
        <f t="shared" si="11"/>
        <v>11672</v>
      </c>
      <c r="O75" s="296">
        <v>398</v>
      </c>
      <c r="P75" s="296">
        <v>312</v>
      </c>
      <c r="Q75" s="297">
        <f t="shared" si="12"/>
        <v>710</v>
      </c>
      <c r="R75" s="296">
        <f t="shared" si="13"/>
        <v>8474</v>
      </c>
      <c r="S75" s="296">
        <f t="shared" si="13"/>
        <v>3908</v>
      </c>
      <c r="T75" s="297">
        <f t="shared" si="14"/>
        <v>12382</v>
      </c>
      <c r="V75" s="28"/>
    </row>
    <row r="76" spans="1:22" ht="15" customHeight="1">
      <c r="A76" s="275" t="s">
        <v>296</v>
      </c>
      <c r="B76" s="561" t="s">
        <v>154</v>
      </c>
      <c r="C76" s="298">
        <v>10220</v>
      </c>
      <c r="D76" s="298">
        <v>2698</v>
      </c>
      <c r="E76" s="299">
        <f t="shared" si="8"/>
        <v>12918</v>
      </c>
      <c r="F76" s="298">
        <v>186</v>
      </c>
      <c r="G76" s="298">
        <v>3</v>
      </c>
      <c r="H76" s="299">
        <f t="shared" si="9"/>
        <v>189</v>
      </c>
      <c r="I76" s="298">
        <v>6830</v>
      </c>
      <c r="J76" s="298">
        <v>2185</v>
      </c>
      <c r="K76" s="299">
        <f t="shared" si="10"/>
        <v>9015</v>
      </c>
      <c r="L76" s="299">
        <f t="shared" si="11"/>
        <v>17236</v>
      </c>
      <c r="M76" s="299">
        <f t="shared" si="11"/>
        <v>4886</v>
      </c>
      <c r="N76" s="299">
        <f t="shared" si="11"/>
        <v>22122</v>
      </c>
      <c r="O76" s="298">
        <v>296</v>
      </c>
      <c r="P76" s="298">
        <v>293</v>
      </c>
      <c r="Q76" s="299">
        <f t="shared" si="12"/>
        <v>589</v>
      </c>
      <c r="R76" s="298">
        <f t="shared" si="13"/>
        <v>17532</v>
      </c>
      <c r="S76" s="298">
        <f t="shared" si="13"/>
        <v>5179</v>
      </c>
      <c r="T76" s="299">
        <f t="shared" si="14"/>
        <v>22711</v>
      </c>
      <c r="V76" s="28"/>
    </row>
    <row r="77" spans="1:22" ht="15" customHeight="1">
      <c r="A77" s="270" t="s">
        <v>297</v>
      </c>
      <c r="B77" s="560" t="s">
        <v>155</v>
      </c>
      <c r="C77" s="296">
        <v>1120</v>
      </c>
      <c r="D77" s="296">
        <v>240</v>
      </c>
      <c r="E77" s="297">
        <f t="shared" si="8"/>
        <v>1360</v>
      </c>
      <c r="F77" s="296">
        <v>101</v>
      </c>
      <c r="G77" s="296">
        <v>0</v>
      </c>
      <c r="H77" s="297">
        <f t="shared" si="9"/>
        <v>101</v>
      </c>
      <c r="I77" s="296">
        <v>1316</v>
      </c>
      <c r="J77" s="296">
        <v>232</v>
      </c>
      <c r="K77" s="297">
        <f t="shared" si="10"/>
        <v>1548</v>
      </c>
      <c r="L77" s="297">
        <f t="shared" si="11"/>
        <v>2537</v>
      </c>
      <c r="M77" s="297">
        <f t="shared" si="11"/>
        <v>472</v>
      </c>
      <c r="N77" s="297">
        <f t="shared" si="11"/>
        <v>3009</v>
      </c>
      <c r="O77" s="296">
        <v>33</v>
      </c>
      <c r="P77" s="296">
        <v>25</v>
      </c>
      <c r="Q77" s="297">
        <f t="shared" si="12"/>
        <v>58</v>
      </c>
      <c r="R77" s="296">
        <f t="shared" si="13"/>
        <v>2570</v>
      </c>
      <c r="S77" s="296">
        <f t="shared" si="13"/>
        <v>497</v>
      </c>
      <c r="T77" s="297">
        <f t="shared" si="14"/>
        <v>3067</v>
      </c>
      <c r="V77" s="28"/>
    </row>
    <row r="78" spans="1:22" ht="15" customHeight="1">
      <c r="A78" s="275" t="s">
        <v>298</v>
      </c>
      <c r="B78" s="561" t="s">
        <v>156</v>
      </c>
      <c r="C78" s="298">
        <v>5421</v>
      </c>
      <c r="D78" s="298">
        <v>1459</v>
      </c>
      <c r="E78" s="299">
        <f t="shared" si="8"/>
        <v>6880</v>
      </c>
      <c r="F78" s="298">
        <v>149</v>
      </c>
      <c r="G78" s="298">
        <v>9</v>
      </c>
      <c r="H78" s="299">
        <f t="shared" si="9"/>
        <v>158</v>
      </c>
      <c r="I78" s="298">
        <v>4120</v>
      </c>
      <c r="J78" s="298">
        <v>1045</v>
      </c>
      <c r="K78" s="299">
        <f t="shared" si="10"/>
        <v>5165</v>
      </c>
      <c r="L78" s="299">
        <f t="shared" si="11"/>
        <v>9690</v>
      </c>
      <c r="M78" s="299">
        <f t="shared" si="11"/>
        <v>2513</v>
      </c>
      <c r="N78" s="299">
        <f t="shared" si="11"/>
        <v>12203</v>
      </c>
      <c r="O78" s="298">
        <v>70</v>
      </c>
      <c r="P78" s="298">
        <v>175</v>
      </c>
      <c r="Q78" s="299">
        <f t="shared" si="12"/>
        <v>245</v>
      </c>
      <c r="R78" s="298">
        <f t="shared" si="13"/>
        <v>9760</v>
      </c>
      <c r="S78" s="298">
        <f t="shared" si="13"/>
        <v>2688</v>
      </c>
      <c r="T78" s="299">
        <f t="shared" si="14"/>
        <v>12448</v>
      </c>
      <c r="V78" s="28"/>
    </row>
    <row r="79" spans="1:22" ht="15" customHeight="1">
      <c r="A79" s="270" t="s">
        <v>299</v>
      </c>
      <c r="B79" s="560" t="s">
        <v>157</v>
      </c>
      <c r="C79" s="296">
        <v>4170</v>
      </c>
      <c r="D79" s="296">
        <v>1413</v>
      </c>
      <c r="E79" s="297">
        <f t="shared" si="8"/>
        <v>5583</v>
      </c>
      <c r="F79" s="296">
        <v>111</v>
      </c>
      <c r="G79" s="296">
        <v>7</v>
      </c>
      <c r="H79" s="297">
        <f t="shared" si="9"/>
        <v>118</v>
      </c>
      <c r="I79" s="296">
        <v>1900</v>
      </c>
      <c r="J79" s="296">
        <v>979</v>
      </c>
      <c r="K79" s="297">
        <f t="shared" si="10"/>
        <v>2879</v>
      </c>
      <c r="L79" s="297">
        <f t="shared" si="11"/>
        <v>6181</v>
      </c>
      <c r="M79" s="297">
        <f t="shared" si="11"/>
        <v>2399</v>
      </c>
      <c r="N79" s="297">
        <f t="shared" si="11"/>
        <v>8580</v>
      </c>
      <c r="O79" s="296">
        <v>136</v>
      </c>
      <c r="P79" s="296">
        <v>99</v>
      </c>
      <c r="Q79" s="297">
        <f t="shared" si="12"/>
        <v>235</v>
      </c>
      <c r="R79" s="296">
        <f t="shared" si="13"/>
        <v>6317</v>
      </c>
      <c r="S79" s="296">
        <f t="shared" si="13"/>
        <v>2498</v>
      </c>
      <c r="T79" s="297">
        <f t="shared" si="14"/>
        <v>8815</v>
      </c>
      <c r="V79" s="28"/>
    </row>
    <row r="80" spans="1:22" ht="15" customHeight="1">
      <c r="A80" s="275" t="s">
        <v>300</v>
      </c>
      <c r="B80" s="561" t="s">
        <v>158</v>
      </c>
      <c r="C80" s="298">
        <v>7564</v>
      </c>
      <c r="D80" s="298">
        <v>1453</v>
      </c>
      <c r="E80" s="299">
        <f t="shared" si="8"/>
        <v>9017</v>
      </c>
      <c r="F80" s="298">
        <v>265</v>
      </c>
      <c r="G80" s="298">
        <v>5</v>
      </c>
      <c r="H80" s="299">
        <f t="shared" si="9"/>
        <v>270</v>
      </c>
      <c r="I80" s="298">
        <v>1620</v>
      </c>
      <c r="J80" s="298">
        <v>443</v>
      </c>
      <c r="K80" s="299">
        <f t="shared" si="10"/>
        <v>2063</v>
      </c>
      <c r="L80" s="299">
        <f t="shared" si="11"/>
        <v>9449</v>
      </c>
      <c r="M80" s="299">
        <f t="shared" si="11"/>
        <v>1901</v>
      </c>
      <c r="N80" s="299">
        <f t="shared" si="11"/>
        <v>11350</v>
      </c>
      <c r="O80" s="298">
        <v>87</v>
      </c>
      <c r="P80" s="298">
        <v>44</v>
      </c>
      <c r="Q80" s="299">
        <f t="shared" si="12"/>
        <v>131</v>
      </c>
      <c r="R80" s="298">
        <f t="shared" si="13"/>
        <v>9536</v>
      </c>
      <c r="S80" s="298">
        <f t="shared" si="13"/>
        <v>1945</v>
      </c>
      <c r="T80" s="299">
        <f t="shared" si="14"/>
        <v>11481</v>
      </c>
      <c r="V80" s="28"/>
    </row>
    <row r="81" spans="1:22" ht="15" customHeight="1">
      <c r="A81" s="270" t="s">
        <v>301</v>
      </c>
      <c r="B81" s="560" t="s">
        <v>159</v>
      </c>
      <c r="C81" s="296">
        <v>5683</v>
      </c>
      <c r="D81" s="296">
        <v>827</v>
      </c>
      <c r="E81" s="297">
        <f t="shared" si="8"/>
        <v>6510</v>
      </c>
      <c r="F81" s="296">
        <v>181</v>
      </c>
      <c r="G81" s="296">
        <v>1</v>
      </c>
      <c r="H81" s="297">
        <f t="shared" si="9"/>
        <v>182</v>
      </c>
      <c r="I81" s="296">
        <v>1750</v>
      </c>
      <c r="J81" s="296">
        <v>401</v>
      </c>
      <c r="K81" s="297">
        <f t="shared" si="10"/>
        <v>2151</v>
      </c>
      <c r="L81" s="297">
        <f t="shared" si="11"/>
        <v>7614</v>
      </c>
      <c r="M81" s="297">
        <f t="shared" si="11"/>
        <v>1229</v>
      </c>
      <c r="N81" s="297">
        <f t="shared" si="11"/>
        <v>8843</v>
      </c>
      <c r="O81" s="296">
        <v>25</v>
      </c>
      <c r="P81" s="296">
        <v>18</v>
      </c>
      <c r="Q81" s="297">
        <f t="shared" si="12"/>
        <v>43</v>
      </c>
      <c r="R81" s="296">
        <f t="shared" si="13"/>
        <v>7639</v>
      </c>
      <c r="S81" s="296">
        <f t="shared" si="13"/>
        <v>1247</v>
      </c>
      <c r="T81" s="297">
        <f t="shared" si="14"/>
        <v>8886</v>
      </c>
      <c r="V81" s="28"/>
    </row>
    <row r="82" spans="1:22" ht="15" customHeight="1">
      <c r="A82" s="275" t="s">
        <v>302</v>
      </c>
      <c r="B82" s="561" t="s">
        <v>160</v>
      </c>
      <c r="C82" s="298">
        <v>2572</v>
      </c>
      <c r="D82" s="298">
        <v>1119</v>
      </c>
      <c r="E82" s="299">
        <f t="shared" si="8"/>
        <v>3691</v>
      </c>
      <c r="F82" s="298">
        <v>68</v>
      </c>
      <c r="G82" s="298">
        <v>2</v>
      </c>
      <c r="H82" s="299">
        <f t="shared" si="9"/>
        <v>70</v>
      </c>
      <c r="I82" s="298">
        <v>305</v>
      </c>
      <c r="J82" s="298">
        <v>181</v>
      </c>
      <c r="K82" s="299">
        <f t="shared" si="10"/>
        <v>486</v>
      </c>
      <c r="L82" s="299">
        <f t="shared" si="11"/>
        <v>2945</v>
      </c>
      <c r="M82" s="299">
        <f t="shared" si="11"/>
        <v>1302</v>
      </c>
      <c r="N82" s="299">
        <f t="shared" si="11"/>
        <v>4247</v>
      </c>
      <c r="O82" s="298">
        <v>188</v>
      </c>
      <c r="P82" s="298">
        <v>171</v>
      </c>
      <c r="Q82" s="299">
        <f t="shared" si="12"/>
        <v>359</v>
      </c>
      <c r="R82" s="298">
        <f t="shared" si="13"/>
        <v>3133</v>
      </c>
      <c r="S82" s="298">
        <f t="shared" si="13"/>
        <v>1473</v>
      </c>
      <c r="T82" s="299">
        <f t="shared" si="14"/>
        <v>4606</v>
      </c>
      <c r="V82" s="28"/>
    </row>
    <row r="83" spans="1:22" ht="15" customHeight="1">
      <c r="A83" s="270" t="s">
        <v>303</v>
      </c>
      <c r="B83" s="560" t="s">
        <v>161</v>
      </c>
      <c r="C83" s="296">
        <v>1533</v>
      </c>
      <c r="D83" s="296">
        <v>273</v>
      </c>
      <c r="E83" s="297">
        <f t="shared" si="8"/>
        <v>1806</v>
      </c>
      <c r="F83" s="296">
        <v>186</v>
      </c>
      <c r="G83" s="296">
        <v>2</v>
      </c>
      <c r="H83" s="297">
        <f t="shared" si="9"/>
        <v>188</v>
      </c>
      <c r="I83" s="296">
        <v>4216</v>
      </c>
      <c r="J83" s="296">
        <v>581</v>
      </c>
      <c r="K83" s="297">
        <f t="shared" si="10"/>
        <v>4797</v>
      </c>
      <c r="L83" s="297">
        <f t="shared" si="11"/>
        <v>5935</v>
      </c>
      <c r="M83" s="297">
        <f t="shared" si="11"/>
        <v>856</v>
      </c>
      <c r="N83" s="297">
        <f t="shared" si="11"/>
        <v>6791</v>
      </c>
      <c r="O83" s="296">
        <v>36</v>
      </c>
      <c r="P83" s="296">
        <v>15</v>
      </c>
      <c r="Q83" s="297">
        <f t="shared" si="12"/>
        <v>51</v>
      </c>
      <c r="R83" s="296">
        <f t="shared" si="13"/>
        <v>5971</v>
      </c>
      <c r="S83" s="296">
        <f t="shared" si="13"/>
        <v>871</v>
      </c>
      <c r="T83" s="297">
        <f t="shared" si="14"/>
        <v>6842</v>
      </c>
      <c r="V83" s="28"/>
    </row>
    <row r="84" spans="1:22" ht="15" customHeight="1">
      <c r="A84" s="275" t="s">
        <v>304</v>
      </c>
      <c r="B84" s="561" t="s">
        <v>162</v>
      </c>
      <c r="C84" s="298">
        <v>3239</v>
      </c>
      <c r="D84" s="298">
        <v>651</v>
      </c>
      <c r="E84" s="299">
        <f t="shared" si="8"/>
        <v>3890</v>
      </c>
      <c r="F84" s="298">
        <v>133</v>
      </c>
      <c r="G84" s="298">
        <v>2</v>
      </c>
      <c r="H84" s="299">
        <f t="shared" si="9"/>
        <v>135</v>
      </c>
      <c r="I84" s="298">
        <v>2107</v>
      </c>
      <c r="J84" s="298">
        <v>443</v>
      </c>
      <c r="K84" s="299">
        <f t="shared" si="10"/>
        <v>2550</v>
      </c>
      <c r="L84" s="299">
        <f t="shared" si="11"/>
        <v>5479</v>
      </c>
      <c r="M84" s="299">
        <f t="shared" si="11"/>
        <v>1096</v>
      </c>
      <c r="N84" s="299">
        <f t="shared" si="11"/>
        <v>6575</v>
      </c>
      <c r="O84" s="298">
        <v>70</v>
      </c>
      <c r="P84" s="298">
        <v>39</v>
      </c>
      <c r="Q84" s="299">
        <f t="shared" si="12"/>
        <v>109</v>
      </c>
      <c r="R84" s="298">
        <f t="shared" si="13"/>
        <v>5549</v>
      </c>
      <c r="S84" s="298">
        <f t="shared" si="13"/>
        <v>1135</v>
      </c>
      <c r="T84" s="299">
        <f t="shared" si="14"/>
        <v>6684</v>
      </c>
      <c r="V84" s="28"/>
    </row>
    <row r="85" spans="1:22" ht="15" customHeight="1">
      <c r="A85" s="270" t="s">
        <v>305</v>
      </c>
      <c r="B85" s="560" t="s">
        <v>163</v>
      </c>
      <c r="C85" s="296">
        <v>6146</v>
      </c>
      <c r="D85" s="296">
        <v>2220</v>
      </c>
      <c r="E85" s="297">
        <f t="shared" si="8"/>
        <v>8366</v>
      </c>
      <c r="F85" s="296">
        <v>27</v>
      </c>
      <c r="G85" s="296">
        <v>6</v>
      </c>
      <c r="H85" s="297">
        <f t="shared" si="9"/>
        <v>33</v>
      </c>
      <c r="I85" s="296">
        <v>863</v>
      </c>
      <c r="J85" s="296">
        <v>315</v>
      </c>
      <c r="K85" s="297">
        <f t="shared" si="10"/>
        <v>1178</v>
      </c>
      <c r="L85" s="297">
        <f t="shared" si="11"/>
        <v>7036</v>
      </c>
      <c r="M85" s="297">
        <f t="shared" si="11"/>
        <v>2541</v>
      </c>
      <c r="N85" s="297">
        <f t="shared" si="11"/>
        <v>9577</v>
      </c>
      <c r="O85" s="296">
        <v>266</v>
      </c>
      <c r="P85" s="296">
        <v>315</v>
      </c>
      <c r="Q85" s="297">
        <f t="shared" si="12"/>
        <v>581</v>
      </c>
      <c r="R85" s="296">
        <f t="shared" si="13"/>
        <v>7302</v>
      </c>
      <c r="S85" s="296">
        <f t="shared" si="13"/>
        <v>2856</v>
      </c>
      <c r="T85" s="297">
        <f t="shared" si="14"/>
        <v>10158</v>
      </c>
      <c r="V85" s="28"/>
    </row>
    <row r="86" spans="1:22" ht="15" customHeight="1">
      <c r="A86" s="275" t="s">
        <v>306</v>
      </c>
      <c r="B86" s="561" t="s">
        <v>164</v>
      </c>
      <c r="C86" s="298">
        <v>3290</v>
      </c>
      <c r="D86" s="298">
        <v>1524</v>
      </c>
      <c r="E86" s="299">
        <f t="shared" si="8"/>
        <v>4814</v>
      </c>
      <c r="F86" s="298">
        <v>95</v>
      </c>
      <c r="G86" s="298">
        <v>5</v>
      </c>
      <c r="H86" s="299">
        <f t="shared" si="9"/>
        <v>100</v>
      </c>
      <c r="I86" s="298">
        <v>616</v>
      </c>
      <c r="J86" s="298">
        <v>295</v>
      </c>
      <c r="K86" s="299">
        <f t="shared" si="10"/>
        <v>911</v>
      </c>
      <c r="L86" s="299">
        <f t="shared" si="11"/>
        <v>4001</v>
      </c>
      <c r="M86" s="299">
        <f t="shared" si="11"/>
        <v>1824</v>
      </c>
      <c r="N86" s="299">
        <f t="shared" si="11"/>
        <v>5825</v>
      </c>
      <c r="O86" s="298">
        <v>93</v>
      </c>
      <c r="P86" s="298">
        <v>192</v>
      </c>
      <c r="Q86" s="299">
        <f t="shared" si="12"/>
        <v>285</v>
      </c>
      <c r="R86" s="298">
        <f t="shared" si="13"/>
        <v>4094</v>
      </c>
      <c r="S86" s="298">
        <f t="shared" si="13"/>
        <v>2016</v>
      </c>
      <c r="T86" s="299">
        <f t="shared" si="14"/>
        <v>6110</v>
      </c>
      <c r="V86" s="28"/>
    </row>
    <row r="87" spans="1:22" ht="15" customHeight="1">
      <c r="A87" s="270" t="s">
        <v>307</v>
      </c>
      <c r="B87" s="560" t="s">
        <v>165</v>
      </c>
      <c r="C87" s="296">
        <v>4669</v>
      </c>
      <c r="D87" s="296">
        <v>888</v>
      </c>
      <c r="E87" s="297">
        <f t="shared" si="8"/>
        <v>5557</v>
      </c>
      <c r="F87" s="296">
        <v>137</v>
      </c>
      <c r="G87" s="296">
        <v>3</v>
      </c>
      <c r="H87" s="297">
        <f t="shared" si="9"/>
        <v>140</v>
      </c>
      <c r="I87" s="296">
        <v>1906</v>
      </c>
      <c r="J87" s="296">
        <v>466</v>
      </c>
      <c r="K87" s="297">
        <f t="shared" si="10"/>
        <v>2372</v>
      </c>
      <c r="L87" s="297">
        <f t="shared" si="11"/>
        <v>6712</v>
      </c>
      <c r="M87" s="297">
        <f t="shared" si="11"/>
        <v>1357</v>
      </c>
      <c r="N87" s="297">
        <f t="shared" si="11"/>
        <v>8069</v>
      </c>
      <c r="O87" s="296">
        <v>60</v>
      </c>
      <c r="P87" s="296">
        <v>36</v>
      </c>
      <c r="Q87" s="297">
        <f t="shared" si="12"/>
        <v>96</v>
      </c>
      <c r="R87" s="296">
        <f t="shared" si="13"/>
        <v>6772</v>
      </c>
      <c r="S87" s="296">
        <f t="shared" si="13"/>
        <v>1393</v>
      </c>
      <c r="T87" s="297">
        <f t="shared" si="14"/>
        <v>8165</v>
      </c>
      <c r="V87" s="28"/>
    </row>
    <row r="88" spans="1:22" ht="15" customHeight="1">
      <c r="A88" s="275" t="s">
        <v>308</v>
      </c>
      <c r="B88" s="561" t="s">
        <v>166</v>
      </c>
      <c r="C88" s="298">
        <v>10188</v>
      </c>
      <c r="D88" s="298">
        <v>3692</v>
      </c>
      <c r="E88" s="299">
        <f t="shared" si="8"/>
        <v>13880</v>
      </c>
      <c r="F88" s="298">
        <v>133</v>
      </c>
      <c r="G88" s="298">
        <v>5</v>
      </c>
      <c r="H88" s="299">
        <f t="shared" si="9"/>
        <v>138</v>
      </c>
      <c r="I88" s="298">
        <v>3144</v>
      </c>
      <c r="J88" s="298">
        <v>929</v>
      </c>
      <c r="K88" s="299">
        <f t="shared" si="10"/>
        <v>4073</v>
      </c>
      <c r="L88" s="299">
        <f t="shared" si="11"/>
        <v>13465</v>
      </c>
      <c r="M88" s="299">
        <f t="shared" si="11"/>
        <v>4626</v>
      </c>
      <c r="N88" s="299">
        <f t="shared" si="11"/>
        <v>18091</v>
      </c>
      <c r="O88" s="298">
        <v>214</v>
      </c>
      <c r="P88" s="298">
        <v>157</v>
      </c>
      <c r="Q88" s="299">
        <f t="shared" si="12"/>
        <v>371</v>
      </c>
      <c r="R88" s="298">
        <f t="shared" si="13"/>
        <v>13679</v>
      </c>
      <c r="S88" s="298">
        <f t="shared" si="13"/>
        <v>4783</v>
      </c>
      <c r="T88" s="299">
        <f t="shared" si="14"/>
        <v>18462</v>
      </c>
      <c r="V88" s="28"/>
    </row>
    <row r="89" spans="1:22" ht="15" customHeight="1">
      <c r="A89" s="270" t="s">
        <v>309</v>
      </c>
      <c r="B89" s="560" t="s">
        <v>167</v>
      </c>
      <c r="C89" s="296">
        <v>7992</v>
      </c>
      <c r="D89" s="296">
        <v>2767</v>
      </c>
      <c r="E89" s="297">
        <f t="shared" si="8"/>
        <v>10759</v>
      </c>
      <c r="F89" s="296">
        <v>140</v>
      </c>
      <c r="G89" s="296">
        <v>3</v>
      </c>
      <c r="H89" s="297">
        <f t="shared" si="9"/>
        <v>143</v>
      </c>
      <c r="I89" s="296">
        <v>2341</v>
      </c>
      <c r="J89" s="296">
        <v>1301</v>
      </c>
      <c r="K89" s="297">
        <f t="shared" si="10"/>
        <v>3642</v>
      </c>
      <c r="L89" s="297">
        <f t="shared" si="11"/>
        <v>10473</v>
      </c>
      <c r="M89" s="297">
        <f t="shared" si="11"/>
        <v>4071</v>
      </c>
      <c r="N89" s="297">
        <f t="shared" si="11"/>
        <v>14544</v>
      </c>
      <c r="O89" s="296">
        <v>235</v>
      </c>
      <c r="P89" s="296">
        <v>306</v>
      </c>
      <c r="Q89" s="297">
        <f t="shared" si="12"/>
        <v>541</v>
      </c>
      <c r="R89" s="296">
        <f t="shared" si="13"/>
        <v>10708</v>
      </c>
      <c r="S89" s="296">
        <f t="shared" si="13"/>
        <v>4377</v>
      </c>
      <c r="T89" s="297">
        <f t="shared" si="14"/>
        <v>15085</v>
      </c>
      <c r="V89" s="28"/>
    </row>
    <row r="90" spans="1:22" s="139" customFormat="1" ht="20.100000000000001" customHeight="1">
      <c r="A90" s="856" t="s">
        <v>216</v>
      </c>
      <c r="B90" s="856"/>
      <c r="C90" s="216">
        <f>SUM(C9:C89)</f>
        <v>1849048</v>
      </c>
      <c r="D90" s="216">
        <f t="shared" ref="D90:T90" si="15">SUM(D9:D89)</f>
        <v>576095</v>
      </c>
      <c r="E90" s="216">
        <f t="shared" si="15"/>
        <v>2425143</v>
      </c>
      <c r="F90" s="216">
        <f t="shared" si="15"/>
        <v>22577</v>
      </c>
      <c r="G90" s="216">
        <f t="shared" si="15"/>
        <v>1158</v>
      </c>
      <c r="H90" s="216">
        <f t="shared" si="15"/>
        <v>23735</v>
      </c>
      <c r="I90" s="216">
        <f t="shared" si="15"/>
        <v>493396</v>
      </c>
      <c r="J90" s="216">
        <f t="shared" si="15"/>
        <v>162868</v>
      </c>
      <c r="K90" s="216">
        <f t="shared" si="15"/>
        <v>656264</v>
      </c>
      <c r="L90" s="268">
        <f t="shared" si="15"/>
        <v>2365021</v>
      </c>
      <c r="M90" s="268">
        <f t="shared" si="15"/>
        <v>740121</v>
      </c>
      <c r="N90" s="268">
        <f t="shared" si="15"/>
        <v>3105142</v>
      </c>
      <c r="O90" s="216">
        <f t="shared" si="15"/>
        <v>56319</v>
      </c>
      <c r="P90" s="216">
        <f t="shared" si="15"/>
        <v>75475</v>
      </c>
      <c r="Q90" s="216">
        <f t="shared" si="15"/>
        <v>131794</v>
      </c>
      <c r="R90" s="268">
        <f t="shared" si="15"/>
        <v>2421340</v>
      </c>
      <c r="S90" s="268">
        <f t="shared" si="15"/>
        <v>815596</v>
      </c>
      <c r="T90" s="268">
        <f t="shared" si="15"/>
        <v>3236936</v>
      </c>
      <c r="V90" s="28"/>
    </row>
    <row r="91" spans="1:22">
      <c r="C91" s="90"/>
      <c r="D91" s="90"/>
      <c r="E91" s="90"/>
      <c r="F91" s="90"/>
      <c r="G91" s="90"/>
      <c r="H91" s="90"/>
      <c r="I91" s="90"/>
      <c r="J91" s="90"/>
      <c r="K91" s="90"/>
      <c r="L91" s="90"/>
      <c r="M91" s="90"/>
      <c r="N91" s="90"/>
      <c r="O91" s="90"/>
      <c r="P91" s="90"/>
      <c r="Q91" s="90"/>
      <c r="R91" s="90"/>
      <c r="S91" s="90"/>
      <c r="T91" s="90"/>
      <c r="V91" s="28"/>
    </row>
    <row r="92" spans="1:22">
      <c r="C92" s="90"/>
      <c r="D92" s="90"/>
      <c r="E92" s="90"/>
      <c r="F92" s="90"/>
      <c r="G92" s="90"/>
      <c r="H92" s="90"/>
      <c r="I92" s="90"/>
      <c r="J92" s="90"/>
      <c r="K92" s="90"/>
      <c r="L92" s="90"/>
      <c r="M92" s="90"/>
      <c r="N92" s="90"/>
      <c r="O92" s="90"/>
      <c r="P92" s="90"/>
      <c r="Q92" s="90"/>
      <c r="R92" s="90"/>
      <c r="S92" s="90"/>
      <c r="T92" s="90"/>
    </row>
    <row r="93" spans="1:22">
      <c r="C93" s="90"/>
      <c r="D93" s="90"/>
      <c r="E93" s="90"/>
      <c r="F93" s="90"/>
      <c r="G93" s="90"/>
      <c r="H93" s="90"/>
      <c r="I93" s="90"/>
      <c r="J93" s="90"/>
      <c r="K93" s="90"/>
      <c r="L93" s="90"/>
      <c r="M93" s="90"/>
      <c r="N93" s="90"/>
      <c r="O93" s="90"/>
      <c r="P93" s="90"/>
      <c r="Q93" s="90"/>
      <c r="R93" s="90"/>
      <c r="S93" s="90"/>
      <c r="T93" s="90"/>
    </row>
    <row r="95" spans="1:22">
      <c r="L95" s="90"/>
    </row>
    <row r="96" spans="1:22">
      <c r="C96" s="90"/>
      <c r="D96" s="90"/>
      <c r="E96" s="90"/>
      <c r="F96" s="90"/>
      <c r="G96" s="90"/>
      <c r="H96" s="90"/>
      <c r="I96" s="90"/>
      <c r="J96" s="90"/>
      <c r="K96" s="90"/>
      <c r="L96" s="90"/>
      <c r="M96" s="90"/>
      <c r="N96" s="90"/>
      <c r="O96" s="90"/>
      <c r="P96" s="90"/>
      <c r="Q96" s="90"/>
      <c r="R96" s="90"/>
      <c r="S96" s="90"/>
      <c r="T96" s="90"/>
    </row>
  </sheetData>
  <mergeCells count="12">
    <mergeCell ref="L7:N7"/>
    <mergeCell ref="A90:B90"/>
    <mergeCell ref="A4:T4"/>
    <mergeCell ref="A5:T5"/>
    <mergeCell ref="A6:A8"/>
    <mergeCell ref="B6:B8"/>
    <mergeCell ref="C6:N6"/>
    <mergeCell ref="O6:Q7"/>
    <mergeCell ref="R6:T7"/>
    <mergeCell ref="C7:E7"/>
    <mergeCell ref="F7:H7"/>
    <mergeCell ref="I7:K7"/>
  </mergeCells>
  <pageMargins left="0" right="0" top="0" bottom="0" header="0" footer="0"/>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4CEE2-398A-4289-8412-8502AD769A69}">
  <sheetPr codeName="Sayfa5">
    <tabColor theme="6" tint="0.39997558519241921"/>
  </sheetPr>
  <dimension ref="A3:C137"/>
  <sheetViews>
    <sheetView showGridLines="0" zoomScaleNormal="100" zoomScaleSheetLayoutView="100" workbookViewId="0"/>
  </sheetViews>
  <sheetFormatPr defaultColWidth="9.140625" defaultRowHeight="12.75"/>
  <cols>
    <col min="1" max="1" width="30.7109375" style="91" customWidth="1"/>
    <col min="2" max="3" width="80.7109375" style="91" customWidth="1"/>
    <col min="4" max="5" width="28.7109375" style="91" customWidth="1"/>
    <col min="6" max="6" width="70.140625" style="91" customWidth="1"/>
    <col min="7" max="16384" width="9.140625" style="91"/>
  </cols>
  <sheetData>
    <row r="3" spans="1:3" ht="26.25">
      <c r="A3" s="692" t="s">
        <v>721</v>
      </c>
      <c r="B3" s="692"/>
      <c r="C3" s="692"/>
    </row>
    <row r="4" spans="1:3" ht="24" thickBot="1">
      <c r="A4" s="693"/>
      <c r="B4" s="694"/>
      <c r="C4" s="694"/>
    </row>
    <row r="5" spans="1:3" s="93" customFormat="1" ht="16.149999999999999" customHeight="1" thickBot="1">
      <c r="A5" s="695" t="s">
        <v>722</v>
      </c>
      <c r="B5" s="658"/>
      <c r="C5" s="659"/>
    </row>
    <row r="6" spans="1:3" ht="48.75" customHeight="1">
      <c r="A6" s="718" t="s">
        <v>723</v>
      </c>
      <c r="B6" s="719" t="s">
        <v>976</v>
      </c>
      <c r="C6" s="701"/>
    </row>
    <row r="7" spans="1:3" ht="30.6" customHeight="1">
      <c r="A7" s="674"/>
      <c r="B7" s="714" t="s">
        <v>724</v>
      </c>
      <c r="C7" s="667"/>
    </row>
    <row r="8" spans="1:3" s="92" customFormat="1">
      <c r="A8" s="674"/>
      <c r="B8" s="715" t="s">
        <v>725</v>
      </c>
      <c r="C8" s="687"/>
    </row>
    <row r="9" spans="1:3" ht="12.75" customHeight="1">
      <c r="A9" s="674"/>
      <c r="B9" s="714" t="s">
        <v>726</v>
      </c>
      <c r="C9" s="667"/>
    </row>
    <row r="10" spans="1:3" ht="25.9" customHeight="1">
      <c r="A10" s="674"/>
      <c r="B10" s="714" t="s">
        <v>727</v>
      </c>
      <c r="C10" s="667"/>
    </row>
    <row r="11" spans="1:3" ht="13.9" customHeight="1">
      <c r="A11" s="674"/>
      <c r="B11" s="714" t="s">
        <v>728</v>
      </c>
      <c r="C11" s="667"/>
    </row>
    <row r="12" spans="1:3" ht="13.9" customHeight="1">
      <c r="A12" s="674"/>
      <c r="B12" s="714" t="s">
        <v>729</v>
      </c>
      <c r="C12" s="667"/>
    </row>
    <row r="13" spans="1:3" ht="13.9" customHeight="1">
      <c r="A13" s="674"/>
      <c r="B13" s="714" t="s">
        <v>730</v>
      </c>
      <c r="C13" s="667"/>
    </row>
    <row r="14" spans="1:3" ht="27.75" customHeight="1">
      <c r="A14" s="674"/>
      <c r="B14" s="714" t="s">
        <v>731</v>
      </c>
      <c r="C14" s="667"/>
    </row>
    <row r="15" spans="1:3" ht="57.75" customHeight="1">
      <c r="A15" s="674"/>
      <c r="B15" s="714" t="s">
        <v>732</v>
      </c>
      <c r="C15" s="667"/>
    </row>
    <row r="16" spans="1:3" ht="24" customHeight="1">
      <c r="A16" s="674"/>
      <c r="B16" s="714" t="s">
        <v>733</v>
      </c>
      <c r="C16" s="667"/>
    </row>
    <row r="17" spans="1:3" ht="28.5" customHeight="1">
      <c r="A17" s="674"/>
      <c r="B17" s="720" t="s">
        <v>734</v>
      </c>
      <c r="C17" s="678"/>
    </row>
    <row r="18" spans="1:3" ht="13.9" customHeight="1">
      <c r="A18" s="674"/>
      <c r="B18" s="714" t="s">
        <v>735</v>
      </c>
      <c r="C18" s="667"/>
    </row>
    <row r="19" spans="1:3" ht="13.9" customHeight="1">
      <c r="A19" s="674"/>
      <c r="B19" s="714" t="s">
        <v>736</v>
      </c>
      <c r="C19" s="667"/>
    </row>
    <row r="20" spans="1:3" ht="13.9" customHeight="1">
      <c r="A20" s="674"/>
      <c r="B20" s="714" t="s">
        <v>737</v>
      </c>
      <c r="C20" s="667"/>
    </row>
    <row r="21" spans="1:3" ht="13.9" customHeight="1">
      <c r="A21" s="674"/>
      <c r="B21" s="714" t="s">
        <v>738</v>
      </c>
      <c r="C21" s="667"/>
    </row>
    <row r="22" spans="1:3" ht="18" customHeight="1">
      <c r="A22" s="674"/>
      <c r="B22" s="714" t="s">
        <v>739</v>
      </c>
      <c r="C22" s="667"/>
    </row>
    <row r="23" spans="1:3" ht="26.45" customHeight="1">
      <c r="A23" s="674"/>
      <c r="B23" s="720" t="s">
        <v>740</v>
      </c>
      <c r="C23" s="678"/>
    </row>
    <row r="24" spans="1:3" ht="24.75" customHeight="1">
      <c r="A24" s="674"/>
      <c r="B24" s="714" t="s">
        <v>741</v>
      </c>
      <c r="C24" s="667"/>
    </row>
    <row r="25" spans="1:3" ht="18" customHeight="1">
      <c r="A25" s="674"/>
      <c r="B25" s="714" t="s">
        <v>865</v>
      </c>
      <c r="C25" s="667"/>
    </row>
    <row r="26" spans="1:3" ht="30" customHeight="1">
      <c r="A26" s="674"/>
      <c r="B26" s="714" t="s">
        <v>742</v>
      </c>
      <c r="C26" s="667"/>
    </row>
    <row r="27" spans="1:3" ht="30.75" customHeight="1">
      <c r="A27" s="674"/>
      <c r="B27" s="714" t="s">
        <v>743</v>
      </c>
      <c r="C27" s="667"/>
    </row>
    <row r="28" spans="1:3" ht="13.9" customHeight="1">
      <c r="A28" s="674"/>
      <c r="B28" s="714" t="s">
        <v>744</v>
      </c>
      <c r="C28" s="667"/>
    </row>
    <row r="29" spans="1:3" ht="13.9" customHeight="1">
      <c r="A29" s="674"/>
      <c r="B29" s="714" t="s">
        <v>745</v>
      </c>
      <c r="C29" s="667"/>
    </row>
    <row r="30" spans="1:3" ht="13.9" customHeight="1">
      <c r="A30" s="674"/>
      <c r="B30" s="714" t="s">
        <v>746</v>
      </c>
      <c r="C30" s="667"/>
    </row>
    <row r="31" spans="1:3" ht="30" customHeight="1">
      <c r="A31" s="674"/>
      <c r="B31" s="714" t="s">
        <v>747</v>
      </c>
      <c r="C31" s="667"/>
    </row>
    <row r="32" spans="1:3" ht="13.9" customHeight="1">
      <c r="A32" s="674"/>
      <c r="B32" s="714" t="s">
        <v>748</v>
      </c>
      <c r="C32" s="667"/>
    </row>
    <row r="33" spans="1:3" ht="13.9" customHeight="1">
      <c r="A33" s="674"/>
      <c r="B33" s="714" t="s">
        <v>749</v>
      </c>
      <c r="C33" s="667"/>
    </row>
    <row r="34" spans="1:3" ht="13.9" customHeight="1">
      <c r="A34" s="674"/>
      <c r="B34" s="714" t="s">
        <v>750</v>
      </c>
      <c r="C34" s="667"/>
    </row>
    <row r="35" spans="1:3" ht="13.9" customHeight="1">
      <c r="A35" s="674"/>
      <c r="B35" s="714" t="s">
        <v>751</v>
      </c>
      <c r="C35" s="667"/>
    </row>
    <row r="36" spans="1:3" ht="13.9" customHeight="1">
      <c r="A36" s="674"/>
      <c r="B36" s="714" t="s">
        <v>752</v>
      </c>
      <c r="C36" s="667"/>
    </row>
    <row r="37" spans="1:3" ht="30" customHeight="1">
      <c r="A37" s="674"/>
      <c r="B37" s="714" t="s">
        <v>753</v>
      </c>
      <c r="C37" s="667"/>
    </row>
    <row r="38" spans="1:3" ht="13.15" customHeight="1">
      <c r="A38" s="674"/>
      <c r="B38" s="714" t="s">
        <v>754</v>
      </c>
      <c r="C38" s="667"/>
    </row>
    <row r="39" spans="1:3" ht="39.75" customHeight="1">
      <c r="A39" s="674"/>
      <c r="B39" s="714" t="s">
        <v>755</v>
      </c>
      <c r="C39" s="667"/>
    </row>
    <row r="40" spans="1:3" ht="13.15" customHeight="1">
      <c r="A40" s="674"/>
      <c r="B40" s="714" t="s">
        <v>756</v>
      </c>
      <c r="C40" s="667"/>
    </row>
    <row r="41" spans="1:3" ht="13.9" customHeight="1">
      <c r="A41" s="674"/>
      <c r="B41" s="714" t="s">
        <v>757</v>
      </c>
      <c r="C41" s="667"/>
    </row>
    <row r="42" spans="1:3" ht="13.9" customHeight="1">
      <c r="A42" s="674"/>
      <c r="B42" s="714" t="s">
        <v>977</v>
      </c>
      <c r="C42" s="667"/>
    </row>
    <row r="43" spans="1:3" ht="28.5" customHeight="1">
      <c r="A43" s="674"/>
      <c r="B43" s="714" t="s">
        <v>758</v>
      </c>
      <c r="C43" s="667"/>
    </row>
    <row r="44" spans="1:3" ht="19.5" customHeight="1">
      <c r="A44" s="674"/>
      <c r="B44" s="714" t="s">
        <v>759</v>
      </c>
      <c r="C44" s="667"/>
    </row>
    <row r="45" spans="1:3" ht="24.6" customHeight="1">
      <c r="A45" s="674"/>
      <c r="B45" s="714" t="s">
        <v>760</v>
      </c>
      <c r="C45" s="667"/>
    </row>
    <row r="46" spans="1:3" ht="13.9" customHeight="1">
      <c r="A46" s="674"/>
      <c r="B46" s="714" t="s">
        <v>761</v>
      </c>
      <c r="C46" s="667"/>
    </row>
    <row r="47" spans="1:3" ht="13.9" customHeight="1">
      <c r="A47" s="674"/>
      <c r="B47" s="714" t="s">
        <v>762</v>
      </c>
      <c r="C47" s="667"/>
    </row>
    <row r="48" spans="1:3" ht="13.15" customHeight="1">
      <c r="A48" s="674"/>
      <c r="B48" s="666" t="s">
        <v>763</v>
      </c>
      <c r="C48" s="667"/>
    </row>
    <row r="49" spans="1:3" ht="13.15" customHeight="1">
      <c r="A49" s="674"/>
      <c r="B49" s="666" t="s">
        <v>764</v>
      </c>
      <c r="C49" s="667"/>
    </row>
    <row r="50" spans="1:3" ht="13.15" customHeight="1">
      <c r="A50" s="674"/>
      <c r="B50" s="666" t="s">
        <v>765</v>
      </c>
      <c r="C50" s="667"/>
    </row>
    <row r="51" spans="1:3" ht="13.15" customHeight="1">
      <c r="A51" s="674"/>
      <c r="B51" s="666" t="s">
        <v>766</v>
      </c>
      <c r="C51" s="667"/>
    </row>
    <row r="52" spans="1:3" ht="13.9" customHeight="1">
      <c r="A52" s="674"/>
      <c r="B52" s="666" t="s">
        <v>767</v>
      </c>
      <c r="C52" s="667"/>
    </row>
    <row r="53" spans="1:3" ht="15.75" customHeight="1">
      <c r="A53" s="674"/>
      <c r="B53" s="666" t="s">
        <v>768</v>
      </c>
      <c r="C53" s="667"/>
    </row>
    <row r="54" spans="1:3" ht="13.9" customHeight="1">
      <c r="A54" s="674"/>
      <c r="B54" s="720" t="s">
        <v>769</v>
      </c>
      <c r="C54" s="678"/>
    </row>
    <row r="55" spans="1:3" ht="30.75" customHeight="1">
      <c r="A55" s="674"/>
      <c r="B55" s="714" t="s">
        <v>770</v>
      </c>
      <c r="C55" s="667"/>
    </row>
    <row r="56" spans="1:3" ht="13.9" customHeight="1">
      <c r="A56" s="674"/>
      <c r="B56" s="714" t="s">
        <v>771</v>
      </c>
      <c r="C56" s="667"/>
    </row>
    <row r="57" spans="1:3" ht="13.9" customHeight="1">
      <c r="A57" s="674"/>
      <c r="B57" s="714" t="s">
        <v>772</v>
      </c>
      <c r="C57" s="667"/>
    </row>
    <row r="58" spans="1:3" ht="13.9" customHeight="1">
      <c r="A58" s="674"/>
      <c r="B58" s="720" t="s">
        <v>773</v>
      </c>
      <c r="C58" s="678"/>
    </row>
    <row r="59" spans="1:3" ht="46.9" customHeight="1">
      <c r="A59" s="674"/>
      <c r="B59" s="714" t="s">
        <v>774</v>
      </c>
      <c r="C59" s="667"/>
    </row>
    <row r="60" spans="1:3" ht="18.75" customHeight="1">
      <c r="A60" s="674"/>
      <c r="B60" s="714" t="s">
        <v>775</v>
      </c>
      <c r="C60" s="667"/>
    </row>
    <row r="61" spans="1:3" ht="14.25" customHeight="1">
      <c r="A61" s="674"/>
      <c r="B61" s="720" t="s">
        <v>776</v>
      </c>
      <c r="C61" s="678"/>
    </row>
    <row r="62" spans="1:3" ht="15" customHeight="1">
      <c r="A62" s="674"/>
      <c r="B62" s="714" t="s">
        <v>777</v>
      </c>
      <c r="C62" s="667"/>
    </row>
    <row r="63" spans="1:3" ht="27" customHeight="1">
      <c r="A63" s="674"/>
      <c r="B63" s="714" t="s">
        <v>778</v>
      </c>
      <c r="C63" s="667"/>
    </row>
    <row r="64" spans="1:3" ht="29.45" customHeight="1">
      <c r="A64" s="674"/>
      <c r="B64" s="720" t="s">
        <v>779</v>
      </c>
      <c r="C64" s="678"/>
    </row>
    <row r="65" spans="1:3" ht="13.9" customHeight="1">
      <c r="A65" s="674"/>
      <c r="B65" s="714" t="s">
        <v>780</v>
      </c>
      <c r="C65" s="667"/>
    </row>
    <row r="66" spans="1:3" ht="17.45" customHeight="1">
      <c r="A66" s="674"/>
      <c r="B66" s="714" t="s">
        <v>781</v>
      </c>
      <c r="C66" s="667"/>
    </row>
    <row r="67" spans="1:3" ht="24.75" customHeight="1">
      <c r="A67" s="674"/>
      <c r="B67" s="714" t="s">
        <v>782</v>
      </c>
      <c r="C67" s="667"/>
    </row>
    <row r="68" spans="1:3" ht="29.25" customHeight="1">
      <c r="A68" s="674"/>
      <c r="B68" s="714" t="s">
        <v>944</v>
      </c>
      <c r="C68" s="667"/>
    </row>
    <row r="69" spans="1:3" ht="30.75" customHeight="1">
      <c r="A69" s="674"/>
      <c r="B69" s="714" t="s">
        <v>783</v>
      </c>
      <c r="C69" s="667"/>
    </row>
    <row r="70" spans="1:3" ht="33" customHeight="1">
      <c r="A70" s="674"/>
      <c r="B70" s="714" t="s">
        <v>784</v>
      </c>
      <c r="C70" s="667"/>
    </row>
    <row r="71" spans="1:3" ht="28.5" customHeight="1">
      <c r="A71" s="674"/>
      <c r="B71" s="714" t="s">
        <v>785</v>
      </c>
      <c r="C71" s="667"/>
    </row>
    <row r="72" spans="1:3" ht="21.75" customHeight="1">
      <c r="A72" s="674"/>
      <c r="B72" s="720" t="s">
        <v>786</v>
      </c>
      <c r="C72" s="678"/>
    </row>
    <row r="73" spans="1:3" ht="20.25" customHeight="1">
      <c r="A73" s="674"/>
      <c r="B73" s="714" t="s">
        <v>787</v>
      </c>
      <c r="C73" s="667"/>
    </row>
    <row r="74" spans="1:3" ht="22.5" customHeight="1">
      <c r="A74" s="674"/>
      <c r="B74" s="714" t="s">
        <v>788</v>
      </c>
      <c r="C74" s="667"/>
    </row>
    <row r="75" spans="1:3" ht="12.75" customHeight="1">
      <c r="A75" s="674"/>
      <c r="B75" s="714" t="s">
        <v>789</v>
      </c>
      <c r="C75" s="667"/>
    </row>
    <row r="76" spans="1:3" ht="15.75" customHeight="1">
      <c r="A76" s="674"/>
      <c r="B76" s="715" t="s">
        <v>790</v>
      </c>
      <c r="C76" s="687"/>
    </row>
    <row r="77" spans="1:3" ht="54" customHeight="1">
      <c r="A77" s="674"/>
      <c r="B77" s="714" t="s">
        <v>978</v>
      </c>
      <c r="C77" s="667"/>
    </row>
    <row r="78" spans="1:3" ht="12.75" customHeight="1">
      <c r="A78" s="674"/>
      <c r="B78" s="714" t="s">
        <v>979</v>
      </c>
      <c r="C78" s="667"/>
    </row>
    <row r="79" spans="1:3" ht="15.75" customHeight="1">
      <c r="A79" s="674"/>
      <c r="B79" s="714" t="s">
        <v>791</v>
      </c>
      <c r="C79" s="667"/>
    </row>
    <row r="80" spans="1:3" ht="15" customHeight="1">
      <c r="A80" s="674"/>
      <c r="B80" s="714" t="s">
        <v>792</v>
      </c>
      <c r="C80" s="667"/>
    </row>
    <row r="81" spans="1:3" ht="12" customHeight="1">
      <c r="A81" s="674"/>
      <c r="B81" s="714" t="s">
        <v>793</v>
      </c>
      <c r="C81" s="667"/>
    </row>
    <row r="82" spans="1:3" ht="25.5" customHeight="1">
      <c r="A82" s="674"/>
      <c r="B82" s="714" t="s">
        <v>794</v>
      </c>
      <c r="C82" s="667"/>
    </row>
    <row r="83" spans="1:3" ht="27" customHeight="1">
      <c r="A83" s="674"/>
      <c r="B83" s="714" t="s">
        <v>795</v>
      </c>
      <c r="C83" s="667"/>
    </row>
    <row r="84" spans="1:3" ht="13.5" customHeight="1">
      <c r="A84" s="674"/>
      <c r="B84" s="714" t="s">
        <v>796</v>
      </c>
      <c r="C84" s="667"/>
    </row>
    <row r="85" spans="1:3" ht="16.5" customHeight="1">
      <c r="A85" s="674"/>
      <c r="B85" s="714" t="s">
        <v>797</v>
      </c>
      <c r="C85" s="667"/>
    </row>
    <row r="86" spans="1:3" ht="17.25" customHeight="1">
      <c r="A86" s="674"/>
      <c r="B86" s="714" t="s">
        <v>798</v>
      </c>
      <c r="C86" s="667"/>
    </row>
    <row r="87" spans="1:3" ht="19.5" customHeight="1">
      <c r="A87" s="674"/>
      <c r="B87" s="714" t="s">
        <v>799</v>
      </c>
      <c r="C87" s="667"/>
    </row>
    <row r="88" spans="1:3" ht="16.5" customHeight="1" thickBot="1">
      <c r="A88" s="674"/>
      <c r="B88" s="715" t="s">
        <v>800</v>
      </c>
      <c r="C88" s="667"/>
    </row>
    <row r="89" spans="1:3" ht="13.9" customHeight="1" thickBot="1">
      <c r="A89" s="674"/>
      <c r="B89" s="430" t="s">
        <v>801</v>
      </c>
      <c r="C89" s="417" t="s">
        <v>802</v>
      </c>
    </row>
    <row r="90" spans="1:3" ht="14.45" customHeight="1" thickBot="1">
      <c r="A90" s="674"/>
      <c r="B90" s="431" t="s">
        <v>804</v>
      </c>
      <c r="C90" s="419" t="s">
        <v>805</v>
      </c>
    </row>
    <row r="91" spans="1:3" ht="14.45" customHeight="1" thickBot="1">
      <c r="A91" s="674"/>
      <c r="B91" s="431" t="s">
        <v>980</v>
      </c>
      <c r="C91" s="419" t="s">
        <v>981</v>
      </c>
    </row>
    <row r="92" spans="1:3" ht="14.45" customHeight="1" thickBot="1">
      <c r="A92" s="674"/>
      <c r="B92" s="431" t="s">
        <v>806</v>
      </c>
      <c r="C92" s="419" t="s">
        <v>803</v>
      </c>
    </row>
    <row r="93" spans="1:3" ht="14.45" customHeight="1" thickBot="1">
      <c r="A93" s="674"/>
      <c r="B93" s="431" t="s">
        <v>807</v>
      </c>
      <c r="C93" s="419" t="s">
        <v>349</v>
      </c>
    </row>
    <row r="94" spans="1:3" ht="14.45" customHeight="1" thickBot="1">
      <c r="A94" s="652" t="s">
        <v>808</v>
      </c>
      <c r="B94" s="700" t="s">
        <v>809</v>
      </c>
      <c r="C94" s="701"/>
    </row>
    <row r="95" spans="1:3" ht="14.45" customHeight="1" thickBot="1">
      <c r="A95" s="652"/>
      <c r="B95" s="662" t="s">
        <v>810</v>
      </c>
      <c r="C95" s="663"/>
    </row>
    <row r="96" spans="1:3" ht="14.45" customHeight="1" thickBot="1">
      <c r="A96" s="652" t="s">
        <v>811</v>
      </c>
      <c r="B96" s="716" t="s">
        <v>812</v>
      </c>
      <c r="C96" s="717"/>
    </row>
    <row r="97" spans="1:3" ht="14.45" customHeight="1" thickBot="1">
      <c r="A97" s="652"/>
      <c r="B97" s="707" t="s">
        <v>813</v>
      </c>
      <c r="C97" s="708"/>
    </row>
    <row r="98" spans="1:3" ht="13.9" customHeight="1" thickBot="1">
      <c r="A98" s="652"/>
      <c r="B98" s="707" t="s">
        <v>814</v>
      </c>
      <c r="C98" s="708"/>
    </row>
    <row r="99" spans="1:3" ht="13.9" customHeight="1" thickBot="1">
      <c r="A99" s="657" t="s">
        <v>815</v>
      </c>
      <c r="B99" s="658"/>
      <c r="C99" s="659"/>
    </row>
    <row r="100" spans="1:3" ht="13.9" customHeight="1">
      <c r="A100" s="673" t="s">
        <v>816</v>
      </c>
      <c r="B100" s="709" t="s">
        <v>817</v>
      </c>
      <c r="C100" s="710"/>
    </row>
    <row r="101" spans="1:3" ht="12" customHeight="1">
      <c r="A101" s="674"/>
      <c r="B101" s="711" t="s">
        <v>818</v>
      </c>
      <c r="C101" s="712"/>
    </row>
    <row r="102" spans="1:3" ht="42" customHeight="1">
      <c r="A102" s="674"/>
      <c r="B102" s="713" t="s">
        <v>989</v>
      </c>
      <c r="C102" s="713"/>
    </row>
    <row r="103" spans="1:3" ht="13.9" customHeight="1" thickBot="1">
      <c r="A103" s="674"/>
      <c r="B103" s="705" t="s">
        <v>982</v>
      </c>
      <c r="C103" s="706"/>
    </row>
    <row r="104" spans="1:3" ht="13.9" customHeight="1">
      <c r="A104" s="669" t="s">
        <v>819</v>
      </c>
      <c r="B104" s="676" t="s">
        <v>820</v>
      </c>
      <c r="C104" s="677"/>
    </row>
    <row r="105" spans="1:3" ht="34.9" customHeight="1" thickBot="1">
      <c r="A105" s="670"/>
      <c r="B105" s="705" t="s">
        <v>821</v>
      </c>
      <c r="C105" s="706"/>
    </row>
    <row r="106" spans="1:3" ht="14.45" customHeight="1" thickBot="1">
      <c r="A106" s="657" t="s">
        <v>822</v>
      </c>
      <c r="B106" s="658"/>
      <c r="C106" s="659"/>
    </row>
    <row r="107" spans="1:3" ht="30.6" customHeight="1">
      <c r="A107" s="673" t="s">
        <v>823</v>
      </c>
      <c r="B107" s="676" t="s">
        <v>824</v>
      </c>
      <c r="C107" s="677"/>
    </row>
    <row r="108" spans="1:3" ht="38.450000000000003" customHeight="1">
      <c r="A108" s="674"/>
      <c r="B108" s="666" t="s">
        <v>825</v>
      </c>
      <c r="C108" s="667"/>
    </row>
    <row r="109" spans="1:3" ht="13.9" customHeight="1">
      <c r="A109" s="674"/>
      <c r="B109" s="666" t="s">
        <v>826</v>
      </c>
      <c r="C109" s="667"/>
    </row>
    <row r="110" spans="1:3" ht="29.45" customHeight="1">
      <c r="A110" s="674"/>
      <c r="B110" s="668" t="s">
        <v>827</v>
      </c>
      <c r="C110" s="678"/>
    </row>
    <row r="111" spans="1:3" ht="13.9" customHeight="1">
      <c r="A111" s="674"/>
      <c r="B111" s="666" t="s">
        <v>828</v>
      </c>
      <c r="C111" s="667"/>
    </row>
    <row r="112" spans="1:3" ht="77.45" customHeight="1">
      <c r="A112" s="674"/>
      <c r="B112" s="666" t="s">
        <v>829</v>
      </c>
      <c r="C112" s="667"/>
    </row>
    <row r="113" spans="1:3" ht="13.9" customHeight="1">
      <c r="A113" s="674"/>
      <c r="B113" s="666" t="s">
        <v>830</v>
      </c>
      <c r="C113" s="667"/>
    </row>
    <row r="114" spans="1:3" ht="13.9" customHeight="1">
      <c r="A114" s="674"/>
      <c r="B114" s="666" t="s">
        <v>831</v>
      </c>
      <c r="C114" s="667"/>
    </row>
    <row r="115" spans="1:3" ht="13.9" customHeight="1">
      <c r="A115" s="674"/>
      <c r="B115" s="666" t="s">
        <v>832</v>
      </c>
      <c r="C115" s="667"/>
    </row>
    <row r="116" spans="1:3" ht="13.9" customHeight="1">
      <c r="A116" s="674"/>
      <c r="B116" s="666" t="s">
        <v>833</v>
      </c>
      <c r="C116" s="667"/>
    </row>
    <row r="117" spans="1:3" ht="13.9" customHeight="1">
      <c r="A117" s="674"/>
      <c r="B117" s="666" t="s">
        <v>983</v>
      </c>
      <c r="C117" s="667"/>
    </row>
    <row r="118" spans="1:3" ht="30.6" customHeight="1">
      <c r="A118" s="674"/>
      <c r="B118" s="666" t="s">
        <v>834</v>
      </c>
      <c r="C118" s="667"/>
    </row>
    <row r="119" spans="1:3" ht="27.6" customHeight="1">
      <c r="A119" s="674"/>
      <c r="B119" s="666" t="s">
        <v>835</v>
      </c>
      <c r="C119" s="667"/>
    </row>
    <row r="120" spans="1:3" ht="13.9" customHeight="1">
      <c r="A120" s="674"/>
      <c r="B120" s="666" t="s">
        <v>836</v>
      </c>
      <c r="C120" s="667"/>
    </row>
    <row r="121" spans="1:3" ht="78" customHeight="1" thickBot="1">
      <c r="A121" s="675"/>
      <c r="B121" s="662" t="s">
        <v>984</v>
      </c>
      <c r="C121" s="663"/>
    </row>
    <row r="122" spans="1:3" ht="30" customHeight="1" thickBot="1">
      <c r="A122" s="429" t="s">
        <v>837</v>
      </c>
      <c r="B122" s="664" t="s">
        <v>985</v>
      </c>
      <c r="C122" s="665"/>
    </row>
    <row r="123" spans="1:3" ht="30" customHeight="1" thickBot="1">
      <c r="A123" s="429" t="s">
        <v>838</v>
      </c>
      <c r="B123" s="664" t="s">
        <v>839</v>
      </c>
      <c r="C123" s="665"/>
    </row>
    <row r="124" spans="1:3" ht="14.45" customHeight="1" thickBot="1">
      <c r="A124" s="652" t="s">
        <v>840</v>
      </c>
      <c r="B124" s="704" t="s">
        <v>841</v>
      </c>
      <c r="C124" s="684"/>
    </row>
    <row r="125" spans="1:3" ht="13.5" thickBot="1">
      <c r="A125" s="652"/>
      <c r="B125" s="704" t="s">
        <v>842</v>
      </c>
      <c r="C125" s="684"/>
    </row>
    <row r="126" spans="1:3" ht="34.9" customHeight="1" thickBot="1">
      <c r="A126" s="652"/>
      <c r="B126" s="698" t="s">
        <v>843</v>
      </c>
      <c r="C126" s="699"/>
    </row>
    <row r="127" spans="1:3" ht="13.9" customHeight="1" thickBot="1">
      <c r="A127" s="657" t="s">
        <v>844</v>
      </c>
      <c r="B127" s="658"/>
      <c r="C127" s="659"/>
    </row>
    <row r="128" spans="1:3" ht="48" customHeight="1" thickBot="1">
      <c r="A128" s="429" t="s">
        <v>845</v>
      </c>
      <c r="B128" s="660" t="s">
        <v>986</v>
      </c>
      <c r="C128" s="661"/>
    </row>
    <row r="129" spans="1:3" ht="13.9" customHeight="1">
      <c r="A129" s="644" t="s">
        <v>846</v>
      </c>
      <c r="B129" s="700" t="s">
        <v>847</v>
      </c>
      <c r="C129" s="701"/>
    </row>
    <row r="130" spans="1:3">
      <c r="A130" s="644"/>
      <c r="B130" s="666"/>
      <c r="C130" s="667"/>
    </row>
    <row r="131" spans="1:3" ht="25.5" customHeight="1">
      <c r="A131" s="644"/>
      <c r="B131" s="666"/>
      <c r="C131" s="667"/>
    </row>
    <row r="132" spans="1:3" ht="27.6" customHeight="1">
      <c r="A132" s="644"/>
      <c r="B132" s="648" t="s">
        <v>848</v>
      </c>
      <c r="C132" s="649"/>
    </row>
    <row r="133" spans="1:3" ht="20.100000000000001" customHeight="1" thickBot="1">
      <c r="A133" s="645"/>
      <c r="B133" s="702" t="s">
        <v>849</v>
      </c>
      <c r="C133" s="703"/>
    </row>
    <row r="134" spans="1:3" ht="20.100000000000001" customHeight="1" thickBot="1">
      <c r="A134" s="657" t="s">
        <v>850</v>
      </c>
      <c r="B134" s="658"/>
      <c r="C134" s="659"/>
    </row>
    <row r="135" spans="1:3" ht="13.5" thickBot="1">
      <c r="A135" s="420" t="s">
        <v>851</v>
      </c>
      <c r="B135" s="641">
        <v>45799</v>
      </c>
      <c r="C135" s="642"/>
    </row>
    <row r="136" spans="1:3">
      <c r="A136" s="415"/>
      <c r="B136" s="643"/>
      <c r="C136" s="643"/>
    </row>
    <row r="137" spans="1:3" ht="15">
      <c r="A137" s="416"/>
      <c r="B137" s="414"/>
      <c r="C137" s="414"/>
    </row>
  </sheetData>
  <mergeCells count="135">
    <mergeCell ref="B18:C18"/>
    <mergeCell ref="B12:C12"/>
    <mergeCell ref="B13:C13"/>
    <mergeCell ref="B14:C14"/>
    <mergeCell ref="B15:C15"/>
    <mergeCell ref="B16:C16"/>
    <mergeCell ref="B17:C17"/>
    <mergeCell ref="A3:C3"/>
    <mergeCell ref="A4:C4"/>
    <mergeCell ref="B7:C7"/>
    <mergeCell ref="B8:C8"/>
    <mergeCell ref="B9:C9"/>
    <mergeCell ref="B10:C10"/>
    <mergeCell ref="B11:C11"/>
    <mergeCell ref="A5:C5"/>
    <mergeCell ref="B24:C24"/>
    <mergeCell ref="B25:C25"/>
    <mergeCell ref="B26:C26"/>
    <mergeCell ref="B27:C27"/>
    <mergeCell ref="B28:C28"/>
    <mergeCell ref="B29:C29"/>
    <mergeCell ref="B19:C19"/>
    <mergeCell ref="B20:C20"/>
    <mergeCell ref="B21:C21"/>
    <mergeCell ref="B22:C22"/>
    <mergeCell ref="B23:C23"/>
    <mergeCell ref="B35:C35"/>
    <mergeCell ref="B36:C36"/>
    <mergeCell ref="B37:C37"/>
    <mergeCell ref="B38:C38"/>
    <mergeCell ref="B39:C39"/>
    <mergeCell ref="B40:C40"/>
    <mergeCell ref="B30:C30"/>
    <mergeCell ref="B31:C31"/>
    <mergeCell ref="B32:C32"/>
    <mergeCell ref="B33:C33"/>
    <mergeCell ref="B34:C34"/>
    <mergeCell ref="B45:C45"/>
    <mergeCell ref="B46:C46"/>
    <mergeCell ref="B47:C47"/>
    <mergeCell ref="B48:C48"/>
    <mergeCell ref="B49:C49"/>
    <mergeCell ref="B41:C41"/>
    <mergeCell ref="B42:C42"/>
    <mergeCell ref="B43:C43"/>
    <mergeCell ref="B44:C44"/>
    <mergeCell ref="B58:C58"/>
    <mergeCell ref="B59:C59"/>
    <mergeCell ref="B60:C60"/>
    <mergeCell ref="B61:C61"/>
    <mergeCell ref="B54:C54"/>
    <mergeCell ref="B55:C55"/>
    <mergeCell ref="B56:C56"/>
    <mergeCell ref="B57:C57"/>
    <mergeCell ref="B50:C50"/>
    <mergeCell ref="B51:C51"/>
    <mergeCell ref="B52:C52"/>
    <mergeCell ref="B53:C53"/>
    <mergeCell ref="B68:C68"/>
    <mergeCell ref="B69:C69"/>
    <mergeCell ref="B70:C70"/>
    <mergeCell ref="B71:C71"/>
    <mergeCell ref="B62:C62"/>
    <mergeCell ref="B63:C63"/>
    <mergeCell ref="B64:C64"/>
    <mergeCell ref="B65:C65"/>
    <mergeCell ref="B66:C66"/>
    <mergeCell ref="B87:C87"/>
    <mergeCell ref="B88:C88"/>
    <mergeCell ref="A96:A98"/>
    <mergeCell ref="B96:C96"/>
    <mergeCell ref="A99:C99"/>
    <mergeCell ref="A100:A103"/>
    <mergeCell ref="B76:C76"/>
    <mergeCell ref="B77:C77"/>
    <mergeCell ref="B78:C78"/>
    <mergeCell ref="B85:C85"/>
    <mergeCell ref="B86:C86"/>
    <mergeCell ref="B81:C81"/>
    <mergeCell ref="B82:C82"/>
    <mergeCell ref="B83:C83"/>
    <mergeCell ref="B84:C84"/>
    <mergeCell ref="A6:A93"/>
    <mergeCell ref="B6:C6"/>
    <mergeCell ref="B79:C79"/>
    <mergeCell ref="B80:C80"/>
    <mergeCell ref="B72:C72"/>
    <mergeCell ref="B73:C73"/>
    <mergeCell ref="B74:C74"/>
    <mergeCell ref="B75:C75"/>
    <mergeCell ref="B67:C67"/>
    <mergeCell ref="B104:C104"/>
    <mergeCell ref="B105:C105"/>
    <mergeCell ref="B107:C107"/>
    <mergeCell ref="A94:A95"/>
    <mergeCell ref="B94:C94"/>
    <mergeCell ref="B95:C95"/>
    <mergeCell ref="B97:C97"/>
    <mergeCell ref="B98:C98"/>
    <mergeCell ref="B100:C100"/>
    <mergeCell ref="B101:C101"/>
    <mergeCell ref="A104:A105"/>
    <mergeCell ref="A106:C106"/>
    <mergeCell ref="B102:C102"/>
    <mergeCell ref="B103:C103"/>
    <mergeCell ref="B120:C120"/>
    <mergeCell ref="B121:C121"/>
    <mergeCell ref="B122:C122"/>
    <mergeCell ref="B123:C123"/>
    <mergeCell ref="A107:A121"/>
    <mergeCell ref="B119:C119"/>
    <mergeCell ref="B114:C114"/>
    <mergeCell ref="B115:C115"/>
    <mergeCell ref="B116:C116"/>
    <mergeCell ref="B117:C117"/>
    <mergeCell ref="B118:C118"/>
    <mergeCell ref="B108:C108"/>
    <mergeCell ref="B109:C109"/>
    <mergeCell ref="B110:C110"/>
    <mergeCell ref="B111:C111"/>
    <mergeCell ref="B112:C112"/>
    <mergeCell ref="B113:C113"/>
    <mergeCell ref="A134:C134"/>
    <mergeCell ref="B135:C135"/>
    <mergeCell ref="B136:C136"/>
    <mergeCell ref="A124:A126"/>
    <mergeCell ref="B126:C126"/>
    <mergeCell ref="A127:C127"/>
    <mergeCell ref="A129:A133"/>
    <mergeCell ref="B129:C131"/>
    <mergeCell ref="B132:C132"/>
    <mergeCell ref="B133:C133"/>
    <mergeCell ref="B128:C128"/>
    <mergeCell ref="B124:C124"/>
    <mergeCell ref="B125:C125"/>
  </mergeCells>
  <printOptions horizontalCentered="1"/>
  <pageMargins left="0.39370078740157483" right="0.23622047244094491" top="0.19685039370078741" bottom="0.19685039370078741" header="0.31496062992125984" footer="0.31496062992125984"/>
  <pageSetup scale="53" fitToHeight="2" orientation="portrait" r:id="rId1"/>
  <rowBreaks count="1" manualBreakCount="1">
    <brk id="87" max="2"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47B5-F359-48F1-B3EE-DECAFDCD5BD0}">
  <sheetPr>
    <tabColor theme="6" tint="0.39997558519241921"/>
    <pageSetUpPr fitToPage="1"/>
  </sheetPr>
  <dimension ref="A1:U95"/>
  <sheetViews>
    <sheetView showGridLines="0" zoomScaleNormal="100" workbookViewId="0"/>
  </sheetViews>
  <sheetFormatPr defaultColWidth="9.140625" defaultRowHeight="12"/>
  <cols>
    <col min="1" max="1" width="4.7109375" style="562" customWidth="1"/>
    <col min="2" max="2" width="14.7109375" style="563" customWidth="1"/>
    <col min="3" max="3" width="10.7109375" style="563" customWidth="1"/>
    <col min="4" max="4" width="9.140625" style="563" customWidth="1"/>
    <col min="5" max="19" width="9.140625" style="562" customWidth="1"/>
    <col min="20" max="20" width="10.7109375" style="564" customWidth="1"/>
    <col min="21" max="16384" width="9.140625" style="562"/>
  </cols>
  <sheetData>
    <row r="1" spans="1:21" ht="15" customHeight="1"/>
    <row r="2" spans="1:21" ht="15" customHeight="1"/>
    <row r="3" spans="1:21" ht="15" customHeight="1">
      <c r="Q3" s="478"/>
    </row>
    <row r="4" spans="1:21" s="565" customFormat="1" ht="20.100000000000001" customHeight="1">
      <c r="A4" s="860" t="s">
        <v>1066</v>
      </c>
      <c r="B4" s="860"/>
      <c r="C4" s="860"/>
      <c r="D4" s="860"/>
      <c r="E4" s="860"/>
      <c r="F4" s="860"/>
      <c r="G4" s="860"/>
      <c r="H4" s="860"/>
      <c r="I4" s="860"/>
      <c r="J4" s="860"/>
      <c r="K4" s="860"/>
      <c r="L4" s="860"/>
      <c r="M4" s="860"/>
      <c r="N4" s="860"/>
      <c r="O4" s="860"/>
      <c r="P4" s="860"/>
      <c r="Q4" s="860"/>
      <c r="R4" s="860"/>
      <c r="S4" s="860"/>
      <c r="T4" s="860"/>
    </row>
    <row r="5" spans="1:21" s="565" customFormat="1" ht="20.100000000000001" customHeight="1">
      <c r="A5" s="861" t="s">
        <v>1067</v>
      </c>
      <c r="B5" s="861"/>
      <c r="C5" s="861"/>
      <c r="D5" s="861"/>
      <c r="E5" s="861"/>
      <c r="F5" s="861"/>
      <c r="G5" s="861"/>
      <c r="H5" s="861"/>
      <c r="I5" s="861"/>
      <c r="J5" s="861"/>
      <c r="K5" s="861"/>
      <c r="L5" s="861"/>
      <c r="M5" s="861"/>
      <c r="N5" s="861"/>
      <c r="O5" s="861"/>
      <c r="P5" s="861"/>
      <c r="Q5" s="861"/>
      <c r="R5" s="861"/>
      <c r="S5" s="861"/>
      <c r="T5" s="861"/>
    </row>
    <row r="6" spans="1:21" s="566" customFormat="1" ht="30" customHeight="1">
      <c r="A6" s="862" t="s">
        <v>413</v>
      </c>
      <c r="B6" s="863" t="s">
        <v>414</v>
      </c>
      <c r="C6" s="864" t="s">
        <v>496</v>
      </c>
      <c r="D6" s="864"/>
      <c r="E6" s="864"/>
      <c r="F6" s="864"/>
      <c r="G6" s="864"/>
      <c r="H6" s="864"/>
      <c r="I6" s="864"/>
      <c r="J6" s="864"/>
      <c r="K6" s="864"/>
      <c r="L6" s="864"/>
      <c r="M6" s="864"/>
      <c r="N6" s="864"/>
      <c r="O6" s="864"/>
      <c r="P6" s="864"/>
      <c r="Q6" s="864"/>
      <c r="R6" s="864"/>
      <c r="S6" s="864"/>
      <c r="T6" s="864" t="s">
        <v>172</v>
      </c>
    </row>
    <row r="7" spans="1:21" s="566" customFormat="1" ht="35.1" customHeight="1">
      <c r="A7" s="862"/>
      <c r="B7" s="863"/>
      <c r="C7" s="303">
        <v>866.85</v>
      </c>
      <c r="D7" s="527" t="s">
        <v>1074</v>
      </c>
      <c r="E7" s="527" t="s">
        <v>1075</v>
      </c>
      <c r="F7" s="527" t="s">
        <v>1076</v>
      </c>
      <c r="G7" s="527" t="s">
        <v>1077</v>
      </c>
      <c r="H7" s="527" t="s">
        <v>1078</v>
      </c>
      <c r="I7" s="527" t="s">
        <v>1079</v>
      </c>
      <c r="J7" s="527" t="s">
        <v>1080</v>
      </c>
      <c r="K7" s="527" t="s">
        <v>1081</v>
      </c>
      <c r="L7" s="527" t="s">
        <v>1082</v>
      </c>
      <c r="M7" s="527" t="s">
        <v>1083</v>
      </c>
      <c r="N7" s="527" t="s">
        <v>1084</v>
      </c>
      <c r="O7" s="527" t="s">
        <v>1085</v>
      </c>
      <c r="P7" s="527" t="s">
        <v>1086</v>
      </c>
      <c r="Q7" s="527" t="s">
        <v>1087</v>
      </c>
      <c r="R7" s="527" t="s">
        <v>1088</v>
      </c>
      <c r="S7" s="485">
        <v>6501.38</v>
      </c>
      <c r="T7" s="864"/>
    </row>
    <row r="8" spans="1:21" s="566" customFormat="1" ht="15" customHeight="1">
      <c r="A8" s="270" t="s">
        <v>81</v>
      </c>
      <c r="B8" s="300" t="s">
        <v>92</v>
      </c>
      <c r="C8" s="296">
        <v>67163</v>
      </c>
      <c r="D8" s="296">
        <v>85</v>
      </c>
      <c r="E8" s="296">
        <v>42</v>
      </c>
      <c r="F8" s="296">
        <v>34</v>
      </c>
      <c r="G8" s="296">
        <v>20</v>
      </c>
      <c r="H8" s="296">
        <v>22</v>
      </c>
      <c r="I8" s="296">
        <v>11</v>
      </c>
      <c r="J8" s="296">
        <v>7</v>
      </c>
      <c r="K8" s="296">
        <v>2</v>
      </c>
      <c r="L8" s="296">
        <v>3</v>
      </c>
      <c r="M8" s="296">
        <v>1</v>
      </c>
      <c r="N8" s="296">
        <v>12</v>
      </c>
      <c r="O8" s="296">
        <v>1</v>
      </c>
      <c r="P8" s="296">
        <v>0</v>
      </c>
      <c r="Q8" s="296">
        <v>0</v>
      </c>
      <c r="R8" s="296">
        <v>9</v>
      </c>
      <c r="S8" s="296">
        <v>0</v>
      </c>
      <c r="T8" s="297">
        <f t="shared" ref="T8:T71" si="0">SUM(C8:S8)</f>
        <v>67412</v>
      </c>
      <c r="U8" s="567"/>
    </row>
    <row r="9" spans="1:21" s="566" customFormat="1" ht="15" customHeight="1">
      <c r="A9" s="275" t="s">
        <v>82</v>
      </c>
      <c r="B9" s="301" t="s">
        <v>93</v>
      </c>
      <c r="C9" s="298">
        <v>15454</v>
      </c>
      <c r="D9" s="298">
        <v>8</v>
      </c>
      <c r="E9" s="298">
        <v>1</v>
      </c>
      <c r="F9" s="298">
        <v>0</v>
      </c>
      <c r="G9" s="298">
        <v>1</v>
      </c>
      <c r="H9" s="298">
        <v>0</v>
      </c>
      <c r="I9" s="298">
        <v>0</v>
      </c>
      <c r="J9" s="298">
        <v>1</v>
      </c>
      <c r="K9" s="298">
        <v>0</v>
      </c>
      <c r="L9" s="298">
        <v>0</v>
      </c>
      <c r="M9" s="298">
        <v>0</v>
      </c>
      <c r="N9" s="298">
        <v>3</v>
      </c>
      <c r="O9" s="298">
        <v>0</v>
      </c>
      <c r="P9" s="298">
        <v>0</v>
      </c>
      <c r="Q9" s="298">
        <v>0</v>
      </c>
      <c r="R9" s="298">
        <v>1</v>
      </c>
      <c r="S9" s="298">
        <v>0</v>
      </c>
      <c r="T9" s="299">
        <f t="shared" si="0"/>
        <v>15469</v>
      </c>
      <c r="U9" s="567"/>
    </row>
    <row r="10" spans="1:21" s="566" customFormat="1" ht="15" customHeight="1">
      <c r="A10" s="270" t="s">
        <v>83</v>
      </c>
      <c r="B10" s="300" t="s">
        <v>94</v>
      </c>
      <c r="C10" s="296">
        <v>20779</v>
      </c>
      <c r="D10" s="296">
        <v>9</v>
      </c>
      <c r="E10" s="296">
        <v>5</v>
      </c>
      <c r="F10" s="296">
        <v>13</v>
      </c>
      <c r="G10" s="296">
        <v>5</v>
      </c>
      <c r="H10" s="296">
        <v>4</v>
      </c>
      <c r="I10" s="296">
        <v>0</v>
      </c>
      <c r="J10" s="296">
        <v>0</v>
      </c>
      <c r="K10" s="296">
        <v>2</v>
      </c>
      <c r="L10" s="296">
        <v>1</v>
      </c>
      <c r="M10" s="296">
        <v>0</v>
      </c>
      <c r="N10" s="296">
        <v>1</v>
      </c>
      <c r="O10" s="296">
        <v>0</v>
      </c>
      <c r="P10" s="296">
        <v>0</v>
      </c>
      <c r="Q10" s="296">
        <v>0</v>
      </c>
      <c r="R10" s="296">
        <v>0</v>
      </c>
      <c r="S10" s="296">
        <v>0</v>
      </c>
      <c r="T10" s="297">
        <f t="shared" si="0"/>
        <v>20819</v>
      </c>
      <c r="U10" s="567"/>
    </row>
    <row r="11" spans="1:21" s="566" customFormat="1" ht="15" customHeight="1">
      <c r="A11" s="275" t="s">
        <v>84</v>
      </c>
      <c r="B11" s="301" t="s">
        <v>95</v>
      </c>
      <c r="C11" s="298">
        <v>8390</v>
      </c>
      <c r="D11" s="298">
        <v>1</v>
      </c>
      <c r="E11" s="298">
        <v>2</v>
      </c>
      <c r="F11" s="298">
        <v>1</v>
      </c>
      <c r="G11" s="298">
        <v>0</v>
      </c>
      <c r="H11" s="298">
        <v>1</v>
      </c>
      <c r="I11" s="298">
        <v>0</v>
      </c>
      <c r="J11" s="298">
        <v>0</v>
      </c>
      <c r="K11" s="298">
        <v>0</v>
      </c>
      <c r="L11" s="298">
        <v>0</v>
      </c>
      <c r="M11" s="298">
        <v>0</v>
      </c>
      <c r="N11" s="298">
        <v>0</v>
      </c>
      <c r="O11" s="298">
        <v>0</v>
      </c>
      <c r="P11" s="298">
        <v>0</v>
      </c>
      <c r="Q11" s="298">
        <v>0</v>
      </c>
      <c r="R11" s="298">
        <v>0</v>
      </c>
      <c r="S11" s="298">
        <v>0</v>
      </c>
      <c r="T11" s="299">
        <f t="shared" si="0"/>
        <v>8395</v>
      </c>
      <c r="U11" s="567"/>
    </row>
    <row r="12" spans="1:21" s="566" customFormat="1" ht="15" customHeight="1">
      <c r="A12" s="270" t="s">
        <v>85</v>
      </c>
      <c r="B12" s="300" t="s">
        <v>96</v>
      </c>
      <c r="C12" s="296">
        <v>8611</v>
      </c>
      <c r="D12" s="296">
        <v>6</v>
      </c>
      <c r="E12" s="296">
        <v>3</v>
      </c>
      <c r="F12" s="296">
        <v>1</v>
      </c>
      <c r="G12" s="296">
        <v>0</v>
      </c>
      <c r="H12" s="296">
        <v>1</v>
      </c>
      <c r="I12" s="296">
        <v>1</v>
      </c>
      <c r="J12" s="296">
        <v>0</v>
      </c>
      <c r="K12" s="296">
        <v>0</v>
      </c>
      <c r="L12" s="296">
        <v>0</v>
      </c>
      <c r="M12" s="296">
        <v>0</v>
      </c>
      <c r="N12" s="296">
        <v>0</v>
      </c>
      <c r="O12" s="296">
        <v>0</v>
      </c>
      <c r="P12" s="296">
        <v>0</v>
      </c>
      <c r="Q12" s="296">
        <v>0</v>
      </c>
      <c r="R12" s="296">
        <v>0</v>
      </c>
      <c r="S12" s="296">
        <v>0</v>
      </c>
      <c r="T12" s="297">
        <f t="shared" si="0"/>
        <v>8623</v>
      </c>
      <c r="U12" s="567"/>
    </row>
    <row r="13" spans="1:21" s="566" customFormat="1" ht="15" customHeight="1">
      <c r="A13" s="275" t="s">
        <v>86</v>
      </c>
      <c r="B13" s="301" t="s">
        <v>97</v>
      </c>
      <c r="C13" s="298">
        <v>174251</v>
      </c>
      <c r="D13" s="298">
        <v>295</v>
      </c>
      <c r="E13" s="298">
        <v>186</v>
      </c>
      <c r="F13" s="298">
        <v>165</v>
      </c>
      <c r="G13" s="298">
        <v>108</v>
      </c>
      <c r="H13" s="298">
        <v>87</v>
      </c>
      <c r="I13" s="298">
        <v>43</v>
      </c>
      <c r="J13" s="298">
        <v>32</v>
      </c>
      <c r="K13" s="298">
        <v>16</v>
      </c>
      <c r="L13" s="298">
        <v>22</v>
      </c>
      <c r="M13" s="298">
        <v>3</v>
      </c>
      <c r="N13" s="298">
        <v>45</v>
      </c>
      <c r="O13" s="298">
        <v>3</v>
      </c>
      <c r="P13" s="298">
        <v>10</v>
      </c>
      <c r="Q13" s="298">
        <v>0</v>
      </c>
      <c r="R13" s="298">
        <v>82</v>
      </c>
      <c r="S13" s="298">
        <v>0</v>
      </c>
      <c r="T13" s="299">
        <f t="shared" si="0"/>
        <v>175348</v>
      </c>
      <c r="U13" s="567"/>
    </row>
    <row r="14" spans="1:21" s="566" customFormat="1" ht="15" customHeight="1">
      <c r="A14" s="270" t="s">
        <v>87</v>
      </c>
      <c r="B14" s="300" t="s">
        <v>98</v>
      </c>
      <c r="C14" s="296">
        <v>119324</v>
      </c>
      <c r="D14" s="296">
        <v>94</v>
      </c>
      <c r="E14" s="296">
        <v>46</v>
      </c>
      <c r="F14" s="296">
        <v>39</v>
      </c>
      <c r="G14" s="296">
        <v>19</v>
      </c>
      <c r="H14" s="296">
        <v>14</v>
      </c>
      <c r="I14" s="296">
        <v>11</v>
      </c>
      <c r="J14" s="296">
        <v>6</v>
      </c>
      <c r="K14" s="296">
        <v>2</v>
      </c>
      <c r="L14" s="296">
        <v>7</v>
      </c>
      <c r="M14" s="296">
        <v>4</v>
      </c>
      <c r="N14" s="296">
        <v>11</v>
      </c>
      <c r="O14" s="296">
        <v>0</v>
      </c>
      <c r="P14" s="296">
        <v>0</v>
      </c>
      <c r="Q14" s="296">
        <v>0</v>
      </c>
      <c r="R14" s="296">
        <v>21</v>
      </c>
      <c r="S14" s="296">
        <v>0</v>
      </c>
      <c r="T14" s="297">
        <f t="shared" si="0"/>
        <v>119598</v>
      </c>
      <c r="U14" s="567"/>
    </row>
    <row r="15" spans="1:21" s="566" customFormat="1" ht="15" customHeight="1">
      <c r="A15" s="275" t="s">
        <v>88</v>
      </c>
      <c r="B15" s="301" t="s">
        <v>99</v>
      </c>
      <c r="C15" s="298">
        <v>4157</v>
      </c>
      <c r="D15" s="298">
        <v>2</v>
      </c>
      <c r="E15" s="298">
        <v>2</v>
      </c>
      <c r="F15" s="298">
        <v>3</v>
      </c>
      <c r="G15" s="298">
        <v>0</v>
      </c>
      <c r="H15" s="298">
        <v>0</v>
      </c>
      <c r="I15" s="298">
        <v>1</v>
      </c>
      <c r="J15" s="298">
        <v>0</v>
      </c>
      <c r="K15" s="298">
        <v>0</v>
      </c>
      <c r="L15" s="298">
        <v>0</v>
      </c>
      <c r="M15" s="298">
        <v>0</v>
      </c>
      <c r="N15" s="298">
        <v>0</v>
      </c>
      <c r="O15" s="298">
        <v>0</v>
      </c>
      <c r="P15" s="298">
        <v>0</v>
      </c>
      <c r="Q15" s="298">
        <v>0</v>
      </c>
      <c r="R15" s="298">
        <v>0</v>
      </c>
      <c r="S15" s="298">
        <v>0</v>
      </c>
      <c r="T15" s="299">
        <f t="shared" si="0"/>
        <v>4165</v>
      </c>
      <c r="U15" s="567"/>
    </row>
    <row r="16" spans="1:21" s="566" customFormat="1" ht="15" customHeight="1">
      <c r="A16" s="270" t="s">
        <v>89</v>
      </c>
      <c r="B16" s="300" t="s">
        <v>100</v>
      </c>
      <c r="C16" s="296">
        <v>42719</v>
      </c>
      <c r="D16" s="296">
        <v>27</v>
      </c>
      <c r="E16" s="296">
        <v>8</v>
      </c>
      <c r="F16" s="296">
        <v>8</v>
      </c>
      <c r="G16" s="296">
        <v>2</v>
      </c>
      <c r="H16" s="296">
        <v>6</v>
      </c>
      <c r="I16" s="296">
        <v>1</v>
      </c>
      <c r="J16" s="296">
        <v>1</v>
      </c>
      <c r="K16" s="296">
        <v>2</v>
      </c>
      <c r="L16" s="296">
        <v>1</v>
      </c>
      <c r="M16" s="296">
        <v>0</v>
      </c>
      <c r="N16" s="296">
        <v>1</v>
      </c>
      <c r="O16" s="296">
        <v>0</v>
      </c>
      <c r="P16" s="296">
        <v>0</v>
      </c>
      <c r="Q16" s="296">
        <v>0</v>
      </c>
      <c r="R16" s="296">
        <v>7</v>
      </c>
      <c r="S16" s="296">
        <v>0</v>
      </c>
      <c r="T16" s="297">
        <f t="shared" si="0"/>
        <v>42783</v>
      </c>
      <c r="U16" s="567"/>
    </row>
    <row r="17" spans="1:21" s="566" customFormat="1" ht="15" customHeight="1">
      <c r="A17" s="275" t="s">
        <v>238</v>
      </c>
      <c r="B17" s="301" t="s">
        <v>101</v>
      </c>
      <c r="C17" s="298">
        <v>38376</v>
      </c>
      <c r="D17" s="298">
        <v>31</v>
      </c>
      <c r="E17" s="298">
        <v>16</v>
      </c>
      <c r="F17" s="298">
        <v>12</v>
      </c>
      <c r="G17" s="298">
        <v>12</v>
      </c>
      <c r="H17" s="298">
        <v>7</v>
      </c>
      <c r="I17" s="298">
        <v>4</v>
      </c>
      <c r="J17" s="298">
        <v>3</v>
      </c>
      <c r="K17" s="298">
        <v>0</v>
      </c>
      <c r="L17" s="298">
        <v>0</v>
      </c>
      <c r="M17" s="298">
        <v>0</v>
      </c>
      <c r="N17" s="298">
        <v>2</v>
      </c>
      <c r="O17" s="298">
        <v>0</v>
      </c>
      <c r="P17" s="298">
        <v>0</v>
      </c>
      <c r="Q17" s="298">
        <v>0</v>
      </c>
      <c r="R17" s="298">
        <v>8</v>
      </c>
      <c r="S17" s="298">
        <v>0</v>
      </c>
      <c r="T17" s="299">
        <f t="shared" si="0"/>
        <v>38471</v>
      </c>
      <c r="U17" s="567"/>
    </row>
    <row r="18" spans="1:21" s="566" customFormat="1" ht="15" customHeight="1">
      <c r="A18" s="270" t="s">
        <v>239</v>
      </c>
      <c r="B18" s="300" t="s">
        <v>102</v>
      </c>
      <c r="C18" s="296">
        <v>4400</v>
      </c>
      <c r="D18" s="296">
        <v>2</v>
      </c>
      <c r="E18" s="296">
        <v>2</v>
      </c>
      <c r="F18" s="296">
        <v>1</v>
      </c>
      <c r="G18" s="296">
        <v>2</v>
      </c>
      <c r="H18" s="296">
        <v>2</v>
      </c>
      <c r="I18" s="296">
        <v>0</v>
      </c>
      <c r="J18" s="296">
        <v>1</v>
      </c>
      <c r="K18" s="296">
        <v>0</v>
      </c>
      <c r="L18" s="296">
        <v>0</v>
      </c>
      <c r="M18" s="296">
        <v>0</v>
      </c>
      <c r="N18" s="296">
        <v>0</v>
      </c>
      <c r="O18" s="296">
        <v>0</v>
      </c>
      <c r="P18" s="296">
        <v>0</v>
      </c>
      <c r="Q18" s="296">
        <v>0</v>
      </c>
      <c r="R18" s="296">
        <v>0</v>
      </c>
      <c r="S18" s="296">
        <v>0</v>
      </c>
      <c r="T18" s="297">
        <f t="shared" si="0"/>
        <v>4410</v>
      </c>
      <c r="U18" s="567"/>
    </row>
    <row r="19" spans="1:21" s="566" customFormat="1" ht="15" customHeight="1">
      <c r="A19" s="275" t="s">
        <v>240</v>
      </c>
      <c r="B19" s="301" t="s">
        <v>103</v>
      </c>
      <c r="C19" s="298">
        <v>4307</v>
      </c>
      <c r="D19" s="298">
        <v>0</v>
      </c>
      <c r="E19" s="298">
        <v>1</v>
      </c>
      <c r="F19" s="298">
        <v>0</v>
      </c>
      <c r="G19" s="298">
        <v>0</v>
      </c>
      <c r="H19" s="298">
        <v>0</v>
      </c>
      <c r="I19" s="298">
        <v>1</v>
      </c>
      <c r="J19" s="298">
        <v>0</v>
      </c>
      <c r="K19" s="298">
        <v>0</v>
      </c>
      <c r="L19" s="298">
        <v>0</v>
      </c>
      <c r="M19" s="298">
        <v>0</v>
      </c>
      <c r="N19" s="298">
        <v>0</v>
      </c>
      <c r="O19" s="298">
        <v>0</v>
      </c>
      <c r="P19" s="298">
        <v>0</v>
      </c>
      <c r="Q19" s="298">
        <v>0</v>
      </c>
      <c r="R19" s="298">
        <v>0</v>
      </c>
      <c r="S19" s="298">
        <v>0</v>
      </c>
      <c r="T19" s="299">
        <f t="shared" si="0"/>
        <v>4309</v>
      </c>
      <c r="U19" s="567"/>
    </row>
    <row r="20" spans="1:21" s="566" customFormat="1" ht="15" customHeight="1">
      <c r="A20" s="270" t="s">
        <v>241</v>
      </c>
      <c r="B20" s="300" t="s">
        <v>104</v>
      </c>
      <c r="C20" s="296">
        <v>6348</v>
      </c>
      <c r="D20" s="296">
        <v>3</v>
      </c>
      <c r="E20" s="296">
        <v>2</v>
      </c>
      <c r="F20" s="296">
        <v>0</v>
      </c>
      <c r="G20" s="296">
        <v>4</v>
      </c>
      <c r="H20" s="296">
        <v>1</v>
      </c>
      <c r="I20" s="296">
        <v>0</v>
      </c>
      <c r="J20" s="296">
        <v>0</v>
      </c>
      <c r="K20" s="296">
        <v>0</v>
      </c>
      <c r="L20" s="296">
        <v>0</v>
      </c>
      <c r="M20" s="296">
        <v>0</v>
      </c>
      <c r="N20" s="296">
        <v>1</v>
      </c>
      <c r="O20" s="296">
        <v>0</v>
      </c>
      <c r="P20" s="296">
        <v>0</v>
      </c>
      <c r="Q20" s="296">
        <v>0</v>
      </c>
      <c r="R20" s="296">
        <v>0</v>
      </c>
      <c r="S20" s="296">
        <v>0</v>
      </c>
      <c r="T20" s="297">
        <f t="shared" si="0"/>
        <v>6359</v>
      </c>
      <c r="U20" s="567"/>
    </row>
    <row r="21" spans="1:21" s="566" customFormat="1" ht="15" customHeight="1">
      <c r="A21" s="275" t="s">
        <v>242</v>
      </c>
      <c r="B21" s="301" t="s">
        <v>105</v>
      </c>
      <c r="C21" s="298">
        <v>7173</v>
      </c>
      <c r="D21" s="298">
        <v>7</v>
      </c>
      <c r="E21" s="298">
        <v>7</v>
      </c>
      <c r="F21" s="298">
        <v>1</v>
      </c>
      <c r="G21" s="298">
        <v>0</v>
      </c>
      <c r="H21" s="298">
        <v>0</v>
      </c>
      <c r="I21" s="298">
        <v>0</v>
      </c>
      <c r="J21" s="298">
        <v>0</v>
      </c>
      <c r="K21" s="298">
        <v>1</v>
      </c>
      <c r="L21" s="298">
        <v>0</v>
      </c>
      <c r="M21" s="298">
        <v>0</v>
      </c>
      <c r="N21" s="298">
        <v>0</v>
      </c>
      <c r="O21" s="298">
        <v>0</v>
      </c>
      <c r="P21" s="298">
        <v>0</v>
      </c>
      <c r="Q21" s="298">
        <v>0</v>
      </c>
      <c r="R21" s="298">
        <v>1</v>
      </c>
      <c r="S21" s="298">
        <v>0</v>
      </c>
      <c r="T21" s="299">
        <f t="shared" si="0"/>
        <v>7190</v>
      </c>
      <c r="U21" s="567"/>
    </row>
    <row r="22" spans="1:21" s="566" customFormat="1" ht="15" customHeight="1">
      <c r="A22" s="270" t="s">
        <v>243</v>
      </c>
      <c r="B22" s="300" t="s">
        <v>106</v>
      </c>
      <c r="C22" s="296">
        <v>9201</v>
      </c>
      <c r="D22" s="296">
        <v>7</v>
      </c>
      <c r="E22" s="296">
        <v>1</v>
      </c>
      <c r="F22" s="296">
        <v>1</v>
      </c>
      <c r="G22" s="296">
        <v>0</v>
      </c>
      <c r="H22" s="296">
        <v>0</v>
      </c>
      <c r="I22" s="296">
        <v>0</v>
      </c>
      <c r="J22" s="296">
        <v>0</v>
      </c>
      <c r="K22" s="296">
        <v>0</v>
      </c>
      <c r="L22" s="296">
        <v>0</v>
      </c>
      <c r="M22" s="296">
        <v>0</v>
      </c>
      <c r="N22" s="296">
        <v>0</v>
      </c>
      <c r="O22" s="296">
        <v>0</v>
      </c>
      <c r="P22" s="296">
        <v>0</v>
      </c>
      <c r="Q22" s="296">
        <v>0</v>
      </c>
      <c r="R22" s="296">
        <v>0</v>
      </c>
      <c r="S22" s="296">
        <v>0</v>
      </c>
      <c r="T22" s="297">
        <f t="shared" si="0"/>
        <v>9210</v>
      </c>
      <c r="U22" s="567"/>
    </row>
    <row r="23" spans="1:21" s="566" customFormat="1" ht="15" customHeight="1">
      <c r="A23" s="275" t="s">
        <v>244</v>
      </c>
      <c r="B23" s="301" t="s">
        <v>107</v>
      </c>
      <c r="C23" s="298">
        <v>102834</v>
      </c>
      <c r="D23" s="298">
        <v>135</v>
      </c>
      <c r="E23" s="298">
        <v>106</v>
      </c>
      <c r="F23" s="298">
        <v>89</v>
      </c>
      <c r="G23" s="298">
        <v>41</v>
      </c>
      <c r="H23" s="298">
        <v>37</v>
      </c>
      <c r="I23" s="298">
        <v>26</v>
      </c>
      <c r="J23" s="298">
        <v>10</v>
      </c>
      <c r="K23" s="298">
        <v>10</v>
      </c>
      <c r="L23" s="298">
        <v>7</v>
      </c>
      <c r="M23" s="298">
        <v>4</v>
      </c>
      <c r="N23" s="298">
        <v>5</v>
      </c>
      <c r="O23" s="298">
        <v>0</v>
      </c>
      <c r="P23" s="298">
        <v>2</v>
      </c>
      <c r="Q23" s="298">
        <v>0</v>
      </c>
      <c r="R23" s="298">
        <v>15</v>
      </c>
      <c r="S23" s="298">
        <v>0</v>
      </c>
      <c r="T23" s="299">
        <f t="shared" si="0"/>
        <v>103321</v>
      </c>
      <c r="U23" s="567"/>
    </row>
    <row r="24" spans="1:21" s="566" customFormat="1" ht="15" customHeight="1">
      <c r="A24" s="270" t="s">
        <v>245</v>
      </c>
      <c r="B24" s="300" t="s">
        <v>108</v>
      </c>
      <c r="C24" s="296">
        <v>18874</v>
      </c>
      <c r="D24" s="296">
        <v>10</v>
      </c>
      <c r="E24" s="296">
        <v>6</v>
      </c>
      <c r="F24" s="296">
        <v>5</v>
      </c>
      <c r="G24" s="296">
        <v>3</v>
      </c>
      <c r="H24" s="296">
        <v>2</v>
      </c>
      <c r="I24" s="296">
        <v>0</v>
      </c>
      <c r="J24" s="296">
        <v>0</v>
      </c>
      <c r="K24" s="296">
        <v>1</v>
      </c>
      <c r="L24" s="296">
        <v>3</v>
      </c>
      <c r="M24" s="296">
        <v>0</v>
      </c>
      <c r="N24" s="296">
        <v>0</v>
      </c>
      <c r="O24" s="296">
        <v>0</v>
      </c>
      <c r="P24" s="296">
        <v>0</v>
      </c>
      <c r="Q24" s="296">
        <v>0</v>
      </c>
      <c r="R24" s="296">
        <v>0</v>
      </c>
      <c r="S24" s="296">
        <v>0</v>
      </c>
      <c r="T24" s="297">
        <f t="shared" si="0"/>
        <v>18904</v>
      </c>
      <c r="U24" s="567"/>
    </row>
    <row r="25" spans="1:21" s="566" customFormat="1" ht="15" customHeight="1">
      <c r="A25" s="275" t="s">
        <v>246</v>
      </c>
      <c r="B25" s="301" t="s">
        <v>109</v>
      </c>
      <c r="C25" s="298">
        <v>3694</v>
      </c>
      <c r="D25" s="298">
        <v>2</v>
      </c>
      <c r="E25" s="298">
        <v>2</v>
      </c>
      <c r="F25" s="298">
        <v>1</v>
      </c>
      <c r="G25" s="298">
        <v>0</v>
      </c>
      <c r="H25" s="298">
        <v>0</v>
      </c>
      <c r="I25" s="298">
        <v>0</v>
      </c>
      <c r="J25" s="298">
        <v>0</v>
      </c>
      <c r="K25" s="298">
        <v>0</v>
      </c>
      <c r="L25" s="298">
        <v>0</v>
      </c>
      <c r="M25" s="298">
        <v>0</v>
      </c>
      <c r="N25" s="298">
        <v>0</v>
      </c>
      <c r="O25" s="298">
        <v>0</v>
      </c>
      <c r="P25" s="298">
        <v>0</v>
      </c>
      <c r="Q25" s="298">
        <v>1</v>
      </c>
      <c r="R25" s="298">
        <v>1</v>
      </c>
      <c r="S25" s="298">
        <v>0</v>
      </c>
      <c r="T25" s="299">
        <f t="shared" si="0"/>
        <v>3701</v>
      </c>
      <c r="U25" s="567"/>
    </row>
    <row r="26" spans="1:21" s="566" customFormat="1" ht="15" customHeight="1">
      <c r="A26" s="270" t="s">
        <v>247</v>
      </c>
      <c r="B26" s="300" t="s">
        <v>110</v>
      </c>
      <c r="C26" s="296">
        <v>13521</v>
      </c>
      <c r="D26" s="296">
        <v>15</v>
      </c>
      <c r="E26" s="296">
        <v>2</v>
      </c>
      <c r="F26" s="296">
        <v>4</v>
      </c>
      <c r="G26" s="296">
        <v>2</v>
      </c>
      <c r="H26" s="296">
        <v>1</v>
      </c>
      <c r="I26" s="296">
        <v>1</v>
      </c>
      <c r="J26" s="296">
        <v>1</v>
      </c>
      <c r="K26" s="296">
        <v>0</v>
      </c>
      <c r="L26" s="296">
        <v>2</v>
      </c>
      <c r="M26" s="296">
        <v>0</v>
      </c>
      <c r="N26" s="296">
        <v>1</v>
      </c>
      <c r="O26" s="296">
        <v>0</v>
      </c>
      <c r="P26" s="296">
        <v>0</v>
      </c>
      <c r="Q26" s="296">
        <v>0</v>
      </c>
      <c r="R26" s="296">
        <v>1</v>
      </c>
      <c r="S26" s="296">
        <v>0</v>
      </c>
      <c r="T26" s="297">
        <f t="shared" si="0"/>
        <v>13551</v>
      </c>
      <c r="U26" s="567"/>
    </row>
    <row r="27" spans="1:21" s="566" customFormat="1" ht="15" customHeight="1">
      <c r="A27" s="275" t="s">
        <v>248</v>
      </c>
      <c r="B27" s="301" t="s">
        <v>111</v>
      </c>
      <c r="C27" s="298">
        <v>41044</v>
      </c>
      <c r="D27" s="298">
        <v>31</v>
      </c>
      <c r="E27" s="298">
        <v>21</v>
      </c>
      <c r="F27" s="298">
        <v>10</v>
      </c>
      <c r="G27" s="298">
        <v>17</v>
      </c>
      <c r="H27" s="298">
        <v>9</v>
      </c>
      <c r="I27" s="298">
        <v>4</v>
      </c>
      <c r="J27" s="298">
        <v>2</v>
      </c>
      <c r="K27" s="298">
        <v>2</v>
      </c>
      <c r="L27" s="298">
        <v>0</v>
      </c>
      <c r="M27" s="298">
        <v>1</v>
      </c>
      <c r="N27" s="298">
        <v>2</v>
      </c>
      <c r="O27" s="298">
        <v>2</v>
      </c>
      <c r="P27" s="298">
        <v>0</v>
      </c>
      <c r="Q27" s="298">
        <v>0</v>
      </c>
      <c r="R27" s="298">
        <v>6</v>
      </c>
      <c r="S27" s="298">
        <v>0</v>
      </c>
      <c r="T27" s="299">
        <f t="shared" si="0"/>
        <v>41151</v>
      </c>
      <c r="U27" s="567"/>
    </row>
    <row r="28" spans="1:21" s="566" customFormat="1" ht="15" customHeight="1">
      <c r="A28" s="270" t="s">
        <v>249</v>
      </c>
      <c r="B28" s="300" t="s">
        <v>112</v>
      </c>
      <c r="C28" s="296">
        <v>29203</v>
      </c>
      <c r="D28" s="296">
        <v>17</v>
      </c>
      <c r="E28" s="296">
        <v>5</v>
      </c>
      <c r="F28" s="296">
        <v>10</v>
      </c>
      <c r="G28" s="296">
        <v>1</v>
      </c>
      <c r="H28" s="296">
        <v>3</v>
      </c>
      <c r="I28" s="296">
        <v>2</v>
      </c>
      <c r="J28" s="296">
        <v>1</v>
      </c>
      <c r="K28" s="296">
        <v>0</v>
      </c>
      <c r="L28" s="296">
        <v>0</v>
      </c>
      <c r="M28" s="296">
        <v>1</v>
      </c>
      <c r="N28" s="296">
        <v>2</v>
      </c>
      <c r="O28" s="296">
        <v>0</v>
      </c>
      <c r="P28" s="296">
        <v>0</v>
      </c>
      <c r="Q28" s="296">
        <v>0</v>
      </c>
      <c r="R28" s="296">
        <v>5</v>
      </c>
      <c r="S28" s="296">
        <v>0</v>
      </c>
      <c r="T28" s="297">
        <f t="shared" si="0"/>
        <v>29250</v>
      </c>
      <c r="U28" s="567"/>
    </row>
    <row r="29" spans="1:21" s="566" customFormat="1" ht="15" customHeight="1">
      <c r="A29" s="275" t="s">
        <v>250</v>
      </c>
      <c r="B29" s="301" t="s">
        <v>113</v>
      </c>
      <c r="C29" s="298">
        <v>12600</v>
      </c>
      <c r="D29" s="298">
        <v>8</v>
      </c>
      <c r="E29" s="298">
        <v>4</v>
      </c>
      <c r="F29" s="298">
        <v>11</v>
      </c>
      <c r="G29" s="298">
        <v>3</v>
      </c>
      <c r="H29" s="298">
        <v>1</v>
      </c>
      <c r="I29" s="298">
        <v>3</v>
      </c>
      <c r="J29" s="298">
        <v>1</v>
      </c>
      <c r="K29" s="298">
        <v>0</v>
      </c>
      <c r="L29" s="298">
        <v>0</v>
      </c>
      <c r="M29" s="298">
        <v>0</v>
      </c>
      <c r="N29" s="298">
        <v>0</v>
      </c>
      <c r="O29" s="298">
        <v>0</v>
      </c>
      <c r="P29" s="298">
        <v>0</v>
      </c>
      <c r="Q29" s="298">
        <v>0</v>
      </c>
      <c r="R29" s="298">
        <v>3</v>
      </c>
      <c r="S29" s="298">
        <v>0</v>
      </c>
      <c r="T29" s="299">
        <f t="shared" si="0"/>
        <v>12634</v>
      </c>
      <c r="U29" s="567"/>
    </row>
    <row r="30" spans="1:21" s="566" customFormat="1" ht="15" customHeight="1">
      <c r="A30" s="270" t="s">
        <v>251</v>
      </c>
      <c r="B30" s="300" t="s">
        <v>114</v>
      </c>
      <c r="C30" s="296">
        <v>11427</v>
      </c>
      <c r="D30" s="296">
        <v>12</v>
      </c>
      <c r="E30" s="296">
        <v>2</v>
      </c>
      <c r="F30" s="296">
        <v>1</v>
      </c>
      <c r="G30" s="296">
        <v>2</v>
      </c>
      <c r="H30" s="296">
        <v>2</v>
      </c>
      <c r="I30" s="296">
        <v>0</v>
      </c>
      <c r="J30" s="296">
        <v>1</v>
      </c>
      <c r="K30" s="296">
        <v>1</v>
      </c>
      <c r="L30" s="296">
        <v>0</v>
      </c>
      <c r="M30" s="296">
        <v>0</v>
      </c>
      <c r="N30" s="296">
        <v>0</v>
      </c>
      <c r="O30" s="296">
        <v>0</v>
      </c>
      <c r="P30" s="296">
        <v>1</v>
      </c>
      <c r="Q30" s="296">
        <v>0</v>
      </c>
      <c r="R30" s="296">
        <v>1</v>
      </c>
      <c r="S30" s="296">
        <v>0</v>
      </c>
      <c r="T30" s="297">
        <f t="shared" si="0"/>
        <v>11450</v>
      </c>
      <c r="U30" s="567"/>
    </row>
    <row r="31" spans="1:21" s="566" customFormat="1" ht="15" customHeight="1">
      <c r="A31" s="275" t="s">
        <v>252</v>
      </c>
      <c r="B31" s="301" t="s">
        <v>115</v>
      </c>
      <c r="C31" s="298">
        <v>4805</v>
      </c>
      <c r="D31" s="298">
        <v>1</v>
      </c>
      <c r="E31" s="298">
        <v>0</v>
      </c>
      <c r="F31" s="298">
        <v>1</v>
      </c>
      <c r="G31" s="298">
        <v>0</v>
      </c>
      <c r="H31" s="298">
        <v>0</v>
      </c>
      <c r="I31" s="298">
        <v>1</v>
      </c>
      <c r="J31" s="298">
        <v>0</v>
      </c>
      <c r="K31" s="298">
        <v>2</v>
      </c>
      <c r="L31" s="298">
        <v>0</v>
      </c>
      <c r="M31" s="298">
        <v>0</v>
      </c>
      <c r="N31" s="298">
        <v>0</v>
      </c>
      <c r="O31" s="298">
        <v>0</v>
      </c>
      <c r="P31" s="298">
        <v>0</v>
      </c>
      <c r="Q31" s="298">
        <v>0</v>
      </c>
      <c r="R31" s="298">
        <v>0</v>
      </c>
      <c r="S31" s="298">
        <v>0</v>
      </c>
      <c r="T31" s="299">
        <f t="shared" si="0"/>
        <v>4810</v>
      </c>
      <c r="U31" s="567"/>
    </row>
    <row r="32" spans="1:21" s="566" customFormat="1" ht="15" customHeight="1">
      <c r="A32" s="270" t="s">
        <v>253</v>
      </c>
      <c r="B32" s="300" t="s">
        <v>116</v>
      </c>
      <c r="C32" s="296">
        <v>14558</v>
      </c>
      <c r="D32" s="296">
        <v>12</v>
      </c>
      <c r="E32" s="296">
        <v>7</v>
      </c>
      <c r="F32" s="296">
        <v>4</v>
      </c>
      <c r="G32" s="296">
        <v>1</v>
      </c>
      <c r="H32" s="296">
        <v>0</v>
      </c>
      <c r="I32" s="296">
        <v>0</v>
      </c>
      <c r="J32" s="296">
        <v>4</v>
      </c>
      <c r="K32" s="296">
        <v>0</v>
      </c>
      <c r="L32" s="296">
        <v>1</v>
      </c>
      <c r="M32" s="296">
        <v>0</v>
      </c>
      <c r="N32" s="296">
        <v>0</v>
      </c>
      <c r="O32" s="296">
        <v>1</v>
      </c>
      <c r="P32" s="296">
        <v>0</v>
      </c>
      <c r="Q32" s="296">
        <v>0</v>
      </c>
      <c r="R32" s="296">
        <v>2</v>
      </c>
      <c r="S32" s="296">
        <v>0</v>
      </c>
      <c r="T32" s="297">
        <f t="shared" si="0"/>
        <v>14590</v>
      </c>
      <c r="U32" s="567"/>
    </row>
    <row r="33" spans="1:21" s="566" customFormat="1" ht="15" customHeight="1">
      <c r="A33" s="275" t="s">
        <v>254</v>
      </c>
      <c r="B33" s="301" t="s">
        <v>117</v>
      </c>
      <c r="C33" s="298">
        <v>22366</v>
      </c>
      <c r="D33" s="298">
        <v>21</v>
      </c>
      <c r="E33" s="298">
        <v>10</v>
      </c>
      <c r="F33" s="298">
        <v>16</v>
      </c>
      <c r="G33" s="298">
        <v>5</v>
      </c>
      <c r="H33" s="298">
        <v>10</v>
      </c>
      <c r="I33" s="298">
        <v>5</v>
      </c>
      <c r="J33" s="298">
        <v>3</v>
      </c>
      <c r="K33" s="298">
        <v>5</v>
      </c>
      <c r="L33" s="298">
        <v>2</v>
      </c>
      <c r="M33" s="298">
        <v>0</v>
      </c>
      <c r="N33" s="298">
        <v>7</v>
      </c>
      <c r="O33" s="298">
        <v>0</v>
      </c>
      <c r="P33" s="298">
        <v>0</v>
      </c>
      <c r="Q33" s="298">
        <v>0</v>
      </c>
      <c r="R33" s="298">
        <v>7</v>
      </c>
      <c r="S33" s="298">
        <v>0</v>
      </c>
      <c r="T33" s="299">
        <f t="shared" si="0"/>
        <v>22457</v>
      </c>
      <c r="U33" s="567"/>
    </row>
    <row r="34" spans="1:21" s="566" customFormat="1" ht="15" customHeight="1">
      <c r="A34" s="270" t="s">
        <v>255</v>
      </c>
      <c r="B34" s="300" t="s">
        <v>118</v>
      </c>
      <c r="C34" s="296">
        <v>65073</v>
      </c>
      <c r="D34" s="296">
        <v>59</v>
      </c>
      <c r="E34" s="296">
        <v>45</v>
      </c>
      <c r="F34" s="296">
        <v>41</v>
      </c>
      <c r="G34" s="296">
        <v>30</v>
      </c>
      <c r="H34" s="296">
        <v>15</v>
      </c>
      <c r="I34" s="296">
        <v>8</v>
      </c>
      <c r="J34" s="296">
        <v>7</v>
      </c>
      <c r="K34" s="296">
        <v>5</v>
      </c>
      <c r="L34" s="296">
        <v>3</v>
      </c>
      <c r="M34" s="296">
        <v>1</v>
      </c>
      <c r="N34" s="296">
        <v>10</v>
      </c>
      <c r="O34" s="296">
        <v>0</v>
      </c>
      <c r="P34" s="296">
        <v>1</v>
      </c>
      <c r="Q34" s="296">
        <v>0</v>
      </c>
      <c r="R34" s="296">
        <v>8</v>
      </c>
      <c r="S34" s="296">
        <v>0</v>
      </c>
      <c r="T34" s="297">
        <f t="shared" si="0"/>
        <v>65306</v>
      </c>
      <c r="U34" s="567"/>
    </row>
    <row r="35" spans="1:21" s="566" customFormat="1" ht="15" customHeight="1">
      <c r="A35" s="275" t="s">
        <v>256</v>
      </c>
      <c r="B35" s="301" t="s">
        <v>168</v>
      </c>
      <c r="C35" s="298">
        <v>10882</v>
      </c>
      <c r="D35" s="298">
        <v>7</v>
      </c>
      <c r="E35" s="298">
        <v>5</v>
      </c>
      <c r="F35" s="298">
        <v>5</v>
      </c>
      <c r="G35" s="298">
        <v>1</v>
      </c>
      <c r="H35" s="298">
        <v>0</v>
      </c>
      <c r="I35" s="298">
        <v>1</v>
      </c>
      <c r="J35" s="298">
        <v>1</v>
      </c>
      <c r="K35" s="298">
        <v>0</v>
      </c>
      <c r="L35" s="298">
        <v>0</v>
      </c>
      <c r="M35" s="298">
        <v>0</v>
      </c>
      <c r="N35" s="298">
        <v>0</v>
      </c>
      <c r="O35" s="298">
        <v>0</v>
      </c>
      <c r="P35" s="298">
        <v>0</v>
      </c>
      <c r="Q35" s="298">
        <v>0</v>
      </c>
      <c r="R35" s="298">
        <v>0</v>
      </c>
      <c r="S35" s="298">
        <v>0</v>
      </c>
      <c r="T35" s="299">
        <f t="shared" si="0"/>
        <v>10902</v>
      </c>
      <c r="U35" s="567"/>
    </row>
    <row r="36" spans="1:21" s="566" customFormat="1" ht="15" customHeight="1">
      <c r="A36" s="270" t="s">
        <v>257</v>
      </c>
      <c r="B36" s="300" t="s">
        <v>119</v>
      </c>
      <c r="C36" s="296">
        <v>2540</v>
      </c>
      <c r="D36" s="296">
        <v>2</v>
      </c>
      <c r="E36" s="296">
        <v>0</v>
      </c>
      <c r="F36" s="296">
        <v>0</v>
      </c>
      <c r="G36" s="296">
        <v>0</v>
      </c>
      <c r="H36" s="296">
        <v>0</v>
      </c>
      <c r="I36" s="296">
        <v>3</v>
      </c>
      <c r="J36" s="296">
        <v>0</v>
      </c>
      <c r="K36" s="296">
        <v>0</v>
      </c>
      <c r="L36" s="296">
        <v>0</v>
      </c>
      <c r="M36" s="296">
        <v>0</v>
      </c>
      <c r="N36" s="296">
        <v>0</v>
      </c>
      <c r="O36" s="296">
        <v>0</v>
      </c>
      <c r="P36" s="296">
        <v>0</v>
      </c>
      <c r="Q36" s="296">
        <v>0</v>
      </c>
      <c r="R36" s="296">
        <v>0</v>
      </c>
      <c r="S36" s="296">
        <v>0</v>
      </c>
      <c r="T36" s="297">
        <f t="shared" si="0"/>
        <v>2545</v>
      </c>
      <c r="U36" s="567"/>
    </row>
    <row r="37" spans="1:21" s="566" customFormat="1" ht="15" customHeight="1">
      <c r="A37" s="275" t="s">
        <v>258</v>
      </c>
      <c r="B37" s="301" t="s">
        <v>120</v>
      </c>
      <c r="C37" s="298">
        <v>5047</v>
      </c>
      <c r="D37" s="298">
        <v>0</v>
      </c>
      <c r="E37" s="298">
        <v>0</v>
      </c>
      <c r="F37" s="298">
        <v>0</v>
      </c>
      <c r="G37" s="298">
        <v>0</v>
      </c>
      <c r="H37" s="298">
        <v>0</v>
      </c>
      <c r="I37" s="298">
        <v>0</v>
      </c>
      <c r="J37" s="298">
        <v>0</v>
      </c>
      <c r="K37" s="298">
        <v>0</v>
      </c>
      <c r="L37" s="298">
        <v>0</v>
      </c>
      <c r="M37" s="298">
        <v>0</v>
      </c>
      <c r="N37" s="298">
        <v>1</v>
      </c>
      <c r="O37" s="298">
        <v>0</v>
      </c>
      <c r="P37" s="298">
        <v>0</v>
      </c>
      <c r="Q37" s="298">
        <v>0</v>
      </c>
      <c r="R37" s="298">
        <v>0</v>
      </c>
      <c r="S37" s="298">
        <v>0</v>
      </c>
      <c r="T37" s="299">
        <f t="shared" si="0"/>
        <v>5048</v>
      </c>
      <c r="U37" s="567"/>
    </row>
    <row r="38" spans="1:21" s="566" customFormat="1" ht="15" customHeight="1">
      <c r="A38" s="270" t="s">
        <v>259</v>
      </c>
      <c r="B38" s="300" t="s">
        <v>121</v>
      </c>
      <c r="C38" s="296">
        <v>49179</v>
      </c>
      <c r="D38" s="296">
        <v>36</v>
      </c>
      <c r="E38" s="296">
        <v>14</v>
      </c>
      <c r="F38" s="296">
        <v>13</v>
      </c>
      <c r="G38" s="296">
        <v>9</v>
      </c>
      <c r="H38" s="296">
        <v>7</v>
      </c>
      <c r="I38" s="296">
        <v>3</v>
      </c>
      <c r="J38" s="296">
        <v>0</v>
      </c>
      <c r="K38" s="296">
        <v>0</v>
      </c>
      <c r="L38" s="296">
        <v>1</v>
      </c>
      <c r="M38" s="296">
        <v>0</v>
      </c>
      <c r="N38" s="296">
        <v>3</v>
      </c>
      <c r="O38" s="296">
        <v>0</v>
      </c>
      <c r="P38" s="296">
        <v>0</v>
      </c>
      <c r="Q38" s="296">
        <v>0</v>
      </c>
      <c r="R38" s="296">
        <v>3</v>
      </c>
      <c r="S38" s="296">
        <v>0</v>
      </c>
      <c r="T38" s="297">
        <f t="shared" si="0"/>
        <v>49268</v>
      </c>
      <c r="U38" s="567"/>
    </row>
    <row r="39" spans="1:21" s="566" customFormat="1" ht="15" customHeight="1">
      <c r="A39" s="275" t="s">
        <v>260</v>
      </c>
      <c r="B39" s="301" t="s">
        <v>122</v>
      </c>
      <c r="C39" s="298">
        <v>12462</v>
      </c>
      <c r="D39" s="298">
        <v>9</v>
      </c>
      <c r="E39" s="298">
        <v>3</v>
      </c>
      <c r="F39" s="298">
        <v>0</v>
      </c>
      <c r="G39" s="298">
        <v>2</v>
      </c>
      <c r="H39" s="298">
        <v>0</v>
      </c>
      <c r="I39" s="298">
        <v>0</v>
      </c>
      <c r="J39" s="298">
        <v>1</v>
      </c>
      <c r="K39" s="298">
        <v>0</v>
      </c>
      <c r="L39" s="298">
        <v>0</v>
      </c>
      <c r="M39" s="298">
        <v>0</v>
      </c>
      <c r="N39" s="298">
        <v>0</v>
      </c>
      <c r="O39" s="298">
        <v>0</v>
      </c>
      <c r="P39" s="298">
        <v>0</v>
      </c>
      <c r="Q39" s="298">
        <v>0</v>
      </c>
      <c r="R39" s="298">
        <v>1</v>
      </c>
      <c r="S39" s="298">
        <v>0</v>
      </c>
      <c r="T39" s="299">
        <f t="shared" si="0"/>
        <v>12478</v>
      </c>
      <c r="U39" s="567"/>
    </row>
    <row r="40" spans="1:21" s="566" customFormat="1" ht="15" customHeight="1">
      <c r="A40" s="270" t="s">
        <v>261</v>
      </c>
      <c r="B40" s="300" t="s">
        <v>182</v>
      </c>
      <c r="C40" s="296">
        <v>63866</v>
      </c>
      <c r="D40" s="296">
        <v>47</v>
      </c>
      <c r="E40" s="296">
        <v>29</v>
      </c>
      <c r="F40" s="296">
        <v>19</v>
      </c>
      <c r="G40" s="296">
        <v>10</v>
      </c>
      <c r="H40" s="296">
        <v>11</v>
      </c>
      <c r="I40" s="296">
        <v>13</v>
      </c>
      <c r="J40" s="296">
        <v>3</v>
      </c>
      <c r="K40" s="296">
        <v>2</v>
      </c>
      <c r="L40" s="296">
        <v>0</v>
      </c>
      <c r="M40" s="296">
        <v>1</v>
      </c>
      <c r="N40" s="296">
        <v>4</v>
      </c>
      <c r="O40" s="296">
        <v>2</v>
      </c>
      <c r="P40" s="296">
        <v>1</v>
      </c>
      <c r="Q40" s="296">
        <v>0</v>
      </c>
      <c r="R40" s="296">
        <v>12</v>
      </c>
      <c r="S40" s="296">
        <v>0</v>
      </c>
      <c r="T40" s="297">
        <f t="shared" si="0"/>
        <v>64020</v>
      </c>
      <c r="U40" s="567"/>
    </row>
    <row r="41" spans="1:21" s="566" customFormat="1" ht="15" customHeight="1">
      <c r="A41" s="275" t="s">
        <v>262</v>
      </c>
      <c r="B41" s="301" t="s">
        <v>123</v>
      </c>
      <c r="C41" s="298">
        <v>615500</v>
      </c>
      <c r="D41" s="298">
        <v>1264</v>
      </c>
      <c r="E41" s="298">
        <v>826</v>
      </c>
      <c r="F41" s="298">
        <v>825</v>
      </c>
      <c r="G41" s="298">
        <v>453</v>
      </c>
      <c r="H41" s="298">
        <v>388</v>
      </c>
      <c r="I41" s="298">
        <v>216</v>
      </c>
      <c r="J41" s="298">
        <v>154</v>
      </c>
      <c r="K41" s="298">
        <v>85</v>
      </c>
      <c r="L41" s="298">
        <v>107</v>
      </c>
      <c r="M41" s="298">
        <v>30</v>
      </c>
      <c r="N41" s="298">
        <v>189</v>
      </c>
      <c r="O41" s="298">
        <v>13</v>
      </c>
      <c r="P41" s="298">
        <v>16</v>
      </c>
      <c r="Q41" s="298">
        <v>3</v>
      </c>
      <c r="R41" s="298">
        <v>366</v>
      </c>
      <c r="S41" s="298">
        <v>0</v>
      </c>
      <c r="T41" s="299">
        <f t="shared" si="0"/>
        <v>620435</v>
      </c>
      <c r="U41" s="567"/>
    </row>
    <row r="42" spans="1:21" s="566" customFormat="1" ht="15" customHeight="1">
      <c r="A42" s="270" t="s">
        <v>263</v>
      </c>
      <c r="B42" s="300" t="s">
        <v>124</v>
      </c>
      <c r="C42" s="296">
        <v>153112</v>
      </c>
      <c r="D42" s="296">
        <v>209</v>
      </c>
      <c r="E42" s="296">
        <v>93</v>
      </c>
      <c r="F42" s="296">
        <v>68</v>
      </c>
      <c r="G42" s="296">
        <v>47</v>
      </c>
      <c r="H42" s="296">
        <v>41</v>
      </c>
      <c r="I42" s="296">
        <v>24</v>
      </c>
      <c r="J42" s="296">
        <v>15</v>
      </c>
      <c r="K42" s="296">
        <v>8</v>
      </c>
      <c r="L42" s="296">
        <v>13</v>
      </c>
      <c r="M42" s="296">
        <v>6</v>
      </c>
      <c r="N42" s="296">
        <v>17</v>
      </c>
      <c r="O42" s="296">
        <v>0</v>
      </c>
      <c r="P42" s="296">
        <v>5</v>
      </c>
      <c r="Q42" s="296">
        <v>0</v>
      </c>
      <c r="R42" s="296">
        <v>47</v>
      </c>
      <c r="S42" s="296">
        <v>0</v>
      </c>
      <c r="T42" s="297">
        <f t="shared" si="0"/>
        <v>153705</v>
      </c>
      <c r="U42" s="567"/>
    </row>
    <row r="43" spans="1:21" s="566" customFormat="1" ht="15" customHeight="1">
      <c r="A43" s="275" t="s">
        <v>264</v>
      </c>
      <c r="B43" s="301" t="s">
        <v>125</v>
      </c>
      <c r="C43" s="298">
        <v>5023</v>
      </c>
      <c r="D43" s="298">
        <v>6</v>
      </c>
      <c r="E43" s="298">
        <v>4</v>
      </c>
      <c r="F43" s="298">
        <v>0</v>
      </c>
      <c r="G43" s="298">
        <v>0</v>
      </c>
      <c r="H43" s="298">
        <v>0</v>
      </c>
      <c r="I43" s="298">
        <v>0</v>
      </c>
      <c r="J43" s="298">
        <v>0</v>
      </c>
      <c r="K43" s="298">
        <v>0</v>
      </c>
      <c r="L43" s="298">
        <v>0</v>
      </c>
      <c r="M43" s="298">
        <v>0</v>
      </c>
      <c r="N43" s="298">
        <v>0</v>
      </c>
      <c r="O43" s="298">
        <v>0</v>
      </c>
      <c r="P43" s="298">
        <v>0</v>
      </c>
      <c r="Q43" s="298">
        <v>0</v>
      </c>
      <c r="R43" s="298">
        <v>0</v>
      </c>
      <c r="S43" s="298">
        <v>0</v>
      </c>
      <c r="T43" s="299">
        <f t="shared" si="0"/>
        <v>5033</v>
      </c>
      <c r="U43" s="567"/>
    </row>
    <row r="44" spans="1:21" s="566" customFormat="1" ht="15" customHeight="1">
      <c r="A44" s="270" t="s">
        <v>265</v>
      </c>
      <c r="B44" s="300" t="s">
        <v>126</v>
      </c>
      <c r="C44" s="296">
        <v>9805</v>
      </c>
      <c r="D44" s="296">
        <v>10</v>
      </c>
      <c r="E44" s="296">
        <v>0</v>
      </c>
      <c r="F44" s="296">
        <v>2</v>
      </c>
      <c r="G44" s="296">
        <v>1</v>
      </c>
      <c r="H44" s="296">
        <v>1</v>
      </c>
      <c r="I44" s="296">
        <v>2</v>
      </c>
      <c r="J44" s="296">
        <v>0</v>
      </c>
      <c r="K44" s="296">
        <v>0</v>
      </c>
      <c r="L44" s="296">
        <v>0</v>
      </c>
      <c r="M44" s="296">
        <v>0</v>
      </c>
      <c r="N44" s="296">
        <v>0</v>
      </c>
      <c r="O44" s="296">
        <v>0</v>
      </c>
      <c r="P44" s="296">
        <v>0</v>
      </c>
      <c r="Q44" s="296">
        <v>0</v>
      </c>
      <c r="R44" s="296">
        <v>0</v>
      </c>
      <c r="S44" s="296">
        <v>0</v>
      </c>
      <c r="T44" s="297">
        <f t="shared" si="0"/>
        <v>9821</v>
      </c>
      <c r="U44" s="567"/>
    </row>
    <row r="45" spans="1:21" s="566" customFormat="1" ht="15" customHeight="1">
      <c r="A45" s="275" t="s">
        <v>266</v>
      </c>
      <c r="B45" s="301" t="s">
        <v>127</v>
      </c>
      <c r="C45" s="298">
        <v>40896</v>
      </c>
      <c r="D45" s="298">
        <v>51</v>
      </c>
      <c r="E45" s="298">
        <v>28</v>
      </c>
      <c r="F45" s="298">
        <v>21</v>
      </c>
      <c r="G45" s="298">
        <v>24</v>
      </c>
      <c r="H45" s="298">
        <v>3</v>
      </c>
      <c r="I45" s="298">
        <v>6</v>
      </c>
      <c r="J45" s="298">
        <v>4</v>
      </c>
      <c r="K45" s="298">
        <v>1</v>
      </c>
      <c r="L45" s="298">
        <v>0</v>
      </c>
      <c r="M45" s="298">
        <v>0</v>
      </c>
      <c r="N45" s="298">
        <v>4</v>
      </c>
      <c r="O45" s="298">
        <v>0</v>
      </c>
      <c r="P45" s="298">
        <v>0</v>
      </c>
      <c r="Q45" s="298">
        <v>0</v>
      </c>
      <c r="R45" s="298">
        <v>4</v>
      </c>
      <c r="S45" s="298">
        <v>0</v>
      </c>
      <c r="T45" s="299">
        <f t="shared" si="0"/>
        <v>41042</v>
      </c>
      <c r="U45" s="567"/>
    </row>
    <row r="46" spans="1:21" s="566" customFormat="1" ht="15" customHeight="1">
      <c r="A46" s="270" t="s">
        <v>267</v>
      </c>
      <c r="B46" s="300" t="s">
        <v>128</v>
      </c>
      <c r="C46" s="296">
        <v>10232</v>
      </c>
      <c r="D46" s="296">
        <v>13</v>
      </c>
      <c r="E46" s="296">
        <v>0</v>
      </c>
      <c r="F46" s="296">
        <v>4</v>
      </c>
      <c r="G46" s="296">
        <v>4</v>
      </c>
      <c r="H46" s="296">
        <v>1</v>
      </c>
      <c r="I46" s="296">
        <v>0</v>
      </c>
      <c r="J46" s="296">
        <v>0</v>
      </c>
      <c r="K46" s="296">
        <v>0</v>
      </c>
      <c r="L46" s="296">
        <v>0</v>
      </c>
      <c r="M46" s="296">
        <v>0</v>
      </c>
      <c r="N46" s="296">
        <v>0</v>
      </c>
      <c r="O46" s="296">
        <v>0</v>
      </c>
      <c r="P46" s="296">
        <v>0</v>
      </c>
      <c r="Q46" s="296">
        <v>0</v>
      </c>
      <c r="R46" s="296">
        <v>2</v>
      </c>
      <c r="S46" s="296">
        <v>0</v>
      </c>
      <c r="T46" s="297">
        <f t="shared" si="0"/>
        <v>10256</v>
      </c>
      <c r="U46" s="567"/>
    </row>
    <row r="47" spans="1:21" s="566" customFormat="1" ht="15" customHeight="1">
      <c r="A47" s="275" t="s">
        <v>268</v>
      </c>
      <c r="B47" s="301" t="s">
        <v>169</v>
      </c>
      <c r="C47" s="298">
        <v>5909</v>
      </c>
      <c r="D47" s="298">
        <v>2</v>
      </c>
      <c r="E47" s="298">
        <v>1</v>
      </c>
      <c r="F47" s="298">
        <v>2</v>
      </c>
      <c r="G47" s="298">
        <v>4</v>
      </c>
      <c r="H47" s="298">
        <v>1</v>
      </c>
      <c r="I47" s="298">
        <v>0</v>
      </c>
      <c r="J47" s="298">
        <v>0</v>
      </c>
      <c r="K47" s="298">
        <v>0</v>
      </c>
      <c r="L47" s="298">
        <v>0</v>
      </c>
      <c r="M47" s="298">
        <v>0</v>
      </c>
      <c r="N47" s="298">
        <v>1</v>
      </c>
      <c r="O47" s="298">
        <v>0</v>
      </c>
      <c r="P47" s="298">
        <v>0</v>
      </c>
      <c r="Q47" s="298">
        <v>0</v>
      </c>
      <c r="R47" s="298">
        <v>1</v>
      </c>
      <c r="S47" s="298">
        <v>0</v>
      </c>
      <c r="T47" s="299">
        <f t="shared" si="0"/>
        <v>5921</v>
      </c>
      <c r="U47" s="567"/>
    </row>
    <row r="48" spans="1:21" s="566" customFormat="1" ht="15" customHeight="1">
      <c r="A48" s="270" t="s">
        <v>269</v>
      </c>
      <c r="B48" s="300" t="s">
        <v>129</v>
      </c>
      <c r="C48" s="296">
        <v>50770</v>
      </c>
      <c r="D48" s="296">
        <v>84</v>
      </c>
      <c r="E48" s="296">
        <v>61</v>
      </c>
      <c r="F48" s="296">
        <v>61</v>
      </c>
      <c r="G48" s="296">
        <v>34</v>
      </c>
      <c r="H48" s="296">
        <v>22</v>
      </c>
      <c r="I48" s="296">
        <v>22</v>
      </c>
      <c r="J48" s="296">
        <v>8</v>
      </c>
      <c r="K48" s="296">
        <v>5</v>
      </c>
      <c r="L48" s="296">
        <v>3</v>
      </c>
      <c r="M48" s="296">
        <v>6</v>
      </c>
      <c r="N48" s="296">
        <v>5</v>
      </c>
      <c r="O48" s="296">
        <v>0</v>
      </c>
      <c r="P48" s="296">
        <v>0</v>
      </c>
      <c r="Q48" s="296">
        <v>0</v>
      </c>
      <c r="R48" s="296">
        <v>16</v>
      </c>
      <c r="S48" s="296">
        <v>0</v>
      </c>
      <c r="T48" s="297">
        <f t="shared" si="0"/>
        <v>51097</v>
      </c>
      <c r="U48" s="567"/>
    </row>
    <row r="49" spans="1:21" s="566" customFormat="1" ht="15" customHeight="1">
      <c r="A49" s="275" t="s">
        <v>270</v>
      </c>
      <c r="B49" s="301" t="s">
        <v>130</v>
      </c>
      <c r="C49" s="298">
        <v>76324</v>
      </c>
      <c r="D49" s="298">
        <v>66</v>
      </c>
      <c r="E49" s="298">
        <v>40</v>
      </c>
      <c r="F49" s="298">
        <v>25</v>
      </c>
      <c r="G49" s="298">
        <v>24</v>
      </c>
      <c r="H49" s="298">
        <v>20</v>
      </c>
      <c r="I49" s="298">
        <v>8</v>
      </c>
      <c r="J49" s="298">
        <v>6</v>
      </c>
      <c r="K49" s="298">
        <v>2</v>
      </c>
      <c r="L49" s="298">
        <v>5</v>
      </c>
      <c r="M49" s="298">
        <v>2</v>
      </c>
      <c r="N49" s="298">
        <v>4</v>
      </c>
      <c r="O49" s="298">
        <v>1</v>
      </c>
      <c r="P49" s="298">
        <v>0</v>
      </c>
      <c r="Q49" s="298">
        <v>0</v>
      </c>
      <c r="R49" s="298">
        <v>6</v>
      </c>
      <c r="S49" s="298">
        <v>0</v>
      </c>
      <c r="T49" s="299">
        <f t="shared" si="0"/>
        <v>76533</v>
      </c>
      <c r="U49" s="567"/>
    </row>
    <row r="50" spans="1:21" s="566" customFormat="1" ht="15" customHeight="1">
      <c r="A50" s="270" t="s">
        <v>271</v>
      </c>
      <c r="B50" s="300" t="s">
        <v>131</v>
      </c>
      <c r="C50" s="296">
        <v>12453</v>
      </c>
      <c r="D50" s="296">
        <v>9</v>
      </c>
      <c r="E50" s="296">
        <v>2</v>
      </c>
      <c r="F50" s="296">
        <v>1</v>
      </c>
      <c r="G50" s="296">
        <v>1</v>
      </c>
      <c r="H50" s="296">
        <v>4</v>
      </c>
      <c r="I50" s="296">
        <v>2</v>
      </c>
      <c r="J50" s="296">
        <v>0</v>
      </c>
      <c r="K50" s="296">
        <v>0</v>
      </c>
      <c r="L50" s="296">
        <v>0</v>
      </c>
      <c r="M50" s="296">
        <v>0</v>
      </c>
      <c r="N50" s="296">
        <v>0</v>
      </c>
      <c r="O50" s="296">
        <v>0</v>
      </c>
      <c r="P50" s="296">
        <v>2</v>
      </c>
      <c r="Q50" s="296">
        <v>0</v>
      </c>
      <c r="R50" s="296">
        <v>2</v>
      </c>
      <c r="S50" s="296">
        <v>0</v>
      </c>
      <c r="T50" s="297">
        <f t="shared" si="0"/>
        <v>12476</v>
      </c>
      <c r="U50" s="567"/>
    </row>
    <row r="51" spans="1:21" s="566" customFormat="1" ht="15" customHeight="1">
      <c r="A51" s="275" t="s">
        <v>272</v>
      </c>
      <c r="B51" s="301" t="s">
        <v>132</v>
      </c>
      <c r="C51" s="298">
        <v>18050</v>
      </c>
      <c r="D51" s="298">
        <v>17</v>
      </c>
      <c r="E51" s="298">
        <v>5</v>
      </c>
      <c r="F51" s="298">
        <v>3</v>
      </c>
      <c r="G51" s="298">
        <v>2</v>
      </c>
      <c r="H51" s="298">
        <v>2</v>
      </c>
      <c r="I51" s="298">
        <v>2</v>
      </c>
      <c r="J51" s="298">
        <v>1</v>
      </c>
      <c r="K51" s="298">
        <v>1</v>
      </c>
      <c r="L51" s="298">
        <v>0</v>
      </c>
      <c r="M51" s="298">
        <v>1</v>
      </c>
      <c r="N51" s="298">
        <v>0</v>
      </c>
      <c r="O51" s="298">
        <v>0</v>
      </c>
      <c r="P51" s="298">
        <v>0</v>
      </c>
      <c r="Q51" s="298">
        <v>0</v>
      </c>
      <c r="R51" s="298">
        <v>0</v>
      </c>
      <c r="S51" s="298">
        <v>0</v>
      </c>
      <c r="T51" s="299">
        <f t="shared" si="0"/>
        <v>18084</v>
      </c>
      <c r="U51" s="567"/>
    </row>
    <row r="52" spans="1:21" s="566" customFormat="1" ht="15" customHeight="1">
      <c r="A52" s="270" t="s">
        <v>273</v>
      </c>
      <c r="B52" s="300" t="s">
        <v>133</v>
      </c>
      <c r="C52" s="296">
        <v>46241</v>
      </c>
      <c r="D52" s="296">
        <v>30</v>
      </c>
      <c r="E52" s="296">
        <v>14</v>
      </c>
      <c r="F52" s="296">
        <v>11</v>
      </c>
      <c r="G52" s="296">
        <v>6</v>
      </c>
      <c r="H52" s="296">
        <v>10</v>
      </c>
      <c r="I52" s="296">
        <v>4</v>
      </c>
      <c r="J52" s="296">
        <v>2</v>
      </c>
      <c r="K52" s="296">
        <v>2</v>
      </c>
      <c r="L52" s="296">
        <v>1</v>
      </c>
      <c r="M52" s="296">
        <v>1</v>
      </c>
      <c r="N52" s="296">
        <v>0</v>
      </c>
      <c r="O52" s="296">
        <v>1</v>
      </c>
      <c r="P52" s="296">
        <v>0</v>
      </c>
      <c r="Q52" s="296">
        <v>0</v>
      </c>
      <c r="R52" s="296">
        <v>4</v>
      </c>
      <c r="S52" s="296">
        <v>0</v>
      </c>
      <c r="T52" s="297">
        <f t="shared" si="0"/>
        <v>46327</v>
      </c>
      <c r="U52" s="567"/>
    </row>
    <row r="53" spans="1:21" s="566" customFormat="1" ht="15" customHeight="1">
      <c r="A53" s="275" t="s">
        <v>274</v>
      </c>
      <c r="B53" s="301" t="s">
        <v>177</v>
      </c>
      <c r="C53" s="298">
        <v>29632</v>
      </c>
      <c r="D53" s="298">
        <v>13</v>
      </c>
      <c r="E53" s="298">
        <v>4</v>
      </c>
      <c r="F53" s="298">
        <v>8</v>
      </c>
      <c r="G53" s="298">
        <v>6</v>
      </c>
      <c r="H53" s="298">
        <v>3</v>
      </c>
      <c r="I53" s="298">
        <v>3</v>
      </c>
      <c r="J53" s="298">
        <v>5</v>
      </c>
      <c r="K53" s="298">
        <v>0</v>
      </c>
      <c r="L53" s="298">
        <v>0</v>
      </c>
      <c r="M53" s="298">
        <v>1</v>
      </c>
      <c r="N53" s="298">
        <v>4</v>
      </c>
      <c r="O53" s="298">
        <v>0</v>
      </c>
      <c r="P53" s="298">
        <v>0</v>
      </c>
      <c r="Q53" s="298">
        <v>0</v>
      </c>
      <c r="R53" s="298">
        <v>5</v>
      </c>
      <c r="S53" s="298">
        <v>0</v>
      </c>
      <c r="T53" s="299">
        <f t="shared" si="0"/>
        <v>29684</v>
      </c>
      <c r="U53" s="567"/>
    </row>
    <row r="54" spans="1:21" s="566" customFormat="1" ht="15" customHeight="1">
      <c r="A54" s="270" t="s">
        <v>275</v>
      </c>
      <c r="B54" s="300" t="s">
        <v>134</v>
      </c>
      <c r="C54" s="296">
        <v>15978</v>
      </c>
      <c r="D54" s="296">
        <v>8</v>
      </c>
      <c r="E54" s="296">
        <v>2</v>
      </c>
      <c r="F54" s="296">
        <v>0</v>
      </c>
      <c r="G54" s="296">
        <v>1</v>
      </c>
      <c r="H54" s="296">
        <v>0</v>
      </c>
      <c r="I54" s="296">
        <v>1</v>
      </c>
      <c r="J54" s="296">
        <v>0</v>
      </c>
      <c r="K54" s="296">
        <v>1</v>
      </c>
      <c r="L54" s="296">
        <v>0</v>
      </c>
      <c r="M54" s="296">
        <v>0</v>
      </c>
      <c r="N54" s="296">
        <v>1</v>
      </c>
      <c r="O54" s="296">
        <v>0</v>
      </c>
      <c r="P54" s="296">
        <v>0</v>
      </c>
      <c r="Q54" s="296">
        <v>0</v>
      </c>
      <c r="R54" s="296">
        <v>1</v>
      </c>
      <c r="S54" s="296">
        <v>0</v>
      </c>
      <c r="T54" s="297">
        <f t="shared" si="0"/>
        <v>15993</v>
      </c>
      <c r="U54" s="567"/>
    </row>
    <row r="55" spans="1:21" s="566" customFormat="1" ht="15" customHeight="1">
      <c r="A55" s="275" t="s">
        <v>276</v>
      </c>
      <c r="B55" s="301" t="s">
        <v>135</v>
      </c>
      <c r="C55" s="298">
        <v>45012</v>
      </c>
      <c r="D55" s="298">
        <v>42</v>
      </c>
      <c r="E55" s="298">
        <v>31</v>
      </c>
      <c r="F55" s="298">
        <v>18</v>
      </c>
      <c r="G55" s="298">
        <v>7</v>
      </c>
      <c r="H55" s="298">
        <v>5</v>
      </c>
      <c r="I55" s="298">
        <v>7</v>
      </c>
      <c r="J55" s="298">
        <v>0</v>
      </c>
      <c r="K55" s="298">
        <v>0</v>
      </c>
      <c r="L55" s="298">
        <v>1</v>
      </c>
      <c r="M55" s="298">
        <v>0</v>
      </c>
      <c r="N55" s="298">
        <v>3</v>
      </c>
      <c r="O55" s="298">
        <v>0</v>
      </c>
      <c r="P55" s="298">
        <v>1</v>
      </c>
      <c r="Q55" s="298">
        <v>0</v>
      </c>
      <c r="R55" s="298">
        <v>3</v>
      </c>
      <c r="S55" s="298">
        <v>0</v>
      </c>
      <c r="T55" s="299">
        <f t="shared" si="0"/>
        <v>45130</v>
      </c>
      <c r="U55" s="567"/>
    </row>
    <row r="56" spans="1:21" s="566" customFormat="1" ht="15" customHeight="1">
      <c r="A56" s="270" t="s">
        <v>277</v>
      </c>
      <c r="B56" s="300" t="s">
        <v>136</v>
      </c>
      <c r="C56" s="296">
        <v>6024</v>
      </c>
      <c r="D56" s="296">
        <v>5</v>
      </c>
      <c r="E56" s="296">
        <v>0</v>
      </c>
      <c r="F56" s="296">
        <v>1</v>
      </c>
      <c r="G56" s="296">
        <v>1</v>
      </c>
      <c r="H56" s="296">
        <v>0</v>
      </c>
      <c r="I56" s="296">
        <v>0</v>
      </c>
      <c r="J56" s="296">
        <v>0</v>
      </c>
      <c r="K56" s="296">
        <v>0</v>
      </c>
      <c r="L56" s="296">
        <v>0</v>
      </c>
      <c r="M56" s="296">
        <v>0</v>
      </c>
      <c r="N56" s="296">
        <v>0</v>
      </c>
      <c r="O56" s="296">
        <v>0</v>
      </c>
      <c r="P56" s="296">
        <v>1</v>
      </c>
      <c r="Q56" s="296">
        <v>0</v>
      </c>
      <c r="R56" s="296">
        <v>0</v>
      </c>
      <c r="S56" s="296">
        <v>0</v>
      </c>
      <c r="T56" s="297">
        <f t="shared" si="0"/>
        <v>6032</v>
      </c>
      <c r="U56" s="567"/>
    </row>
    <row r="57" spans="1:21" s="566" customFormat="1" ht="15" customHeight="1">
      <c r="A57" s="275" t="s">
        <v>278</v>
      </c>
      <c r="B57" s="301" t="s">
        <v>137</v>
      </c>
      <c r="C57" s="298">
        <v>11172</v>
      </c>
      <c r="D57" s="298">
        <v>8</v>
      </c>
      <c r="E57" s="298">
        <v>3</v>
      </c>
      <c r="F57" s="298">
        <v>3</v>
      </c>
      <c r="G57" s="298">
        <v>4</v>
      </c>
      <c r="H57" s="298">
        <v>2</v>
      </c>
      <c r="I57" s="298">
        <v>0</v>
      </c>
      <c r="J57" s="298">
        <v>0</v>
      </c>
      <c r="K57" s="298">
        <v>0</v>
      </c>
      <c r="L57" s="298">
        <v>0</v>
      </c>
      <c r="M57" s="298">
        <v>0</v>
      </c>
      <c r="N57" s="298">
        <v>0</v>
      </c>
      <c r="O57" s="298">
        <v>0</v>
      </c>
      <c r="P57" s="298">
        <v>0</v>
      </c>
      <c r="Q57" s="298">
        <v>0</v>
      </c>
      <c r="R57" s="298">
        <v>0</v>
      </c>
      <c r="S57" s="298">
        <v>0</v>
      </c>
      <c r="T57" s="299">
        <f t="shared" si="0"/>
        <v>11192</v>
      </c>
      <c r="U57" s="567"/>
    </row>
    <row r="58" spans="1:21" s="566" customFormat="1" ht="15" customHeight="1">
      <c r="A58" s="270" t="s">
        <v>279</v>
      </c>
      <c r="B58" s="300" t="s">
        <v>138</v>
      </c>
      <c r="C58" s="296">
        <v>11159</v>
      </c>
      <c r="D58" s="296">
        <v>5</v>
      </c>
      <c r="E58" s="296">
        <v>1</v>
      </c>
      <c r="F58" s="296">
        <v>0</v>
      </c>
      <c r="G58" s="296">
        <v>2</v>
      </c>
      <c r="H58" s="296">
        <v>0</v>
      </c>
      <c r="I58" s="296">
        <v>0</v>
      </c>
      <c r="J58" s="296">
        <v>1</v>
      </c>
      <c r="K58" s="296">
        <v>0</v>
      </c>
      <c r="L58" s="296">
        <v>0</v>
      </c>
      <c r="M58" s="296">
        <v>0</v>
      </c>
      <c r="N58" s="296">
        <v>6</v>
      </c>
      <c r="O58" s="296">
        <v>0</v>
      </c>
      <c r="P58" s="296">
        <v>0</v>
      </c>
      <c r="Q58" s="296">
        <v>0</v>
      </c>
      <c r="R58" s="296">
        <v>0</v>
      </c>
      <c r="S58" s="296">
        <v>0</v>
      </c>
      <c r="T58" s="297">
        <f t="shared" si="0"/>
        <v>11174</v>
      </c>
      <c r="U58" s="567"/>
    </row>
    <row r="59" spans="1:21" s="566" customFormat="1" ht="15" customHeight="1">
      <c r="A59" s="275" t="s">
        <v>280</v>
      </c>
      <c r="B59" s="301" t="s">
        <v>139</v>
      </c>
      <c r="C59" s="298">
        <v>19248</v>
      </c>
      <c r="D59" s="298">
        <v>17</v>
      </c>
      <c r="E59" s="298">
        <v>3</v>
      </c>
      <c r="F59" s="298">
        <v>8</v>
      </c>
      <c r="G59" s="298">
        <v>1</v>
      </c>
      <c r="H59" s="298">
        <v>0</v>
      </c>
      <c r="I59" s="298">
        <v>0</v>
      </c>
      <c r="J59" s="298">
        <v>1</v>
      </c>
      <c r="K59" s="298">
        <v>0</v>
      </c>
      <c r="L59" s="298">
        <v>1</v>
      </c>
      <c r="M59" s="298">
        <v>1</v>
      </c>
      <c r="N59" s="298">
        <v>0</v>
      </c>
      <c r="O59" s="298">
        <v>0</v>
      </c>
      <c r="P59" s="298">
        <v>0</v>
      </c>
      <c r="Q59" s="298">
        <v>0</v>
      </c>
      <c r="R59" s="298">
        <v>0</v>
      </c>
      <c r="S59" s="298">
        <v>0</v>
      </c>
      <c r="T59" s="299">
        <f t="shared" si="0"/>
        <v>19280</v>
      </c>
      <c r="U59" s="567"/>
    </row>
    <row r="60" spans="1:21" s="566" customFormat="1" ht="15" customHeight="1">
      <c r="A60" s="270" t="s">
        <v>281</v>
      </c>
      <c r="B60" s="300" t="s">
        <v>140</v>
      </c>
      <c r="C60" s="296">
        <v>7146</v>
      </c>
      <c r="D60" s="296">
        <v>12</v>
      </c>
      <c r="E60" s="296">
        <v>4</v>
      </c>
      <c r="F60" s="296">
        <v>2</v>
      </c>
      <c r="G60" s="296">
        <v>2</v>
      </c>
      <c r="H60" s="296">
        <v>0</v>
      </c>
      <c r="I60" s="296">
        <v>2</v>
      </c>
      <c r="J60" s="296">
        <v>0</v>
      </c>
      <c r="K60" s="296">
        <v>1</v>
      </c>
      <c r="L60" s="296">
        <v>1</v>
      </c>
      <c r="M60" s="296">
        <v>0</v>
      </c>
      <c r="N60" s="296">
        <v>1</v>
      </c>
      <c r="O60" s="296">
        <v>0</v>
      </c>
      <c r="P60" s="296">
        <v>1</v>
      </c>
      <c r="Q60" s="296">
        <v>0</v>
      </c>
      <c r="R60" s="296">
        <v>0</v>
      </c>
      <c r="S60" s="296">
        <v>0</v>
      </c>
      <c r="T60" s="297">
        <f t="shared" si="0"/>
        <v>7172</v>
      </c>
      <c r="U60" s="567"/>
    </row>
    <row r="61" spans="1:21" s="566" customFormat="1" ht="15" customHeight="1">
      <c r="A61" s="275" t="s">
        <v>282</v>
      </c>
      <c r="B61" s="301" t="s">
        <v>141</v>
      </c>
      <c r="C61" s="298">
        <v>31534</v>
      </c>
      <c r="D61" s="298">
        <v>31</v>
      </c>
      <c r="E61" s="298">
        <v>24</v>
      </c>
      <c r="F61" s="298">
        <v>25</v>
      </c>
      <c r="G61" s="298">
        <v>15</v>
      </c>
      <c r="H61" s="298">
        <v>15</v>
      </c>
      <c r="I61" s="298">
        <v>2</v>
      </c>
      <c r="J61" s="298">
        <v>6</v>
      </c>
      <c r="K61" s="298">
        <v>2</v>
      </c>
      <c r="L61" s="298">
        <v>1</v>
      </c>
      <c r="M61" s="298">
        <v>1</v>
      </c>
      <c r="N61" s="298">
        <v>2</v>
      </c>
      <c r="O61" s="298">
        <v>0</v>
      </c>
      <c r="P61" s="298">
        <v>0</v>
      </c>
      <c r="Q61" s="298">
        <v>0</v>
      </c>
      <c r="R61" s="298">
        <v>8</v>
      </c>
      <c r="S61" s="298">
        <v>0</v>
      </c>
      <c r="T61" s="299">
        <f t="shared" si="0"/>
        <v>31666</v>
      </c>
      <c r="U61" s="567"/>
    </row>
    <row r="62" spans="1:21" s="566" customFormat="1" ht="15" customHeight="1">
      <c r="A62" s="270" t="s">
        <v>283</v>
      </c>
      <c r="B62" s="300" t="s">
        <v>142</v>
      </c>
      <c r="C62" s="296">
        <v>37006</v>
      </c>
      <c r="D62" s="296">
        <v>40</v>
      </c>
      <c r="E62" s="296">
        <v>18</v>
      </c>
      <c r="F62" s="296">
        <v>19</v>
      </c>
      <c r="G62" s="296">
        <v>11</v>
      </c>
      <c r="H62" s="296">
        <v>8</v>
      </c>
      <c r="I62" s="296">
        <v>5</v>
      </c>
      <c r="J62" s="296">
        <v>2</v>
      </c>
      <c r="K62" s="296">
        <v>0</v>
      </c>
      <c r="L62" s="296">
        <v>3</v>
      </c>
      <c r="M62" s="296">
        <v>4</v>
      </c>
      <c r="N62" s="296">
        <v>2</v>
      </c>
      <c r="O62" s="296">
        <v>2</v>
      </c>
      <c r="P62" s="296">
        <v>3</v>
      </c>
      <c r="Q62" s="296">
        <v>0</v>
      </c>
      <c r="R62" s="296">
        <v>2</v>
      </c>
      <c r="S62" s="296">
        <v>0</v>
      </c>
      <c r="T62" s="297">
        <f t="shared" si="0"/>
        <v>37125</v>
      </c>
      <c r="U62" s="567"/>
    </row>
    <row r="63" spans="1:21" s="566" customFormat="1" ht="15" customHeight="1">
      <c r="A63" s="275" t="s">
        <v>284</v>
      </c>
      <c r="B63" s="301" t="s">
        <v>143</v>
      </c>
      <c r="C63" s="298">
        <v>4384</v>
      </c>
      <c r="D63" s="298">
        <v>1</v>
      </c>
      <c r="E63" s="298">
        <v>1</v>
      </c>
      <c r="F63" s="298">
        <v>0</v>
      </c>
      <c r="G63" s="298">
        <v>2</v>
      </c>
      <c r="H63" s="298">
        <v>0</v>
      </c>
      <c r="I63" s="298">
        <v>0</v>
      </c>
      <c r="J63" s="298">
        <v>0</v>
      </c>
      <c r="K63" s="298">
        <v>0</v>
      </c>
      <c r="L63" s="298">
        <v>0</v>
      </c>
      <c r="M63" s="298">
        <v>0</v>
      </c>
      <c r="N63" s="298">
        <v>1</v>
      </c>
      <c r="O63" s="298">
        <v>0</v>
      </c>
      <c r="P63" s="298">
        <v>0</v>
      </c>
      <c r="Q63" s="298">
        <v>0</v>
      </c>
      <c r="R63" s="298">
        <v>1</v>
      </c>
      <c r="S63" s="298">
        <v>0</v>
      </c>
      <c r="T63" s="299">
        <f t="shared" si="0"/>
        <v>4390</v>
      </c>
      <c r="U63" s="567"/>
    </row>
    <row r="64" spans="1:21" s="566" customFormat="1" ht="15" customHeight="1">
      <c r="A64" s="270" t="s">
        <v>285</v>
      </c>
      <c r="B64" s="300" t="s">
        <v>144</v>
      </c>
      <c r="C64" s="296">
        <v>4919</v>
      </c>
      <c r="D64" s="296">
        <v>6</v>
      </c>
      <c r="E64" s="296">
        <v>1</v>
      </c>
      <c r="F64" s="296">
        <v>1</v>
      </c>
      <c r="G64" s="296">
        <v>0</v>
      </c>
      <c r="H64" s="296">
        <v>1</v>
      </c>
      <c r="I64" s="296">
        <v>0</v>
      </c>
      <c r="J64" s="296">
        <v>0</v>
      </c>
      <c r="K64" s="296">
        <v>0</v>
      </c>
      <c r="L64" s="296">
        <v>0</v>
      </c>
      <c r="M64" s="296">
        <v>0</v>
      </c>
      <c r="N64" s="296">
        <v>0</v>
      </c>
      <c r="O64" s="296">
        <v>0</v>
      </c>
      <c r="P64" s="296">
        <v>0</v>
      </c>
      <c r="Q64" s="296">
        <v>0</v>
      </c>
      <c r="R64" s="296">
        <v>0</v>
      </c>
      <c r="S64" s="296">
        <v>0</v>
      </c>
      <c r="T64" s="297">
        <f t="shared" si="0"/>
        <v>4928</v>
      </c>
      <c r="U64" s="567"/>
    </row>
    <row r="65" spans="1:21" s="566" customFormat="1" ht="15" customHeight="1">
      <c r="A65" s="275" t="s">
        <v>286</v>
      </c>
      <c r="B65" s="301" t="s">
        <v>145</v>
      </c>
      <c r="C65" s="298">
        <v>13461</v>
      </c>
      <c r="D65" s="298">
        <v>8</v>
      </c>
      <c r="E65" s="298">
        <v>5</v>
      </c>
      <c r="F65" s="298">
        <v>3</v>
      </c>
      <c r="G65" s="298">
        <v>4</v>
      </c>
      <c r="H65" s="298">
        <v>1</v>
      </c>
      <c r="I65" s="298">
        <v>0</v>
      </c>
      <c r="J65" s="298">
        <v>1</v>
      </c>
      <c r="K65" s="298">
        <v>0</v>
      </c>
      <c r="L65" s="298">
        <v>2</v>
      </c>
      <c r="M65" s="298">
        <v>0</v>
      </c>
      <c r="N65" s="298">
        <v>2</v>
      </c>
      <c r="O65" s="298">
        <v>0</v>
      </c>
      <c r="P65" s="298">
        <v>0</v>
      </c>
      <c r="Q65" s="298">
        <v>0</v>
      </c>
      <c r="R65" s="298">
        <v>0</v>
      </c>
      <c r="S65" s="298">
        <v>0</v>
      </c>
      <c r="T65" s="299">
        <f t="shared" si="0"/>
        <v>13487</v>
      </c>
      <c r="U65" s="567"/>
    </row>
    <row r="66" spans="1:21" s="566" customFormat="1" ht="15" customHeight="1">
      <c r="A66" s="270" t="s">
        <v>287</v>
      </c>
      <c r="B66" s="300" t="s">
        <v>146</v>
      </c>
      <c r="C66" s="296">
        <v>31151</v>
      </c>
      <c r="D66" s="296">
        <v>35</v>
      </c>
      <c r="E66" s="296">
        <v>25</v>
      </c>
      <c r="F66" s="296">
        <v>12</v>
      </c>
      <c r="G66" s="296">
        <v>9</v>
      </c>
      <c r="H66" s="296">
        <v>9</v>
      </c>
      <c r="I66" s="296">
        <v>0</v>
      </c>
      <c r="J66" s="296">
        <v>2</v>
      </c>
      <c r="K66" s="296">
        <v>2</v>
      </c>
      <c r="L66" s="296">
        <v>0</v>
      </c>
      <c r="M66" s="296">
        <v>1</v>
      </c>
      <c r="N66" s="296">
        <v>6</v>
      </c>
      <c r="O66" s="296">
        <v>0</v>
      </c>
      <c r="P66" s="296">
        <v>3</v>
      </c>
      <c r="Q66" s="296">
        <v>0</v>
      </c>
      <c r="R66" s="296">
        <v>2</v>
      </c>
      <c r="S66" s="296">
        <v>0</v>
      </c>
      <c r="T66" s="297">
        <f t="shared" si="0"/>
        <v>31257</v>
      </c>
      <c r="U66" s="567"/>
    </row>
    <row r="67" spans="1:21" s="566" customFormat="1" ht="15" customHeight="1">
      <c r="A67" s="275" t="s">
        <v>288</v>
      </c>
      <c r="B67" s="301" t="s">
        <v>147</v>
      </c>
      <c r="C67" s="298">
        <v>14237</v>
      </c>
      <c r="D67" s="298">
        <v>15</v>
      </c>
      <c r="E67" s="298">
        <v>3</v>
      </c>
      <c r="F67" s="298">
        <v>5</v>
      </c>
      <c r="G67" s="298">
        <v>0</v>
      </c>
      <c r="H67" s="298">
        <v>1</v>
      </c>
      <c r="I67" s="298">
        <v>0</v>
      </c>
      <c r="J67" s="298">
        <v>0</v>
      </c>
      <c r="K67" s="298">
        <v>0</v>
      </c>
      <c r="L67" s="298">
        <v>0</v>
      </c>
      <c r="M67" s="298">
        <v>0</v>
      </c>
      <c r="N67" s="298">
        <v>0</v>
      </c>
      <c r="O67" s="298">
        <v>0</v>
      </c>
      <c r="P67" s="298">
        <v>0</v>
      </c>
      <c r="Q67" s="298">
        <v>0</v>
      </c>
      <c r="R67" s="298">
        <v>0</v>
      </c>
      <c r="S67" s="298">
        <v>0</v>
      </c>
      <c r="T67" s="299">
        <f t="shared" si="0"/>
        <v>14261</v>
      </c>
      <c r="U67" s="567"/>
    </row>
    <row r="68" spans="1:21" s="566" customFormat="1" ht="15" customHeight="1">
      <c r="A68" s="270" t="s">
        <v>289</v>
      </c>
      <c r="B68" s="300" t="s">
        <v>148</v>
      </c>
      <c r="C68" s="296">
        <v>19649</v>
      </c>
      <c r="D68" s="296">
        <v>21</v>
      </c>
      <c r="E68" s="296">
        <v>16</v>
      </c>
      <c r="F68" s="296">
        <v>13</v>
      </c>
      <c r="G68" s="296">
        <v>11</v>
      </c>
      <c r="H68" s="296">
        <v>4</v>
      </c>
      <c r="I68" s="296">
        <v>1</v>
      </c>
      <c r="J68" s="296">
        <v>1</v>
      </c>
      <c r="K68" s="296">
        <v>1</v>
      </c>
      <c r="L68" s="296">
        <v>1</v>
      </c>
      <c r="M68" s="296">
        <v>0</v>
      </c>
      <c r="N68" s="296">
        <v>2</v>
      </c>
      <c r="O68" s="296">
        <v>1</v>
      </c>
      <c r="P68" s="296">
        <v>2</v>
      </c>
      <c r="Q68" s="296">
        <v>0</v>
      </c>
      <c r="R68" s="296">
        <v>5</v>
      </c>
      <c r="S68" s="296">
        <v>0</v>
      </c>
      <c r="T68" s="297">
        <f t="shared" si="0"/>
        <v>19728</v>
      </c>
      <c r="U68" s="567"/>
    </row>
    <row r="69" spans="1:21" s="566" customFormat="1" ht="15" customHeight="1">
      <c r="A69" s="275" t="s">
        <v>290</v>
      </c>
      <c r="B69" s="301" t="s">
        <v>149</v>
      </c>
      <c r="C69" s="298">
        <v>1816</v>
      </c>
      <c r="D69" s="298">
        <v>1</v>
      </c>
      <c r="E69" s="298">
        <v>1</v>
      </c>
      <c r="F69" s="298">
        <v>0</v>
      </c>
      <c r="G69" s="298">
        <v>0</v>
      </c>
      <c r="H69" s="298">
        <v>0</v>
      </c>
      <c r="I69" s="298">
        <v>1</v>
      </c>
      <c r="J69" s="298">
        <v>0</v>
      </c>
      <c r="K69" s="298">
        <v>0</v>
      </c>
      <c r="L69" s="298">
        <v>0</v>
      </c>
      <c r="M69" s="298">
        <v>0</v>
      </c>
      <c r="N69" s="298">
        <v>1</v>
      </c>
      <c r="O69" s="298">
        <v>0</v>
      </c>
      <c r="P69" s="298">
        <v>0</v>
      </c>
      <c r="Q69" s="298">
        <v>0</v>
      </c>
      <c r="R69" s="298">
        <v>0</v>
      </c>
      <c r="S69" s="298">
        <v>0</v>
      </c>
      <c r="T69" s="299">
        <f t="shared" si="0"/>
        <v>1820</v>
      </c>
      <c r="U69" s="567"/>
    </row>
    <row r="70" spans="1:21" s="566" customFormat="1" ht="15" customHeight="1">
      <c r="A70" s="270" t="s">
        <v>291</v>
      </c>
      <c r="B70" s="300" t="s">
        <v>178</v>
      </c>
      <c r="C70" s="296">
        <v>51604</v>
      </c>
      <c r="D70" s="296">
        <v>21</v>
      </c>
      <c r="E70" s="296">
        <v>3</v>
      </c>
      <c r="F70" s="296">
        <v>4</v>
      </c>
      <c r="G70" s="296">
        <v>4</v>
      </c>
      <c r="H70" s="296">
        <v>3</v>
      </c>
      <c r="I70" s="296">
        <v>2</v>
      </c>
      <c r="J70" s="296">
        <v>5</v>
      </c>
      <c r="K70" s="296">
        <v>0</v>
      </c>
      <c r="L70" s="296">
        <v>3</v>
      </c>
      <c r="M70" s="296">
        <v>1</v>
      </c>
      <c r="N70" s="296">
        <v>2</v>
      </c>
      <c r="O70" s="296">
        <v>0</v>
      </c>
      <c r="P70" s="296">
        <v>1</v>
      </c>
      <c r="Q70" s="296">
        <v>0</v>
      </c>
      <c r="R70" s="296">
        <v>3</v>
      </c>
      <c r="S70" s="296">
        <v>0</v>
      </c>
      <c r="T70" s="297">
        <f t="shared" si="0"/>
        <v>51656</v>
      </c>
      <c r="U70" s="567"/>
    </row>
    <row r="71" spans="1:21" s="566" customFormat="1" ht="15" customHeight="1">
      <c r="A71" s="275" t="s">
        <v>292</v>
      </c>
      <c r="B71" s="301" t="s">
        <v>150</v>
      </c>
      <c r="C71" s="298">
        <v>12592</v>
      </c>
      <c r="D71" s="298">
        <v>7</v>
      </c>
      <c r="E71" s="298">
        <v>0</v>
      </c>
      <c r="F71" s="298">
        <v>3</v>
      </c>
      <c r="G71" s="298">
        <v>4</v>
      </c>
      <c r="H71" s="298">
        <v>1</v>
      </c>
      <c r="I71" s="298">
        <v>0</v>
      </c>
      <c r="J71" s="298">
        <v>1</v>
      </c>
      <c r="K71" s="298">
        <v>1</v>
      </c>
      <c r="L71" s="298">
        <v>0</v>
      </c>
      <c r="M71" s="298">
        <v>0</v>
      </c>
      <c r="N71" s="298">
        <v>0</v>
      </c>
      <c r="O71" s="298">
        <v>0</v>
      </c>
      <c r="P71" s="298">
        <v>1</v>
      </c>
      <c r="Q71" s="298">
        <v>0</v>
      </c>
      <c r="R71" s="298">
        <v>0</v>
      </c>
      <c r="S71" s="298">
        <v>0</v>
      </c>
      <c r="T71" s="299">
        <f t="shared" si="0"/>
        <v>12610</v>
      </c>
      <c r="U71" s="567"/>
    </row>
    <row r="72" spans="1:21" s="566" customFormat="1" ht="15" customHeight="1">
      <c r="A72" s="270" t="s">
        <v>293</v>
      </c>
      <c r="B72" s="300" t="s">
        <v>151</v>
      </c>
      <c r="C72" s="296">
        <v>19937</v>
      </c>
      <c r="D72" s="296">
        <v>12</v>
      </c>
      <c r="E72" s="296">
        <v>4</v>
      </c>
      <c r="F72" s="296">
        <v>4</v>
      </c>
      <c r="G72" s="296">
        <v>3</v>
      </c>
      <c r="H72" s="296">
        <v>2</v>
      </c>
      <c r="I72" s="296">
        <v>1</v>
      </c>
      <c r="J72" s="296">
        <v>2</v>
      </c>
      <c r="K72" s="296">
        <v>0</v>
      </c>
      <c r="L72" s="296">
        <v>0</v>
      </c>
      <c r="M72" s="296">
        <v>1</v>
      </c>
      <c r="N72" s="296">
        <v>4</v>
      </c>
      <c r="O72" s="296">
        <v>0</v>
      </c>
      <c r="P72" s="296">
        <v>0</v>
      </c>
      <c r="Q72" s="296">
        <v>0</v>
      </c>
      <c r="R72" s="296">
        <v>1</v>
      </c>
      <c r="S72" s="296">
        <v>0</v>
      </c>
      <c r="T72" s="297">
        <f t="shared" ref="T72:T88" si="1">SUM(C72:S72)</f>
        <v>19971</v>
      </c>
      <c r="U72" s="567"/>
    </row>
    <row r="73" spans="1:21" s="566" customFormat="1" ht="15" customHeight="1">
      <c r="A73" s="275" t="s">
        <v>294</v>
      </c>
      <c r="B73" s="301" t="s">
        <v>152</v>
      </c>
      <c r="C73" s="298">
        <v>11757</v>
      </c>
      <c r="D73" s="298">
        <v>6</v>
      </c>
      <c r="E73" s="298">
        <v>4</v>
      </c>
      <c r="F73" s="298">
        <v>2</v>
      </c>
      <c r="G73" s="298">
        <v>1</v>
      </c>
      <c r="H73" s="298">
        <v>2</v>
      </c>
      <c r="I73" s="298">
        <v>0</v>
      </c>
      <c r="J73" s="298">
        <v>0</v>
      </c>
      <c r="K73" s="298">
        <v>0</v>
      </c>
      <c r="L73" s="298">
        <v>1</v>
      </c>
      <c r="M73" s="298">
        <v>0</v>
      </c>
      <c r="N73" s="298">
        <v>1</v>
      </c>
      <c r="O73" s="298">
        <v>0</v>
      </c>
      <c r="P73" s="298">
        <v>0</v>
      </c>
      <c r="Q73" s="298">
        <v>0</v>
      </c>
      <c r="R73" s="298">
        <v>1</v>
      </c>
      <c r="S73" s="298">
        <v>0</v>
      </c>
      <c r="T73" s="299">
        <f t="shared" si="1"/>
        <v>11775</v>
      </c>
      <c r="U73" s="567"/>
    </row>
    <row r="74" spans="1:21" s="566" customFormat="1" ht="15" customHeight="1">
      <c r="A74" s="270" t="s">
        <v>295</v>
      </c>
      <c r="B74" s="300" t="s">
        <v>153</v>
      </c>
      <c r="C74" s="296">
        <v>10942</v>
      </c>
      <c r="D74" s="296">
        <v>11</v>
      </c>
      <c r="E74" s="296">
        <v>8</v>
      </c>
      <c r="F74" s="296">
        <v>9</v>
      </c>
      <c r="G74" s="296">
        <v>2</v>
      </c>
      <c r="H74" s="296">
        <v>0</v>
      </c>
      <c r="I74" s="296">
        <v>0</v>
      </c>
      <c r="J74" s="296">
        <v>0</v>
      </c>
      <c r="K74" s="296">
        <v>2</v>
      </c>
      <c r="L74" s="296">
        <v>0</v>
      </c>
      <c r="M74" s="296">
        <v>0</v>
      </c>
      <c r="N74" s="296">
        <v>0</v>
      </c>
      <c r="O74" s="296">
        <v>0</v>
      </c>
      <c r="P74" s="296">
        <v>0</v>
      </c>
      <c r="Q74" s="296">
        <v>0</v>
      </c>
      <c r="R74" s="296">
        <v>0</v>
      </c>
      <c r="S74" s="296">
        <v>0</v>
      </c>
      <c r="T74" s="297">
        <f t="shared" si="1"/>
        <v>10974</v>
      </c>
      <c r="U74" s="567"/>
    </row>
    <row r="75" spans="1:21" s="566" customFormat="1" ht="15" customHeight="1">
      <c r="A75" s="275" t="s">
        <v>296</v>
      </c>
      <c r="B75" s="301" t="s">
        <v>154</v>
      </c>
      <c r="C75" s="298">
        <v>13674</v>
      </c>
      <c r="D75" s="298">
        <v>14</v>
      </c>
      <c r="E75" s="298">
        <v>2</v>
      </c>
      <c r="F75" s="298">
        <v>0</v>
      </c>
      <c r="G75" s="298">
        <v>0</v>
      </c>
      <c r="H75" s="298">
        <v>4</v>
      </c>
      <c r="I75" s="298">
        <v>0</v>
      </c>
      <c r="J75" s="298">
        <v>0</v>
      </c>
      <c r="K75" s="298">
        <v>0</v>
      </c>
      <c r="L75" s="298">
        <v>0</v>
      </c>
      <c r="M75" s="298">
        <v>0</v>
      </c>
      <c r="N75" s="298">
        <v>0</v>
      </c>
      <c r="O75" s="298">
        <v>0</v>
      </c>
      <c r="P75" s="298">
        <v>0</v>
      </c>
      <c r="Q75" s="298">
        <v>0</v>
      </c>
      <c r="R75" s="298">
        <v>2</v>
      </c>
      <c r="S75" s="298">
        <v>0</v>
      </c>
      <c r="T75" s="299">
        <f t="shared" si="1"/>
        <v>13696</v>
      </c>
      <c r="U75" s="567"/>
    </row>
    <row r="76" spans="1:21" s="566" customFormat="1" ht="15" customHeight="1">
      <c r="A76" s="270" t="s">
        <v>297</v>
      </c>
      <c r="B76" s="300" t="s">
        <v>155</v>
      </c>
      <c r="C76" s="296">
        <v>1518</v>
      </c>
      <c r="D76" s="296">
        <v>1</v>
      </c>
      <c r="E76" s="296">
        <v>0</v>
      </c>
      <c r="F76" s="296">
        <v>0</v>
      </c>
      <c r="G76" s="296">
        <v>0</v>
      </c>
      <c r="H76" s="296">
        <v>0</v>
      </c>
      <c r="I76" s="296">
        <v>0</v>
      </c>
      <c r="J76" s="296">
        <v>0</v>
      </c>
      <c r="K76" s="296">
        <v>0</v>
      </c>
      <c r="L76" s="296">
        <v>0</v>
      </c>
      <c r="M76" s="296">
        <v>0</v>
      </c>
      <c r="N76" s="296">
        <v>0</v>
      </c>
      <c r="O76" s="296">
        <v>0</v>
      </c>
      <c r="P76" s="296">
        <v>0</v>
      </c>
      <c r="Q76" s="296">
        <v>0</v>
      </c>
      <c r="R76" s="296">
        <v>0</v>
      </c>
      <c r="S76" s="296">
        <v>0</v>
      </c>
      <c r="T76" s="297">
        <f t="shared" si="1"/>
        <v>1519</v>
      </c>
      <c r="U76" s="567"/>
    </row>
    <row r="77" spans="1:21" s="566" customFormat="1" ht="15" customHeight="1">
      <c r="A77" s="275" t="s">
        <v>298</v>
      </c>
      <c r="B77" s="301" t="s">
        <v>156</v>
      </c>
      <c r="C77" s="298">
        <v>7267</v>
      </c>
      <c r="D77" s="298">
        <v>6</v>
      </c>
      <c r="E77" s="298">
        <v>0</v>
      </c>
      <c r="F77" s="298">
        <v>6</v>
      </c>
      <c r="G77" s="298">
        <v>0</v>
      </c>
      <c r="H77" s="298">
        <v>0</v>
      </c>
      <c r="I77" s="298">
        <v>0</v>
      </c>
      <c r="J77" s="298">
        <v>0</v>
      </c>
      <c r="K77" s="298">
        <v>1</v>
      </c>
      <c r="L77" s="298">
        <v>0</v>
      </c>
      <c r="M77" s="298">
        <v>0</v>
      </c>
      <c r="N77" s="298">
        <v>0</v>
      </c>
      <c r="O77" s="298">
        <v>0</v>
      </c>
      <c r="P77" s="298">
        <v>0</v>
      </c>
      <c r="Q77" s="298">
        <v>0</v>
      </c>
      <c r="R77" s="298">
        <v>3</v>
      </c>
      <c r="S77" s="298">
        <v>0</v>
      </c>
      <c r="T77" s="299">
        <f t="shared" si="1"/>
        <v>7283</v>
      </c>
      <c r="U77" s="567"/>
    </row>
    <row r="78" spans="1:21" s="566" customFormat="1" ht="15" customHeight="1">
      <c r="A78" s="270" t="s">
        <v>299</v>
      </c>
      <c r="B78" s="300" t="s">
        <v>157</v>
      </c>
      <c r="C78" s="296">
        <v>5927</v>
      </c>
      <c r="D78" s="296">
        <v>2</v>
      </c>
      <c r="E78" s="296">
        <v>2</v>
      </c>
      <c r="F78" s="296">
        <v>1</v>
      </c>
      <c r="G78" s="296">
        <v>0</v>
      </c>
      <c r="H78" s="296">
        <v>0</v>
      </c>
      <c r="I78" s="296">
        <v>2</v>
      </c>
      <c r="J78" s="296">
        <v>0</v>
      </c>
      <c r="K78" s="296">
        <v>0</v>
      </c>
      <c r="L78" s="296">
        <v>0</v>
      </c>
      <c r="M78" s="296">
        <v>1</v>
      </c>
      <c r="N78" s="296">
        <v>1</v>
      </c>
      <c r="O78" s="296">
        <v>0</v>
      </c>
      <c r="P78" s="296">
        <v>0</v>
      </c>
      <c r="Q78" s="296">
        <v>0</v>
      </c>
      <c r="R78" s="296">
        <v>0</v>
      </c>
      <c r="S78" s="296">
        <v>0</v>
      </c>
      <c r="T78" s="297">
        <f t="shared" si="1"/>
        <v>5936</v>
      </c>
      <c r="U78" s="567"/>
    </row>
    <row r="79" spans="1:21" s="566" customFormat="1" ht="15" customHeight="1">
      <c r="A79" s="275" t="s">
        <v>300</v>
      </c>
      <c r="B79" s="301" t="s">
        <v>158</v>
      </c>
      <c r="C79" s="298">
        <v>9408</v>
      </c>
      <c r="D79" s="298">
        <v>3</v>
      </c>
      <c r="E79" s="298">
        <v>2</v>
      </c>
      <c r="F79" s="298">
        <v>1</v>
      </c>
      <c r="G79" s="298">
        <v>1</v>
      </c>
      <c r="H79" s="298">
        <v>2</v>
      </c>
      <c r="I79" s="298">
        <v>0</v>
      </c>
      <c r="J79" s="298">
        <v>0</v>
      </c>
      <c r="K79" s="298">
        <v>0</v>
      </c>
      <c r="L79" s="298">
        <v>0</v>
      </c>
      <c r="M79" s="298">
        <v>0</v>
      </c>
      <c r="N79" s="298">
        <v>0</v>
      </c>
      <c r="O79" s="298">
        <v>0</v>
      </c>
      <c r="P79" s="298">
        <v>0</v>
      </c>
      <c r="Q79" s="298">
        <v>0</v>
      </c>
      <c r="R79" s="298">
        <v>1</v>
      </c>
      <c r="S79" s="298">
        <v>0</v>
      </c>
      <c r="T79" s="299">
        <f t="shared" si="1"/>
        <v>9418</v>
      </c>
      <c r="U79" s="567"/>
    </row>
    <row r="80" spans="1:21" s="566" customFormat="1" ht="15" customHeight="1">
      <c r="A80" s="270" t="s">
        <v>301</v>
      </c>
      <c r="B80" s="300" t="s">
        <v>159</v>
      </c>
      <c r="C80" s="296">
        <v>6726</v>
      </c>
      <c r="D80" s="296">
        <v>3</v>
      </c>
      <c r="E80" s="296">
        <v>1</v>
      </c>
      <c r="F80" s="296">
        <v>1</v>
      </c>
      <c r="G80" s="296">
        <v>1</v>
      </c>
      <c r="H80" s="296">
        <v>1</v>
      </c>
      <c r="I80" s="296">
        <v>1</v>
      </c>
      <c r="J80" s="296">
        <v>0</v>
      </c>
      <c r="K80" s="296">
        <v>0</v>
      </c>
      <c r="L80" s="296">
        <v>0</v>
      </c>
      <c r="M80" s="296">
        <v>0</v>
      </c>
      <c r="N80" s="296">
        <v>1</v>
      </c>
      <c r="O80" s="296">
        <v>0</v>
      </c>
      <c r="P80" s="296">
        <v>0</v>
      </c>
      <c r="Q80" s="296">
        <v>0</v>
      </c>
      <c r="R80" s="296">
        <v>0</v>
      </c>
      <c r="S80" s="296">
        <v>0</v>
      </c>
      <c r="T80" s="297">
        <f t="shared" si="1"/>
        <v>6735</v>
      </c>
      <c r="U80" s="567"/>
    </row>
    <row r="81" spans="1:21" s="566" customFormat="1" ht="15" customHeight="1">
      <c r="A81" s="275" t="s">
        <v>302</v>
      </c>
      <c r="B81" s="301" t="s">
        <v>160</v>
      </c>
      <c r="C81" s="298">
        <v>4095</v>
      </c>
      <c r="D81" s="298">
        <v>6</v>
      </c>
      <c r="E81" s="298">
        <v>11</v>
      </c>
      <c r="F81" s="298">
        <v>3</v>
      </c>
      <c r="G81" s="298">
        <v>2</v>
      </c>
      <c r="H81" s="298">
        <v>0</v>
      </c>
      <c r="I81" s="298">
        <v>0</v>
      </c>
      <c r="J81" s="298">
        <v>0</v>
      </c>
      <c r="K81" s="298">
        <v>0</v>
      </c>
      <c r="L81" s="298">
        <v>1</v>
      </c>
      <c r="M81" s="298">
        <v>0</v>
      </c>
      <c r="N81" s="298">
        <v>0</v>
      </c>
      <c r="O81" s="298">
        <v>0</v>
      </c>
      <c r="P81" s="298">
        <v>0</v>
      </c>
      <c r="Q81" s="298">
        <v>0</v>
      </c>
      <c r="R81" s="298">
        <v>2</v>
      </c>
      <c r="S81" s="298">
        <v>0</v>
      </c>
      <c r="T81" s="299">
        <f t="shared" si="1"/>
        <v>4120</v>
      </c>
      <c r="U81" s="567"/>
    </row>
    <row r="82" spans="1:21" s="566" customFormat="1" ht="15" customHeight="1">
      <c r="A82" s="270" t="s">
        <v>303</v>
      </c>
      <c r="B82" s="300" t="s">
        <v>161</v>
      </c>
      <c r="C82" s="296">
        <v>2044</v>
      </c>
      <c r="D82" s="296">
        <v>0</v>
      </c>
      <c r="E82" s="296">
        <v>0</v>
      </c>
      <c r="F82" s="296">
        <v>0</v>
      </c>
      <c r="G82" s="296">
        <v>0</v>
      </c>
      <c r="H82" s="296">
        <v>0</v>
      </c>
      <c r="I82" s="296">
        <v>0</v>
      </c>
      <c r="J82" s="296">
        <v>0</v>
      </c>
      <c r="K82" s="296">
        <v>0</v>
      </c>
      <c r="L82" s="296">
        <v>1</v>
      </c>
      <c r="M82" s="296">
        <v>0</v>
      </c>
      <c r="N82" s="296">
        <v>0</v>
      </c>
      <c r="O82" s="296">
        <v>0</v>
      </c>
      <c r="P82" s="296">
        <v>0</v>
      </c>
      <c r="Q82" s="296">
        <v>0</v>
      </c>
      <c r="R82" s="296">
        <v>0</v>
      </c>
      <c r="S82" s="296">
        <v>0</v>
      </c>
      <c r="T82" s="297">
        <f t="shared" si="1"/>
        <v>2045</v>
      </c>
      <c r="U82" s="567"/>
    </row>
    <row r="83" spans="1:21" s="566" customFormat="1" ht="15" customHeight="1">
      <c r="A83" s="275" t="s">
        <v>304</v>
      </c>
      <c r="B83" s="301" t="s">
        <v>162</v>
      </c>
      <c r="C83" s="298">
        <v>4132</v>
      </c>
      <c r="D83" s="298">
        <v>2</v>
      </c>
      <c r="E83" s="298">
        <v>0</v>
      </c>
      <c r="F83" s="298">
        <v>0</v>
      </c>
      <c r="G83" s="298">
        <v>0</v>
      </c>
      <c r="H83" s="298">
        <v>0</v>
      </c>
      <c r="I83" s="298">
        <v>0</v>
      </c>
      <c r="J83" s="298">
        <v>0</v>
      </c>
      <c r="K83" s="298">
        <v>0</v>
      </c>
      <c r="L83" s="298">
        <v>0</v>
      </c>
      <c r="M83" s="298">
        <v>0</v>
      </c>
      <c r="N83" s="298">
        <v>0</v>
      </c>
      <c r="O83" s="298">
        <v>0</v>
      </c>
      <c r="P83" s="298">
        <v>0</v>
      </c>
      <c r="Q83" s="298">
        <v>0</v>
      </c>
      <c r="R83" s="298">
        <v>0</v>
      </c>
      <c r="S83" s="298">
        <v>0</v>
      </c>
      <c r="T83" s="299">
        <f t="shared" si="1"/>
        <v>4134</v>
      </c>
      <c r="U83" s="567"/>
    </row>
    <row r="84" spans="1:21" s="566" customFormat="1" ht="15" customHeight="1">
      <c r="A84" s="270" t="s">
        <v>305</v>
      </c>
      <c r="B84" s="300" t="s">
        <v>163</v>
      </c>
      <c r="C84" s="296">
        <v>8940</v>
      </c>
      <c r="D84" s="296">
        <v>28</v>
      </c>
      <c r="E84" s="296">
        <v>4</v>
      </c>
      <c r="F84" s="296">
        <v>2</v>
      </c>
      <c r="G84" s="296">
        <v>0</v>
      </c>
      <c r="H84" s="296">
        <v>1</v>
      </c>
      <c r="I84" s="296">
        <v>1</v>
      </c>
      <c r="J84" s="296">
        <v>0</v>
      </c>
      <c r="K84" s="296">
        <v>1</v>
      </c>
      <c r="L84" s="296">
        <v>1</v>
      </c>
      <c r="M84" s="296">
        <v>0</v>
      </c>
      <c r="N84" s="296">
        <v>1</v>
      </c>
      <c r="O84" s="296">
        <v>0</v>
      </c>
      <c r="P84" s="296">
        <v>0</v>
      </c>
      <c r="Q84" s="296">
        <v>0</v>
      </c>
      <c r="R84" s="296">
        <v>1</v>
      </c>
      <c r="S84" s="296">
        <v>0</v>
      </c>
      <c r="T84" s="297">
        <f t="shared" si="1"/>
        <v>8980</v>
      </c>
      <c r="U84" s="567"/>
    </row>
    <row r="85" spans="1:21" s="566" customFormat="1" ht="15" customHeight="1">
      <c r="A85" s="275" t="s">
        <v>306</v>
      </c>
      <c r="B85" s="301" t="s">
        <v>164</v>
      </c>
      <c r="C85" s="298">
        <v>5179</v>
      </c>
      <c r="D85" s="298">
        <v>7</v>
      </c>
      <c r="E85" s="298">
        <v>8</v>
      </c>
      <c r="F85" s="298">
        <v>2</v>
      </c>
      <c r="G85" s="298">
        <v>1</v>
      </c>
      <c r="H85" s="298">
        <v>0</v>
      </c>
      <c r="I85" s="298">
        <v>1</v>
      </c>
      <c r="J85" s="298">
        <v>1</v>
      </c>
      <c r="K85" s="298">
        <v>0</v>
      </c>
      <c r="L85" s="298">
        <v>0</v>
      </c>
      <c r="M85" s="298">
        <v>0</v>
      </c>
      <c r="N85" s="298">
        <v>0</v>
      </c>
      <c r="O85" s="298">
        <v>0</v>
      </c>
      <c r="P85" s="298">
        <v>0</v>
      </c>
      <c r="Q85" s="298">
        <v>0</v>
      </c>
      <c r="R85" s="298">
        <v>0</v>
      </c>
      <c r="S85" s="298">
        <v>0</v>
      </c>
      <c r="T85" s="299">
        <f t="shared" si="1"/>
        <v>5199</v>
      </c>
      <c r="U85" s="567"/>
    </row>
    <row r="86" spans="1:21" s="566" customFormat="1" ht="15" customHeight="1">
      <c r="A86" s="270" t="s">
        <v>307</v>
      </c>
      <c r="B86" s="300" t="s">
        <v>165</v>
      </c>
      <c r="C86" s="296">
        <v>5788</v>
      </c>
      <c r="D86" s="296">
        <v>1</v>
      </c>
      <c r="E86" s="296">
        <v>0</v>
      </c>
      <c r="F86" s="296">
        <v>0</v>
      </c>
      <c r="G86" s="296">
        <v>2</v>
      </c>
      <c r="H86" s="296">
        <v>0</v>
      </c>
      <c r="I86" s="296">
        <v>0</v>
      </c>
      <c r="J86" s="296">
        <v>0</v>
      </c>
      <c r="K86" s="296">
        <v>0</v>
      </c>
      <c r="L86" s="296">
        <v>1</v>
      </c>
      <c r="M86" s="296">
        <v>0</v>
      </c>
      <c r="N86" s="296">
        <v>0</v>
      </c>
      <c r="O86" s="296">
        <v>0</v>
      </c>
      <c r="P86" s="296">
        <v>1</v>
      </c>
      <c r="Q86" s="296">
        <v>0</v>
      </c>
      <c r="R86" s="296">
        <v>0</v>
      </c>
      <c r="S86" s="296">
        <v>0</v>
      </c>
      <c r="T86" s="297">
        <f t="shared" si="1"/>
        <v>5793</v>
      </c>
      <c r="U86" s="567"/>
    </row>
    <row r="87" spans="1:21" s="566" customFormat="1" ht="15" customHeight="1">
      <c r="A87" s="275" t="s">
        <v>308</v>
      </c>
      <c r="B87" s="301" t="s">
        <v>166</v>
      </c>
      <c r="C87" s="298">
        <v>14359</v>
      </c>
      <c r="D87" s="298">
        <v>16</v>
      </c>
      <c r="E87" s="298">
        <v>4</v>
      </c>
      <c r="F87" s="298">
        <v>4</v>
      </c>
      <c r="G87" s="298">
        <v>1</v>
      </c>
      <c r="H87" s="298">
        <v>0</v>
      </c>
      <c r="I87" s="298">
        <v>0</v>
      </c>
      <c r="J87" s="298">
        <v>0</v>
      </c>
      <c r="K87" s="298">
        <v>0</v>
      </c>
      <c r="L87" s="298">
        <v>0</v>
      </c>
      <c r="M87" s="298">
        <v>3</v>
      </c>
      <c r="N87" s="298">
        <v>0</v>
      </c>
      <c r="O87" s="298">
        <v>0</v>
      </c>
      <c r="P87" s="298">
        <v>0</v>
      </c>
      <c r="Q87" s="298">
        <v>0</v>
      </c>
      <c r="R87" s="298">
        <v>2</v>
      </c>
      <c r="S87" s="298">
        <v>0</v>
      </c>
      <c r="T87" s="299">
        <f t="shared" si="1"/>
        <v>14389</v>
      </c>
      <c r="U87" s="567"/>
    </row>
    <row r="88" spans="1:21" s="566" customFormat="1" ht="15" customHeight="1">
      <c r="A88" s="270" t="s">
        <v>309</v>
      </c>
      <c r="B88" s="300" t="s">
        <v>167</v>
      </c>
      <c r="C88" s="296">
        <v>11406</v>
      </c>
      <c r="D88" s="296">
        <v>15</v>
      </c>
      <c r="E88" s="296">
        <v>7</v>
      </c>
      <c r="F88" s="296">
        <v>7</v>
      </c>
      <c r="G88" s="296">
        <v>2</v>
      </c>
      <c r="H88" s="296">
        <v>2</v>
      </c>
      <c r="I88" s="296">
        <v>0</v>
      </c>
      <c r="J88" s="296">
        <v>1</v>
      </c>
      <c r="K88" s="296">
        <v>0</v>
      </c>
      <c r="L88" s="296">
        <v>0</v>
      </c>
      <c r="M88" s="296">
        <v>0</v>
      </c>
      <c r="N88" s="296">
        <v>0</v>
      </c>
      <c r="O88" s="296">
        <v>0</v>
      </c>
      <c r="P88" s="296">
        <v>0</v>
      </c>
      <c r="Q88" s="296">
        <v>0</v>
      </c>
      <c r="R88" s="296">
        <v>3</v>
      </c>
      <c r="S88" s="296">
        <v>0</v>
      </c>
      <c r="T88" s="297">
        <f t="shared" si="1"/>
        <v>11443</v>
      </c>
      <c r="U88" s="567"/>
    </row>
    <row r="89" spans="1:21" s="566" customFormat="1" ht="15" customHeight="1">
      <c r="A89" s="859" t="s">
        <v>200</v>
      </c>
      <c r="B89" s="859"/>
      <c r="C89" s="302">
        <f>SUM(C8:C88)</f>
        <v>2569766</v>
      </c>
      <c r="D89" s="302">
        <f t="shared" ref="D89:R89" si="2">SUM(D8:D88)</f>
        <v>3191</v>
      </c>
      <c r="E89" s="302">
        <f t="shared" si="2"/>
        <v>1861</v>
      </c>
      <c r="F89" s="302">
        <f t="shared" si="2"/>
        <v>1699</v>
      </c>
      <c r="G89" s="302">
        <f t="shared" si="2"/>
        <v>1000</v>
      </c>
      <c r="H89" s="302">
        <f t="shared" si="2"/>
        <v>803</v>
      </c>
      <c r="I89" s="302">
        <f t="shared" si="2"/>
        <v>459</v>
      </c>
      <c r="J89" s="302">
        <f t="shared" si="2"/>
        <v>305</v>
      </c>
      <c r="K89" s="302">
        <f t="shared" si="2"/>
        <v>169</v>
      </c>
      <c r="L89" s="302">
        <f t="shared" si="2"/>
        <v>200</v>
      </c>
      <c r="M89" s="302">
        <f t="shared" si="2"/>
        <v>76</v>
      </c>
      <c r="N89" s="302">
        <f t="shared" si="2"/>
        <v>372</v>
      </c>
      <c r="O89" s="302">
        <f t="shared" si="2"/>
        <v>27</v>
      </c>
      <c r="P89" s="302">
        <f t="shared" si="2"/>
        <v>52</v>
      </c>
      <c r="Q89" s="302">
        <f t="shared" si="2"/>
        <v>4</v>
      </c>
      <c r="R89" s="302">
        <f t="shared" si="2"/>
        <v>688</v>
      </c>
      <c r="S89" s="302">
        <f>SUM(S8:S88)</f>
        <v>0</v>
      </c>
      <c r="T89" s="302">
        <f>SUM(T8:T88)</f>
        <v>2580672</v>
      </c>
    </row>
    <row r="91" spans="1:21">
      <c r="C91" s="568"/>
      <c r="D91" s="568"/>
      <c r="E91" s="568"/>
      <c r="F91" s="568"/>
      <c r="G91" s="568"/>
      <c r="H91" s="568"/>
      <c r="I91" s="568"/>
      <c r="J91" s="568"/>
      <c r="K91" s="568"/>
      <c r="L91" s="568"/>
      <c r="M91" s="568"/>
      <c r="N91" s="568"/>
      <c r="O91" s="568"/>
      <c r="P91" s="568"/>
      <c r="Q91" s="568"/>
      <c r="R91" s="568"/>
      <c r="S91" s="568"/>
      <c r="T91" s="568"/>
    </row>
    <row r="92" spans="1:21">
      <c r="C92" s="568"/>
      <c r="D92" s="568"/>
      <c r="E92" s="568"/>
      <c r="F92" s="568"/>
      <c r="G92" s="568"/>
      <c r="H92" s="568"/>
      <c r="I92" s="568"/>
      <c r="J92" s="568"/>
      <c r="K92" s="568"/>
      <c r="L92" s="568"/>
      <c r="M92" s="568"/>
      <c r="N92" s="568"/>
      <c r="O92" s="568"/>
      <c r="P92" s="568"/>
      <c r="Q92" s="568"/>
      <c r="R92" s="568"/>
      <c r="S92" s="568"/>
      <c r="T92" s="568"/>
    </row>
    <row r="95" spans="1:21">
      <c r="T95" s="569"/>
    </row>
  </sheetData>
  <mergeCells count="7">
    <mergeCell ref="A89:B89"/>
    <mergeCell ref="A4:T4"/>
    <mergeCell ref="A5:T5"/>
    <mergeCell ref="A6:A7"/>
    <mergeCell ref="B6:B7"/>
    <mergeCell ref="C6:S6"/>
    <mergeCell ref="T6:T7"/>
  </mergeCells>
  <printOptions horizontalCentered="1" verticalCentered="1"/>
  <pageMargins left="0" right="0" top="0" bottom="0" header="0" footer="0"/>
  <pageSetup paperSize="9" scale="55"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FABE5-60D1-4486-B26A-0E5101EC14A1}">
  <sheetPr>
    <tabColor theme="6" tint="0.39997558519241921"/>
    <pageSetUpPr fitToPage="1"/>
  </sheetPr>
  <dimension ref="A1:V95"/>
  <sheetViews>
    <sheetView showGridLines="0" zoomScaleNormal="100" workbookViewId="0"/>
  </sheetViews>
  <sheetFormatPr defaultColWidth="9.140625" defaultRowHeight="11.25"/>
  <cols>
    <col min="1" max="1" width="4.7109375" style="571" customWidth="1"/>
    <col min="2" max="2" width="14.7109375" style="571" customWidth="1"/>
    <col min="3" max="3" width="9.7109375" style="571" customWidth="1"/>
    <col min="4" max="19" width="7.7109375" style="571" customWidth="1"/>
    <col min="20" max="20" width="9.7109375" style="571" customWidth="1"/>
    <col min="21" max="16384" width="9.140625" style="571"/>
  </cols>
  <sheetData>
    <row r="1" spans="1:22" ht="15" customHeight="1">
      <c r="A1" s="570"/>
    </row>
    <row r="2" spans="1:22" ht="15" customHeight="1">
      <c r="S2" s="478"/>
    </row>
    <row r="3" spans="1:22" ht="15" customHeight="1"/>
    <row r="4" spans="1:22" s="572" customFormat="1" ht="19.899999999999999" customHeight="1">
      <c r="A4" s="865" t="s">
        <v>1068</v>
      </c>
      <c r="B4" s="865"/>
      <c r="C4" s="865"/>
      <c r="D4" s="865"/>
      <c r="E4" s="865"/>
      <c r="F4" s="865"/>
      <c r="G4" s="865"/>
      <c r="H4" s="865"/>
      <c r="I4" s="865"/>
      <c r="J4" s="865"/>
      <c r="K4" s="865"/>
      <c r="L4" s="865"/>
      <c r="M4" s="865"/>
      <c r="N4" s="865"/>
      <c r="O4" s="865"/>
      <c r="P4" s="865"/>
      <c r="Q4" s="865"/>
      <c r="R4" s="865"/>
      <c r="S4" s="865"/>
    </row>
    <row r="5" spans="1:22" s="572" customFormat="1" ht="19.899999999999999" customHeight="1">
      <c r="A5" s="866" t="s">
        <v>1069</v>
      </c>
      <c r="B5" s="866"/>
      <c r="C5" s="866"/>
      <c r="D5" s="866"/>
      <c r="E5" s="866"/>
      <c r="F5" s="866"/>
      <c r="G5" s="866"/>
      <c r="H5" s="866"/>
      <c r="I5" s="866"/>
      <c r="J5" s="866"/>
      <c r="K5" s="866"/>
      <c r="L5" s="866"/>
      <c r="M5" s="866"/>
      <c r="N5" s="866"/>
      <c r="O5" s="866"/>
      <c r="P5" s="866"/>
      <c r="Q5" s="866"/>
      <c r="R5" s="866"/>
      <c r="S5" s="866"/>
    </row>
    <row r="6" spans="1:22" s="566" customFormat="1" ht="30" customHeight="1">
      <c r="A6" s="862" t="s">
        <v>413</v>
      </c>
      <c r="B6" s="863" t="s">
        <v>414</v>
      </c>
      <c r="C6" s="864" t="s">
        <v>496</v>
      </c>
      <c r="D6" s="864"/>
      <c r="E6" s="864"/>
      <c r="F6" s="864"/>
      <c r="G6" s="864"/>
      <c r="H6" s="864"/>
      <c r="I6" s="864"/>
      <c r="J6" s="864"/>
      <c r="K6" s="864"/>
      <c r="L6" s="864"/>
      <c r="M6" s="864"/>
      <c r="N6" s="864"/>
      <c r="O6" s="864"/>
      <c r="P6" s="864"/>
      <c r="Q6" s="864"/>
      <c r="R6" s="864"/>
      <c r="S6" s="864"/>
      <c r="T6" s="864" t="s">
        <v>172</v>
      </c>
    </row>
    <row r="7" spans="1:22" s="566" customFormat="1" ht="35.1" customHeight="1">
      <c r="A7" s="862"/>
      <c r="B7" s="863"/>
      <c r="C7" s="303">
        <v>866.85</v>
      </c>
      <c r="D7" s="527" t="s">
        <v>1074</v>
      </c>
      <c r="E7" s="527" t="s">
        <v>1075</v>
      </c>
      <c r="F7" s="527" t="s">
        <v>1076</v>
      </c>
      <c r="G7" s="527" t="s">
        <v>1077</v>
      </c>
      <c r="H7" s="527" t="s">
        <v>1078</v>
      </c>
      <c r="I7" s="527" t="s">
        <v>1079</v>
      </c>
      <c r="J7" s="527" t="s">
        <v>1080</v>
      </c>
      <c r="K7" s="527" t="s">
        <v>1081</v>
      </c>
      <c r="L7" s="527" t="s">
        <v>1082</v>
      </c>
      <c r="M7" s="527" t="s">
        <v>1083</v>
      </c>
      <c r="N7" s="527" t="s">
        <v>1084</v>
      </c>
      <c r="O7" s="527" t="s">
        <v>1085</v>
      </c>
      <c r="P7" s="527" t="s">
        <v>1086</v>
      </c>
      <c r="Q7" s="527" t="s">
        <v>1087</v>
      </c>
      <c r="R7" s="527" t="s">
        <v>1088</v>
      </c>
      <c r="S7" s="485">
        <v>6501.38</v>
      </c>
      <c r="T7" s="864"/>
    </row>
    <row r="8" spans="1:22" ht="15" customHeight="1">
      <c r="A8" s="270" t="s">
        <v>81</v>
      </c>
      <c r="B8" s="300" t="s">
        <v>92</v>
      </c>
      <c r="C8" s="296">
        <v>13993</v>
      </c>
      <c r="D8" s="296">
        <v>1</v>
      </c>
      <c r="E8" s="296">
        <v>1</v>
      </c>
      <c r="F8" s="296">
        <v>1</v>
      </c>
      <c r="G8" s="296">
        <v>0</v>
      </c>
      <c r="H8" s="296">
        <v>1</v>
      </c>
      <c r="I8" s="296">
        <v>0</v>
      </c>
      <c r="J8" s="296">
        <v>0</v>
      </c>
      <c r="K8" s="296">
        <v>0</v>
      </c>
      <c r="L8" s="296">
        <v>0</v>
      </c>
      <c r="M8" s="296">
        <v>0</v>
      </c>
      <c r="N8" s="296">
        <v>0</v>
      </c>
      <c r="O8" s="296">
        <v>0</v>
      </c>
      <c r="P8" s="296"/>
      <c r="Q8" s="296">
        <v>0</v>
      </c>
      <c r="R8" s="296">
        <v>0</v>
      </c>
      <c r="S8" s="296">
        <v>0</v>
      </c>
      <c r="T8" s="297">
        <f>SUM(C8:S8)</f>
        <v>13997</v>
      </c>
      <c r="U8" s="573"/>
      <c r="V8" s="573"/>
    </row>
    <row r="9" spans="1:22" ht="15" customHeight="1">
      <c r="A9" s="275" t="s">
        <v>82</v>
      </c>
      <c r="B9" s="301" t="s">
        <v>93</v>
      </c>
      <c r="C9" s="298">
        <v>5281</v>
      </c>
      <c r="D9" s="298">
        <v>0</v>
      </c>
      <c r="E9" s="298">
        <v>0</v>
      </c>
      <c r="F9" s="298">
        <v>0</v>
      </c>
      <c r="G9" s="298">
        <v>1</v>
      </c>
      <c r="H9" s="298">
        <v>0</v>
      </c>
      <c r="I9" s="298">
        <v>0</v>
      </c>
      <c r="J9" s="298">
        <v>0</v>
      </c>
      <c r="K9" s="298">
        <v>0</v>
      </c>
      <c r="L9" s="298">
        <v>0</v>
      </c>
      <c r="M9" s="298">
        <v>0</v>
      </c>
      <c r="N9" s="298">
        <v>0</v>
      </c>
      <c r="O9" s="298">
        <v>0</v>
      </c>
      <c r="P9" s="298"/>
      <c r="Q9" s="298">
        <v>0</v>
      </c>
      <c r="R9" s="298">
        <v>0</v>
      </c>
      <c r="S9" s="298">
        <v>0</v>
      </c>
      <c r="T9" s="299">
        <f t="shared" ref="T9:T72" si="0">SUM(C9:S9)</f>
        <v>5282</v>
      </c>
      <c r="U9" s="573"/>
      <c r="V9" s="573"/>
    </row>
    <row r="10" spans="1:22" ht="15" customHeight="1">
      <c r="A10" s="270" t="s">
        <v>83</v>
      </c>
      <c r="B10" s="300" t="s">
        <v>94</v>
      </c>
      <c r="C10" s="296">
        <v>16311</v>
      </c>
      <c r="D10" s="296">
        <v>0</v>
      </c>
      <c r="E10" s="296">
        <v>1</v>
      </c>
      <c r="F10" s="296">
        <v>0</v>
      </c>
      <c r="G10" s="296">
        <v>0</v>
      </c>
      <c r="H10" s="296">
        <v>0</v>
      </c>
      <c r="I10" s="296">
        <v>0</v>
      </c>
      <c r="J10" s="296">
        <v>0</v>
      </c>
      <c r="K10" s="296">
        <v>0</v>
      </c>
      <c r="L10" s="296">
        <v>0</v>
      </c>
      <c r="M10" s="296">
        <v>0</v>
      </c>
      <c r="N10" s="296">
        <v>0</v>
      </c>
      <c r="O10" s="296">
        <v>0</v>
      </c>
      <c r="P10" s="296"/>
      <c r="Q10" s="296">
        <v>0</v>
      </c>
      <c r="R10" s="296">
        <v>0</v>
      </c>
      <c r="S10" s="296">
        <v>0</v>
      </c>
      <c r="T10" s="297">
        <f t="shared" si="0"/>
        <v>16312</v>
      </c>
      <c r="U10" s="573"/>
      <c r="V10" s="573"/>
    </row>
    <row r="11" spans="1:22" ht="15" customHeight="1">
      <c r="A11" s="275" t="s">
        <v>84</v>
      </c>
      <c r="B11" s="301" t="s">
        <v>95</v>
      </c>
      <c r="C11" s="298">
        <v>7969</v>
      </c>
      <c r="D11" s="298">
        <v>0</v>
      </c>
      <c r="E11" s="298">
        <v>0</v>
      </c>
      <c r="F11" s="298">
        <v>0</v>
      </c>
      <c r="G11" s="298">
        <v>0</v>
      </c>
      <c r="H11" s="298">
        <v>0</v>
      </c>
      <c r="I11" s="298">
        <v>0</v>
      </c>
      <c r="J11" s="298">
        <v>0</v>
      </c>
      <c r="K11" s="298">
        <v>0</v>
      </c>
      <c r="L11" s="298">
        <v>0</v>
      </c>
      <c r="M11" s="298">
        <v>0</v>
      </c>
      <c r="N11" s="298">
        <v>0</v>
      </c>
      <c r="O11" s="298">
        <v>0</v>
      </c>
      <c r="P11" s="298"/>
      <c r="Q11" s="298">
        <v>0</v>
      </c>
      <c r="R11" s="298">
        <v>0</v>
      </c>
      <c r="S11" s="298">
        <v>0</v>
      </c>
      <c r="T11" s="299">
        <f t="shared" si="0"/>
        <v>7969</v>
      </c>
      <c r="U11" s="573"/>
      <c r="V11" s="573"/>
    </row>
    <row r="12" spans="1:22" ht="15" customHeight="1">
      <c r="A12" s="270" t="s">
        <v>85</v>
      </c>
      <c r="B12" s="300" t="s">
        <v>96</v>
      </c>
      <c r="C12" s="296">
        <v>5029</v>
      </c>
      <c r="D12" s="296">
        <v>0</v>
      </c>
      <c r="E12" s="296">
        <v>0</v>
      </c>
      <c r="F12" s="296">
        <v>0</v>
      </c>
      <c r="G12" s="296">
        <v>0</v>
      </c>
      <c r="H12" s="296">
        <v>0</v>
      </c>
      <c r="I12" s="296">
        <v>0</v>
      </c>
      <c r="J12" s="296">
        <v>0</v>
      </c>
      <c r="K12" s="296">
        <v>0</v>
      </c>
      <c r="L12" s="296">
        <v>0</v>
      </c>
      <c r="M12" s="296">
        <v>0</v>
      </c>
      <c r="N12" s="296">
        <v>0</v>
      </c>
      <c r="O12" s="296">
        <v>0</v>
      </c>
      <c r="P12" s="296"/>
      <c r="Q12" s="296">
        <v>0</v>
      </c>
      <c r="R12" s="296">
        <v>0</v>
      </c>
      <c r="S12" s="296">
        <v>0</v>
      </c>
      <c r="T12" s="297">
        <f t="shared" si="0"/>
        <v>5029</v>
      </c>
      <c r="U12" s="573"/>
      <c r="V12" s="573"/>
    </row>
    <row r="13" spans="1:22" ht="15" customHeight="1">
      <c r="A13" s="275" t="s">
        <v>86</v>
      </c>
      <c r="B13" s="301" t="s">
        <v>97</v>
      </c>
      <c r="C13" s="298">
        <v>13162</v>
      </c>
      <c r="D13" s="298">
        <v>0</v>
      </c>
      <c r="E13" s="298">
        <v>1</v>
      </c>
      <c r="F13" s="298">
        <v>2</v>
      </c>
      <c r="G13" s="298">
        <v>0</v>
      </c>
      <c r="H13" s="298">
        <v>0</v>
      </c>
      <c r="I13" s="298">
        <v>1</v>
      </c>
      <c r="J13" s="298">
        <v>0</v>
      </c>
      <c r="K13" s="298">
        <v>0</v>
      </c>
      <c r="L13" s="298">
        <v>0</v>
      </c>
      <c r="M13" s="298">
        <v>0</v>
      </c>
      <c r="N13" s="298">
        <v>0</v>
      </c>
      <c r="O13" s="298">
        <v>0</v>
      </c>
      <c r="P13" s="298"/>
      <c r="Q13" s="298">
        <v>0</v>
      </c>
      <c r="R13" s="298">
        <v>0</v>
      </c>
      <c r="S13" s="298">
        <v>1</v>
      </c>
      <c r="T13" s="299">
        <f t="shared" si="0"/>
        <v>13167</v>
      </c>
      <c r="U13" s="573"/>
      <c r="V13" s="573"/>
    </row>
    <row r="14" spans="1:22" ht="15" customHeight="1">
      <c r="A14" s="270" t="s">
        <v>87</v>
      </c>
      <c r="B14" s="300" t="s">
        <v>98</v>
      </c>
      <c r="C14" s="296">
        <v>28125</v>
      </c>
      <c r="D14" s="296">
        <v>3</v>
      </c>
      <c r="E14" s="296">
        <v>0</v>
      </c>
      <c r="F14" s="296">
        <v>1</v>
      </c>
      <c r="G14" s="296">
        <v>2</v>
      </c>
      <c r="H14" s="296">
        <v>1</v>
      </c>
      <c r="I14" s="296">
        <v>0</v>
      </c>
      <c r="J14" s="296">
        <v>0</v>
      </c>
      <c r="K14" s="296">
        <v>0</v>
      </c>
      <c r="L14" s="296">
        <v>0</v>
      </c>
      <c r="M14" s="296">
        <v>0</v>
      </c>
      <c r="N14" s="296">
        <v>0</v>
      </c>
      <c r="O14" s="296">
        <v>0</v>
      </c>
      <c r="P14" s="296"/>
      <c r="Q14" s="296">
        <v>0</v>
      </c>
      <c r="R14" s="296">
        <v>0</v>
      </c>
      <c r="S14" s="296">
        <v>1</v>
      </c>
      <c r="T14" s="297">
        <f t="shared" si="0"/>
        <v>28133</v>
      </c>
      <c r="U14" s="573"/>
      <c r="V14" s="573"/>
    </row>
    <row r="15" spans="1:22" ht="15" customHeight="1">
      <c r="A15" s="275" t="s">
        <v>88</v>
      </c>
      <c r="B15" s="301" t="s">
        <v>99</v>
      </c>
      <c r="C15" s="298">
        <v>1498</v>
      </c>
      <c r="D15" s="298">
        <v>0</v>
      </c>
      <c r="E15" s="298">
        <v>1</v>
      </c>
      <c r="F15" s="298">
        <v>0</v>
      </c>
      <c r="G15" s="298">
        <v>0</v>
      </c>
      <c r="H15" s="298">
        <v>0</v>
      </c>
      <c r="I15" s="298">
        <v>0</v>
      </c>
      <c r="J15" s="298">
        <v>0</v>
      </c>
      <c r="K15" s="298">
        <v>0</v>
      </c>
      <c r="L15" s="298">
        <v>0</v>
      </c>
      <c r="M15" s="298">
        <v>0</v>
      </c>
      <c r="N15" s="298">
        <v>0</v>
      </c>
      <c r="O15" s="298">
        <v>0</v>
      </c>
      <c r="P15" s="298"/>
      <c r="Q15" s="298">
        <v>0</v>
      </c>
      <c r="R15" s="298">
        <v>0</v>
      </c>
      <c r="S15" s="298">
        <v>0</v>
      </c>
      <c r="T15" s="299">
        <f t="shared" si="0"/>
        <v>1499</v>
      </c>
      <c r="U15" s="573"/>
      <c r="V15" s="573"/>
    </row>
    <row r="16" spans="1:22" ht="15" customHeight="1">
      <c r="A16" s="270" t="s">
        <v>89</v>
      </c>
      <c r="B16" s="300" t="s">
        <v>100</v>
      </c>
      <c r="C16" s="296">
        <v>16497</v>
      </c>
      <c r="D16" s="296">
        <v>1</v>
      </c>
      <c r="E16" s="296">
        <v>1</v>
      </c>
      <c r="F16" s="296">
        <v>0</v>
      </c>
      <c r="G16" s="296">
        <v>0</v>
      </c>
      <c r="H16" s="296">
        <v>0</v>
      </c>
      <c r="I16" s="296">
        <v>0</v>
      </c>
      <c r="J16" s="296">
        <v>0</v>
      </c>
      <c r="K16" s="296">
        <v>2</v>
      </c>
      <c r="L16" s="296">
        <v>0</v>
      </c>
      <c r="M16" s="296">
        <v>0</v>
      </c>
      <c r="N16" s="296">
        <v>0</v>
      </c>
      <c r="O16" s="296">
        <v>0</v>
      </c>
      <c r="P16" s="296"/>
      <c r="Q16" s="296">
        <v>0</v>
      </c>
      <c r="R16" s="296">
        <v>0</v>
      </c>
      <c r="S16" s="296">
        <v>0</v>
      </c>
      <c r="T16" s="297">
        <f t="shared" si="0"/>
        <v>16501</v>
      </c>
      <c r="U16" s="573"/>
      <c r="V16" s="573"/>
    </row>
    <row r="17" spans="1:22" ht="15" customHeight="1">
      <c r="A17" s="275" t="s">
        <v>238</v>
      </c>
      <c r="B17" s="301" t="s">
        <v>101</v>
      </c>
      <c r="C17" s="298">
        <v>15296</v>
      </c>
      <c r="D17" s="298">
        <v>1</v>
      </c>
      <c r="E17" s="298">
        <v>0</v>
      </c>
      <c r="F17" s="298">
        <v>0</v>
      </c>
      <c r="G17" s="298">
        <v>0</v>
      </c>
      <c r="H17" s="298">
        <v>0</v>
      </c>
      <c r="I17" s="298">
        <v>0</v>
      </c>
      <c r="J17" s="298">
        <v>0</v>
      </c>
      <c r="K17" s="298">
        <v>0</v>
      </c>
      <c r="L17" s="298">
        <v>0</v>
      </c>
      <c r="M17" s="298">
        <v>0</v>
      </c>
      <c r="N17" s="298">
        <v>1</v>
      </c>
      <c r="O17" s="298">
        <v>0</v>
      </c>
      <c r="P17" s="298"/>
      <c r="Q17" s="298">
        <v>0</v>
      </c>
      <c r="R17" s="298">
        <v>0</v>
      </c>
      <c r="S17" s="298">
        <v>0</v>
      </c>
      <c r="T17" s="299">
        <f t="shared" si="0"/>
        <v>15298</v>
      </c>
      <c r="U17" s="573"/>
      <c r="V17" s="573"/>
    </row>
    <row r="18" spans="1:22" ht="15" customHeight="1">
      <c r="A18" s="270" t="s">
        <v>239</v>
      </c>
      <c r="B18" s="300" t="s">
        <v>102</v>
      </c>
      <c r="C18" s="296">
        <v>1794</v>
      </c>
      <c r="D18" s="296">
        <v>0</v>
      </c>
      <c r="E18" s="296">
        <v>1</v>
      </c>
      <c r="F18" s="296">
        <v>0</v>
      </c>
      <c r="G18" s="296">
        <v>0</v>
      </c>
      <c r="H18" s="296">
        <v>0</v>
      </c>
      <c r="I18" s="296">
        <v>0</v>
      </c>
      <c r="J18" s="296">
        <v>0</v>
      </c>
      <c r="K18" s="296">
        <v>0</v>
      </c>
      <c r="L18" s="296">
        <v>0</v>
      </c>
      <c r="M18" s="296">
        <v>0</v>
      </c>
      <c r="N18" s="296">
        <v>0</v>
      </c>
      <c r="O18" s="296">
        <v>0</v>
      </c>
      <c r="P18" s="296"/>
      <c r="Q18" s="296">
        <v>0</v>
      </c>
      <c r="R18" s="296">
        <v>0</v>
      </c>
      <c r="S18" s="296">
        <v>0</v>
      </c>
      <c r="T18" s="297">
        <f t="shared" si="0"/>
        <v>1795</v>
      </c>
      <c r="U18" s="573"/>
      <c r="V18" s="573"/>
    </row>
    <row r="19" spans="1:22" ht="15" customHeight="1">
      <c r="A19" s="275" t="s">
        <v>240</v>
      </c>
      <c r="B19" s="301" t="s">
        <v>103</v>
      </c>
      <c r="C19" s="298">
        <v>898</v>
      </c>
      <c r="D19" s="298">
        <v>0</v>
      </c>
      <c r="E19" s="298">
        <v>0</v>
      </c>
      <c r="F19" s="298">
        <v>1</v>
      </c>
      <c r="G19" s="298">
        <v>0</v>
      </c>
      <c r="H19" s="298">
        <v>0</v>
      </c>
      <c r="I19" s="298">
        <v>0</v>
      </c>
      <c r="J19" s="298">
        <v>0</v>
      </c>
      <c r="K19" s="298">
        <v>0</v>
      </c>
      <c r="L19" s="298">
        <v>0</v>
      </c>
      <c r="M19" s="298">
        <v>0</v>
      </c>
      <c r="N19" s="298">
        <v>0</v>
      </c>
      <c r="O19" s="298">
        <v>0</v>
      </c>
      <c r="P19" s="298"/>
      <c r="Q19" s="298">
        <v>0</v>
      </c>
      <c r="R19" s="298">
        <v>0</v>
      </c>
      <c r="S19" s="298">
        <v>0</v>
      </c>
      <c r="T19" s="299">
        <f t="shared" si="0"/>
        <v>899</v>
      </c>
      <c r="U19" s="573"/>
      <c r="V19" s="573"/>
    </row>
    <row r="20" spans="1:22" ht="15" customHeight="1">
      <c r="A20" s="270" t="s">
        <v>241</v>
      </c>
      <c r="B20" s="300" t="s">
        <v>104</v>
      </c>
      <c r="C20" s="296">
        <v>3243</v>
      </c>
      <c r="D20" s="296">
        <v>0</v>
      </c>
      <c r="E20" s="296">
        <v>0</v>
      </c>
      <c r="F20" s="296">
        <v>0</v>
      </c>
      <c r="G20" s="296">
        <v>0</v>
      </c>
      <c r="H20" s="296">
        <v>1</v>
      </c>
      <c r="I20" s="296">
        <v>0</v>
      </c>
      <c r="J20" s="296">
        <v>0</v>
      </c>
      <c r="K20" s="296">
        <v>0</v>
      </c>
      <c r="L20" s="296">
        <v>0</v>
      </c>
      <c r="M20" s="296">
        <v>0</v>
      </c>
      <c r="N20" s="296">
        <v>0</v>
      </c>
      <c r="O20" s="296">
        <v>0</v>
      </c>
      <c r="P20" s="296"/>
      <c r="Q20" s="296">
        <v>0</v>
      </c>
      <c r="R20" s="296">
        <v>0</v>
      </c>
      <c r="S20" s="296">
        <v>0</v>
      </c>
      <c r="T20" s="297">
        <f t="shared" si="0"/>
        <v>3244</v>
      </c>
      <c r="U20" s="573"/>
      <c r="V20" s="573"/>
    </row>
    <row r="21" spans="1:22" ht="15" customHeight="1">
      <c r="A21" s="275" t="s">
        <v>242</v>
      </c>
      <c r="B21" s="301" t="s">
        <v>105</v>
      </c>
      <c r="C21" s="298">
        <v>2559</v>
      </c>
      <c r="D21" s="298">
        <v>0</v>
      </c>
      <c r="E21" s="298">
        <v>0</v>
      </c>
      <c r="F21" s="298">
        <v>0</v>
      </c>
      <c r="G21" s="298">
        <v>0</v>
      </c>
      <c r="H21" s="298">
        <v>0</v>
      </c>
      <c r="I21" s="298">
        <v>0</v>
      </c>
      <c r="J21" s="298">
        <v>0</v>
      </c>
      <c r="K21" s="298">
        <v>0</v>
      </c>
      <c r="L21" s="298">
        <v>0</v>
      </c>
      <c r="M21" s="298">
        <v>0</v>
      </c>
      <c r="N21" s="298">
        <v>0</v>
      </c>
      <c r="O21" s="298">
        <v>0</v>
      </c>
      <c r="P21" s="298"/>
      <c r="Q21" s="298">
        <v>0</v>
      </c>
      <c r="R21" s="298">
        <v>0</v>
      </c>
      <c r="S21" s="298">
        <v>0</v>
      </c>
      <c r="T21" s="299">
        <f t="shared" si="0"/>
        <v>2559</v>
      </c>
      <c r="U21" s="573"/>
      <c r="V21" s="573"/>
    </row>
    <row r="22" spans="1:22" ht="15" customHeight="1">
      <c r="A22" s="270" t="s">
        <v>243</v>
      </c>
      <c r="B22" s="300" t="s">
        <v>106</v>
      </c>
      <c r="C22" s="296">
        <v>6343</v>
      </c>
      <c r="D22" s="296">
        <v>0</v>
      </c>
      <c r="E22" s="296">
        <v>0</v>
      </c>
      <c r="F22" s="296">
        <v>0</v>
      </c>
      <c r="G22" s="296">
        <v>0</v>
      </c>
      <c r="H22" s="296">
        <v>0</v>
      </c>
      <c r="I22" s="296">
        <v>0</v>
      </c>
      <c r="J22" s="296">
        <v>0</v>
      </c>
      <c r="K22" s="296">
        <v>0</v>
      </c>
      <c r="L22" s="296">
        <v>0</v>
      </c>
      <c r="M22" s="296">
        <v>0</v>
      </c>
      <c r="N22" s="296">
        <v>0</v>
      </c>
      <c r="O22" s="296">
        <v>0</v>
      </c>
      <c r="P22" s="296"/>
      <c r="Q22" s="296">
        <v>0</v>
      </c>
      <c r="R22" s="296">
        <v>0</v>
      </c>
      <c r="S22" s="296">
        <v>0</v>
      </c>
      <c r="T22" s="297">
        <f t="shared" si="0"/>
        <v>6343</v>
      </c>
      <c r="U22" s="573"/>
      <c r="V22" s="573"/>
    </row>
    <row r="23" spans="1:22" ht="15" customHeight="1">
      <c r="A23" s="275" t="s">
        <v>244</v>
      </c>
      <c r="B23" s="301" t="s">
        <v>107</v>
      </c>
      <c r="C23" s="298">
        <v>12940</v>
      </c>
      <c r="D23" s="298">
        <v>2</v>
      </c>
      <c r="E23" s="298">
        <v>0</v>
      </c>
      <c r="F23" s="298">
        <v>0</v>
      </c>
      <c r="G23" s="298">
        <v>0</v>
      </c>
      <c r="H23" s="298">
        <v>0</v>
      </c>
      <c r="I23" s="298">
        <v>0</v>
      </c>
      <c r="J23" s="298">
        <v>0</v>
      </c>
      <c r="K23" s="298">
        <v>0</v>
      </c>
      <c r="L23" s="298">
        <v>0</v>
      </c>
      <c r="M23" s="298">
        <v>0</v>
      </c>
      <c r="N23" s="298">
        <v>0</v>
      </c>
      <c r="O23" s="298">
        <v>0</v>
      </c>
      <c r="P23" s="298"/>
      <c r="Q23" s="298">
        <v>0</v>
      </c>
      <c r="R23" s="298">
        <v>0</v>
      </c>
      <c r="S23" s="298">
        <v>0</v>
      </c>
      <c r="T23" s="299">
        <f t="shared" si="0"/>
        <v>12942</v>
      </c>
      <c r="U23" s="573"/>
      <c r="V23" s="573"/>
    </row>
    <row r="24" spans="1:22" ht="15" customHeight="1">
      <c r="A24" s="270" t="s">
        <v>245</v>
      </c>
      <c r="B24" s="300" t="s">
        <v>108</v>
      </c>
      <c r="C24" s="296">
        <v>8350</v>
      </c>
      <c r="D24" s="296">
        <v>1</v>
      </c>
      <c r="E24" s="296">
        <v>0</v>
      </c>
      <c r="F24" s="296">
        <v>0</v>
      </c>
      <c r="G24" s="296">
        <v>0</v>
      </c>
      <c r="H24" s="296">
        <v>0</v>
      </c>
      <c r="I24" s="296">
        <v>1</v>
      </c>
      <c r="J24" s="296">
        <v>0</v>
      </c>
      <c r="K24" s="296">
        <v>0</v>
      </c>
      <c r="L24" s="296">
        <v>0</v>
      </c>
      <c r="M24" s="296">
        <v>0</v>
      </c>
      <c r="N24" s="296">
        <v>0</v>
      </c>
      <c r="O24" s="296">
        <v>0</v>
      </c>
      <c r="P24" s="296"/>
      <c r="Q24" s="296">
        <v>0</v>
      </c>
      <c r="R24" s="296">
        <v>0</v>
      </c>
      <c r="S24" s="296">
        <v>0</v>
      </c>
      <c r="T24" s="297">
        <f t="shared" si="0"/>
        <v>8352</v>
      </c>
      <c r="U24" s="573"/>
      <c r="V24" s="573"/>
    </row>
    <row r="25" spans="1:22" ht="15" customHeight="1">
      <c r="A25" s="275" t="s">
        <v>246</v>
      </c>
      <c r="B25" s="301" t="s">
        <v>109</v>
      </c>
      <c r="C25" s="298">
        <v>2732</v>
      </c>
      <c r="D25" s="298">
        <v>0</v>
      </c>
      <c r="E25" s="298">
        <v>0</v>
      </c>
      <c r="F25" s="298">
        <v>0</v>
      </c>
      <c r="G25" s="298">
        <v>1</v>
      </c>
      <c r="H25" s="298">
        <v>0</v>
      </c>
      <c r="I25" s="298">
        <v>0</v>
      </c>
      <c r="J25" s="298">
        <v>0</v>
      </c>
      <c r="K25" s="298">
        <v>0</v>
      </c>
      <c r="L25" s="298">
        <v>0</v>
      </c>
      <c r="M25" s="298">
        <v>0</v>
      </c>
      <c r="N25" s="298">
        <v>0</v>
      </c>
      <c r="O25" s="298">
        <v>0</v>
      </c>
      <c r="P25" s="298"/>
      <c r="Q25" s="298">
        <v>0</v>
      </c>
      <c r="R25" s="298">
        <v>0</v>
      </c>
      <c r="S25" s="298">
        <v>0</v>
      </c>
      <c r="T25" s="299">
        <f t="shared" si="0"/>
        <v>2733</v>
      </c>
      <c r="U25" s="573"/>
      <c r="V25" s="573"/>
    </row>
    <row r="26" spans="1:22" ht="15" customHeight="1">
      <c r="A26" s="270" t="s">
        <v>247</v>
      </c>
      <c r="B26" s="300" t="s">
        <v>110</v>
      </c>
      <c r="C26" s="296">
        <v>7726</v>
      </c>
      <c r="D26" s="296">
        <v>1</v>
      </c>
      <c r="E26" s="296">
        <v>0</v>
      </c>
      <c r="F26" s="296">
        <v>0</v>
      </c>
      <c r="G26" s="296">
        <v>0</v>
      </c>
      <c r="H26" s="296">
        <v>0</v>
      </c>
      <c r="I26" s="296">
        <v>0</v>
      </c>
      <c r="J26" s="296">
        <v>0</v>
      </c>
      <c r="K26" s="296">
        <v>0</v>
      </c>
      <c r="L26" s="296">
        <v>0</v>
      </c>
      <c r="M26" s="296">
        <v>0</v>
      </c>
      <c r="N26" s="296">
        <v>0</v>
      </c>
      <c r="O26" s="296">
        <v>1</v>
      </c>
      <c r="P26" s="296"/>
      <c r="Q26" s="296">
        <v>0</v>
      </c>
      <c r="R26" s="296">
        <v>0</v>
      </c>
      <c r="S26" s="296">
        <v>0</v>
      </c>
      <c r="T26" s="297">
        <f t="shared" si="0"/>
        <v>7728</v>
      </c>
      <c r="U26" s="573"/>
      <c r="V26" s="573"/>
    </row>
    <row r="27" spans="1:22" ht="15" customHeight="1">
      <c r="A27" s="275" t="s">
        <v>248</v>
      </c>
      <c r="B27" s="301" t="s">
        <v>111</v>
      </c>
      <c r="C27" s="298">
        <v>12707</v>
      </c>
      <c r="D27" s="298">
        <v>3</v>
      </c>
      <c r="E27" s="298">
        <v>0</v>
      </c>
      <c r="F27" s="298">
        <v>0</v>
      </c>
      <c r="G27" s="298">
        <v>0</v>
      </c>
      <c r="H27" s="298">
        <v>0</v>
      </c>
      <c r="I27" s="298">
        <v>0</v>
      </c>
      <c r="J27" s="298">
        <v>0</v>
      </c>
      <c r="K27" s="298">
        <v>0</v>
      </c>
      <c r="L27" s="298">
        <v>0</v>
      </c>
      <c r="M27" s="298">
        <v>0</v>
      </c>
      <c r="N27" s="298">
        <v>0</v>
      </c>
      <c r="O27" s="298">
        <v>0</v>
      </c>
      <c r="P27" s="298"/>
      <c r="Q27" s="298">
        <v>0</v>
      </c>
      <c r="R27" s="298">
        <v>0</v>
      </c>
      <c r="S27" s="298">
        <v>0</v>
      </c>
      <c r="T27" s="299">
        <f t="shared" si="0"/>
        <v>12710</v>
      </c>
      <c r="U27" s="573"/>
      <c r="V27" s="573"/>
    </row>
    <row r="28" spans="1:22" ht="15" customHeight="1">
      <c r="A28" s="270" t="s">
        <v>249</v>
      </c>
      <c r="B28" s="300" t="s">
        <v>112</v>
      </c>
      <c r="C28" s="296">
        <v>11566</v>
      </c>
      <c r="D28" s="296">
        <v>0</v>
      </c>
      <c r="E28" s="296">
        <v>0</v>
      </c>
      <c r="F28" s="296">
        <v>0</v>
      </c>
      <c r="G28" s="296">
        <v>0</v>
      </c>
      <c r="H28" s="296">
        <v>0</v>
      </c>
      <c r="I28" s="296">
        <v>0</v>
      </c>
      <c r="J28" s="296">
        <v>1</v>
      </c>
      <c r="K28" s="296">
        <v>0</v>
      </c>
      <c r="L28" s="296">
        <v>0</v>
      </c>
      <c r="M28" s="296">
        <v>0</v>
      </c>
      <c r="N28" s="296">
        <v>0</v>
      </c>
      <c r="O28" s="296">
        <v>0</v>
      </c>
      <c r="P28" s="296"/>
      <c r="Q28" s="296">
        <v>0</v>
      </c>
      <c r="R28" s="296">
        <v>0</v>
      </c>
      <c r="S28" s="296">
        <v>0</v>
      </c>
      <c r="T28" s="297">
        <f t="shared" si="0"/>
        <v>11567</v>
      </c>
      <c r="U28" s="573"/>
      <c r="V28" s="573"/>
    </row>
    <row r="29" spans="1:22" ht="15" customHeight="1">
      <c r="A29" s="275" t="s">
        <v>250</v>
      </c>
      <c r="B29" s="301" t="s">
        <v>113</v>
      </c>
      <c r="C29" s="298">
        <v>7009</v>
      </c>
      <c r="D29" s="298">
        <v>2</v>
      </c>
      <c r="E29" s="298">
        <v>0</v>
      </c>
      <c r="F29" s="298">
        <v>2</v>
      </c>
      <c r="G29" s="298">
        <v>0</v>
      </c>
      <c r="H29" s="298">
        <v>0</v>
      </c>
      <c r="I29" s="298">
        <v>0</v>
      </c>
      <c r="J29" s="298">
        <v>0</v>
      </c>
      <c r="K29" s="298">
        <v>0</v>
      </c>
      <c r="L29" s="298">
        <v>0</v>
      </c>
      <c r="M29" s="298">
        <v>0</v>
      </c>
      <c r="N29" s="298">
        <v>0</v>
      </c>
      <c r="O29" s="298">
        <v>0</v>
      </c>
      <c r="P29" s="298"/>
      <c r="Q29" s="298">
        <v>0</v>
      </c>
      <c r="R29" s="298">
        <v>0</v>
      </c>
      <c r="S29" s="298">
        <v>0</v>
      </c>
      <c r="T29" s="299">
        <f t="shared" si="0"/>
        <v>7013</v>
      </c>
      <c r="U29" s="573"/>
      <c r="V29" s="573"/>
    </row>
    <row r="30" spans="1:22" ht="15" customHeight="1">
      <c r="A30" s="270" t="s">
        <v>251</v>
      </c>
      <c r="B30" s="300" t="s">
        <v>114</v>
      </c>
      <c r="C30" s="296">
        <v>3870</v>
      </c>
      <c r="D30" s="296">
        <v>0</v>
      </c>
      <c r="E30" s="296">
        <v>1</v>
      </c>
      <c r="F30" s="296">
        <v>0</v>
      </c>
      <c r="G30" s="296">
        <v>0</v>
      </c>
      <c r="H30" s="296">
        <v>0</v>
      </c>
      <c r="I30" s="296">
        <v>0</v>
      </c>
      <c r="J30" s="296">
        <v>0</v>
      </c>
      <c r="K30" s="296">
        <v>0</v>
      </c>
      <c r="L30" s="296">
        <v>0</v>
      </c>
      <c r="M30" s="296">
        <v>0</v>
      </c>
      <c r="N30" s="296">
        <v>0</v>
      </c>
      <c r="O30" s="296">
        <v>0</v>
      </c>
      <c r="P30" s="296"/>
      <c r="Q30" s="296">
        <v>0</v>
      </c>
      <c r="R30" s="296">
        <v>0</v>
      </c>
      <c r="S30" s="296">
        <v>0</v>
      </c>
      <c r="T30" s="297">
        <f t="shared" si="0"/>
        <v>3871</v>
      </c>
      <c r="U30" s="573"/>
      <c r="V30" s="573"/>
    </row>
    <row r="31" spans="1:22" ht="15" customHeight="1">
      <c r="A31" s="275" t="s">
        <v>252</v>
      </c>
      <c r="B31" s="301" t="s">
        <v>115</v>
      </c>
      <c r="C31" s="298">
        <v>3302</v>
      </c>
      <c r="D31" s="298">
        <v>0</v>
      </c>
      <c r="E31" s="298">
        <v>0</v>
      </c>
      <c r="F31" s="298">
        <v>0</v>
      </c>
      <c r="G31" s="298">
        <v>0</v>
      </c>
      <c r="H31" s="298">
        <v>0</v>
      </c>
      <c r="I31" s="298">
        <v>0</v>
      </c>
      <c r="J31" s="298">
        <v>0</v>
      </c>
      <c r="K31" s="298">
        <v>0</v>
      </c>
      <c r="L31" s="298">
        <v>0</v>
      </c>
      <c r="M31" s="298">
        <v>0</v>
      </c>
      <c r="N31" s="298">
        <v>0</v>
      </c>
      <c r="O31" s="298">
        <v>0</v>
      </c>
      <c r="P31" s="298"/>
      <c r="Q31" s="298">
        <v>0</v>
      </c>
      <c r="R31" s="298">
        <v>0</v>
      </c>
      <c r="S31" s="298">
        <v>0</v>
      </c>
      <c r="T31" s="299">
        <f t="shared" si="0"/>
        <v>3302</v>
      </c>
      <c r="U31" s="573"/>
      <c r="V31" s="573"/>
    </row>
    <row r="32" spans="1:22" ht="15" customHeight="1">
      <c r="A32" s="270" t="s">
        <v>253</v>
      </c>
      <c r="B32" s="300" t="s">
        <v>116</v>
      </c>
      <c r="C32" s="296">
        <v>10430</v>
      </c>
      <c r="D32" s="296">
        <v>4</v>
      </c>
      <c r="E32" s="296">
        <v>0</v>
      </c>
      <c r="F32" s="296">
        <v>0</v>
      </c>
      <c r="G32" s="296">
        <v>0</v>
      </c>
      <c r="H32" s="296">
        <v>0</v>
      </c>
      <c r="I32" s="296">
        <v>0</v>
      </c>
      <c r="J32" s="296">
        <v>0</v>
      </c>
      <c r="K32" s="296">
        <v>0</v>
      </c>
      <c r="L32" s="296">
        <v>0</v>
      </c>
      <c r="M32" s="296">
        <v>0</v>
      </c>
      <c r="N32" s="296">
        <v>0</v>
      </c>
      <c r="O32" s="296">
        <v>0</v>
      </c>
      <c r="P32" s="296"/>
      <c r="Q32" s="296">
        <v>0</v>
      </c>
      <c r="R32" s="296">
        <v>0</v>
      </c>
      <c r="S32" s="296">
        <v>0</v>
      </c>
      <c r="T32" s="297">
        <f t="shared" si="0"/>
        <v>10434</v>
      </c>
      <c r="U32" s="573"/>
      <c r="V32" s="573"/>
    </row>
    <row r="33" spans="1:22" ht="15" customHeight="1">
      <c r="A33" s="275" t="s">
        <v>254</v>
      </c>
      <c r="B33" s="301" t="s">
        <v>117</v>
      </c>
      <c r="C33" s="298">
        <v>6004</v>
      </c>
      <c r="D33" s="298">
        <v>0</v>
      </c>
      <c r="E33" s="298">
        <v>1</v>
      </c>
      <c r="F33" s="298">
        <v>1</v>
      </c>
      <c r="G33" s="298">
        <v>0</v>
      </c>
      <c r="H33" s="298">
        <v>1</v>
      </c>
      <c r="I33" s="298">
        <v>0</v>
      </c>
      <c r="J33" s="298">
        <v>0</v>
      </c>
      <c r="K33" s="298">
        <v>0</v>
      </c>
      <c r="L33" s="298">
        <v>0</v>
      </c>
      <c r="M33" s="298">
        <v>0</v>
      </c>
      <c r="N33" s="298">
        <v>0</v>
      </c>
      <c r="O33" s="298">
        <v>0</v>
      </c>
      <c r="P33" s="298"/>
      <c r="Q33" s="298">
        <v>0</v>
      </c>
      <c r="R33" s="298">
        <v>1</v>
      </c>
      <c r="S33" s="298">
        <v>0</v>
      </c>
      <c r="T33" s="299">
        <f t="shared" si="0"/>
        <v>6008</v>
      </c>
      <c r="U33" s="573"/>
      <c r="V33" s="573"/>
    </row>
    <row r="34" spans="1:22" ht="15" customHeight="1">
      <c r="A34" s="270" t="s">
        <v>255</v>
      </c>
      <c r="B34" s="300" t="s">
        <v>118</v>
      </c>
      <c r="C34" s="296">
        <v>16024</v>
      </c>
      <c r="D34" s="296">
        <v>2</v>
      </c>
      <c r="E34" s="296">
        <v>0</v>
      </c>
      <c r="F34" s="296">
        <v>0</v>
      </c>
      <c r="G34" s="296">
        <v>3</v>
      </c>
      <c r="H34" s="296">
        <v>0</v>
      </c>
      <c r="I34" s="296">
        <v>0</v>
      </c>
      <c r="J34" s="296">
        <v>0</v>
      </c>
      <c r="K34" s="296">
        <v>0</v>
      </c>
      <c r="L34" s="296">
        <v>0</v>
      </c>
      <c r="M34" s="296">
        <v>0</v>
      </c>
      <c r="N34" s="296">
        <v>0</v>
      </c>
      <c r="O34" s="296">
        <v>0</v>
      </c>
      <c r="P34" s="296"/>
      <c r="Q34" s="296">
        <v>0</v>
      </c>
      <c r="R34" s="296">
        <v>0</v>
      </c>
      <c r="S34" s="296">
        <v>0</v>
      </c>
      <c r="T34" s="297">
        <f t="shared" si="0"/>
        <v>16029</v>
      </c>
      <c r="U34" s="573"/>
      <c r="V34" s="573"/>
    </row>
    <row r="35" spans="1:22" ht="15" customHeight="1">
      <c r="A35" s="275" t="s">
        <v>256</v>
      </c>
      <c r="B35" s="301" t="s">
        <v>168</v>
      </c>
      <c r="C35" s="298">
        <v>6137</v>
      </c>
      <c r="D35" s="298">
        <v>1</v>
      </c>
      <c r="E35" s="298">
        <v>0</v>
      </c>
      <c r="F35" s="298">
        <v>0</v>
      </c>
      <c r="G35" s="298">
        <v>0</v>
      </c>
      <c r="H35" s="298">
        <v>0</v>
      </c>
      <c r="I35" s="298">
        <v>0</v>
      </c>
      <c r="J35" s="298">
        <v>0</v>
      </c>
      <c r="K35" s="298">
        <v>0</v>
      </c>
      <c r="L35" s="298">
        <v>0</v>
      </c>
      <c r="M35" s="298">
        <v>0</v>
      </c>
      <c r="N35" s="298">
        <v>0</v>
      </c>
      <c r="O35" s="298">
        <v>0</v>
      </c>
      <c r="P35" s="298"/>
      <c r="Q35" s="298">
        <v>0</v>
      </c>
      <c r="R35" s="298">
        <v>0</v>
      </c>
      <c r="S35" s="298">
        <v>0</v>
      </c>
      <c r="T35" s="299">
        <f t="shared" si="0"/>
        <v>6138</v>
      </c>
      <c r="U35" s="573"/>
      <c r="V35" s="573"/>
    </row>
    <row r="36" spans="1:22" ht="15" customHeight="1">
      <c r="A36" s="270" t="s">
        <v>257</v>
      </c>
      <c r="B36" s="300" t="s">
        <v>119</v>
      </c>
      <c r="C36" s="296">
        <v>2029</v>
      </c>
      <c r="D36" s="296">
        <v>0</v>
      </c>
      <c r="E36" s="296">
        <v>0</v>
      </c>
      <c r="F36" s="296">
        <v>0</v>
      </c>
      <c r="G36" s="296">
        <v>0</v>
      </c>
      <c r="H36" s="296">
        <v>0</v>
      </c>
      <c r="I36" s="296">
        <v>0</v>
      </c>
      <c r="J36" s="296">
        <v>0</v>
      </c>
      <c r="K36" s="296">
        <v>0</v>
      </c>
      <c r="L36" s="296">
        <v>0</v>
      </c>
      <c r="M36" s="296">
        <v>0</v>
      </c>
      <c r="N36" s="296">
        <v>0</v>
      </c>
      <c r="O36" s="296">
        <v>0</v>
      </c>
      <c r="P36" s="296"/>
      <c r="Q36" s="296">
        <v>0</v>
      </c>
      <c r="R36" s="296">
        <v>0</v>
      </c>
      <c r="S36" s="296">
        <v>0</v>
      </c>
      <c r="T36" s="297">
        <f t="shared" si="0"/>
        <v>2029</v>
      </c>
      <c r="U36" s="573"/>
      <c r="V36" s="573"/>
    </row>
    <row r="37" spans="1:22" ht="15" customHeight="1">
      <c r="A37" s="275" t="s">
        <v>258</v>
      </c>
      <c r="B37" s="301" t="s">
        <v>217</v>
      </c>
      <c r="C37" s="298">
        <v>1482</v>
      </c>
      <c r="D37" s="298">
        <v>0</v>
      </c>
      <c r="E37" s="298">
        <v>0</v>
      </c>
      <c r="F37" s="298">
        <v>0</v>
      </c>
      <c r="G37" s="298">
        <v>0</v>
      </c>
      <c r="H37" s="298">
        <v>0</v>
      </c>
      <c r="I37" s="298">
        <v>0</v>
      </c>
      <c r="J37" s="298">
        <v>0</v>
      </c>
      <c r="K37" s="298">
        <v>0</v>
      </c>
      <c r="L37" s="298">
        <v>0</v>
      </c>
      <c r="M37" s="298">
        <v>0</v>
      </c>
      <c r="N37" s="298">
        <v>0</v>
      </c>
      <c r="O37" s="298">
        <v>0</v>
      </c>
      <c r="P37" s="298"/>
      <c r="Q37" s="298">
        <v>0</v>
      </c>
      <c r="R37" s="298">
        <v>0</v>
      </c>
      <c r="S37" s="298">
        <v>0</v>
      </c>
      <c r="T37" s="299">
        <f t="shared" si="0"/>
        <v>1482</v>
      </c>
      <c r="U37" s="573"/>
      <c r="V37" s="573"/>
    </row>
    <row r="38" spans="1:22" ht="15" customHeight="1">
      <c r="A38" s="270" t="s">
        <v>259</v>
      </c>
      <c r="B38" s="300" t="s">
        <v>121</v>
      </c>
      <c r="C38" s="296">
        <v>11526</v>
      </c>
      <c r="D38" s="296">
        <v>2</v>
      </c>
      <c r="E38" s="296">
        <v>0</v>
      </c>
      <c r="F38" s="296">
        <v>0</v>
      </c>
      <c r="G38" s="296">
        <v>0</v>
      </c>
      <c r="H38" s="296">
        <v>0</v>
      </c>
      <c r="I38" s="296">
        <v>0</v>
      </c>
      <c r="J38" s="296">
        <v>0</v>
      </c>
      <c r="K38" s="296">
        <v>0</v>
      </c>
      <c r="L38" s="296">
        <v>0</v>
      </c>
      <c r="M38" s="296">
        <v>0</v>
      </c>
      <c r="N38" s="296">
        <v>0</v>
      </c>
      <c r="O38" s="296">
        <v>0</v>
      </c>
      <c r="P38" s="296"/>
      <c r="Q38" s="296">
        <v>0</v>
      </c>
      <c r="R38" s="296">
        <v>0</v>
      </c>
      <c r="S38" s="296">
        <v>0</v>
      </c>
      <c r="T38" s="297">
        <f t="shared" si="0"/>
        <v>11528</v>
      </c>
      <c r="U38" s="573"/>
      <c r="V38" s="573"/>
    </row>
    <row r="39" spans="1:22" ht="15" customHeight="1">
      <c r="A39" s="275" t="s">
        <v>260</v>
      </c>
      <c r="B39" s="301" t="s">
        <v>122</v>
      </c>
      <c r="C39" s="298">
        <v>4564</v>
      </c>
      <c r="D39" s="298">
        <v>0</v>
      </c>
      <c r="E39" s="298">
        <v>1</v>
      </c>
      <c r="F39" s="298">
        <v>0</v>
      </c>
      <c r="G39" s="298">
        <v>0</v>
      </c>
      <c r="H39" s="298">
        <v>0</v>
      </c>
      <c r="I39" s="298">
        <v>0</v>
      </c>
      <c r="J39" s="298">
        <v>0</v>
      </c>
      <c r="K39" s="298">
        <v>0</v>
      </c>
      <c r="L39" s="298">
        <v>0</v>
      </c>
      <c r="M39" s="298">
        <v>0</v>
      </c>
      <c r="N39" s="298">
        <v>0</v>
      </c>
      <c r="O39" s="298">
        <v>0</v>
      </c>
      <c r="P39" s="298"/>
      <c r="Q39" s="298">
        <v>0</v>
      </c>
      <c r="R39" s="298">
        <v>0</v>
      </c>
      <c r="S39" s="298">
        <v>0</v>
      </c>
      <c r="T39" s="299">
        <f t="shared" si="0"/>
        <v>4565</v>
      </c>
      <c r="U39" s="573"/>
      <c r="V39" s="573"/>
    </row>
    <row r="40" spans="1:22" ht="15" customHeight="1">
      <c r="A40" s="270" t="s">
        <v>261</v>
      </c>
      <c r="B40" s="300" t="s">
        <v>182</v>
      </c>
      <c r="C40" s="296">
        <v>20554</v>
      </c>
      <c r="D40" s="296">
        <v>2</v>
      </c>
      <c r="E40" s="296">
        <v>0</v>
      </c>
      <c r="F40" s="296">
        <v>1</v>
      </c>
      <c r="G40" s="296">
        <v>0</v>
      </c>
      <c r="H40" s="296">
        <v>1</v>
      </c>
      <c r="I40" s="296">
        <v>1</v>
      </c>
      <c r="J40" s="296">
        <v>0</v>
      </c>
      <c r="K40" s="296">
        <v>0</v>
      </c>
      <c r="L40" s="296">
        <v>0</v>
      </c>
      <c r="M40" s="296">
        <v>0</v>
      </c>
      <c r="N40" s="296">
        <v>0</v>
      </c>
      <c r="O40" s="296">
        <v>0</v>
      </c>
      <c r="P40" s="296"/>
      <c r="Q40" s="296">
        <v>0</v>
      </c>
      <c r="R40" s="296">
        <v>1</v>
      </c>
      <c r="S40" s="296">
        <v>0</v>
      </c>
      <c r="T40" s="297">
        <f t="shared" si="0"/>
        <v>20560</v>
      </c>
      <c r="U40" s="573"/>
      <c r="V40" s="573"/>
    </row>
    <row r="41" spans="1:22" ht="15" customHeight="1">
      <c r="A41" s="275" t="s">
        <v>262</v>
      </c>
      <c r="B41" s="301" t="s">
        <v>123</v>
      </c>
      <c r="C41" s="298">
        <v>3260</v>
      </c>
      <c r="D41" s="298">
        <v>1</v>
      </c>
      <c r="E41" s="298">
        <v>0</v>
      </c>
      <c r="F41" s="298">
        <v>0</v>
      </c>
      <c r="G41" s="298">
        <v>0</v>
      </c>
      <c r="H41" s="298">
        <v>0</v>
      </c>
      <c r="I41" s="298">
        <v>1</v>
      </c>
      <c r="J41" s="298">
        <v>0</v>
      </c>
      <c r="K41" s="298">
        <v>0</v>
      </c>
      <c r="L41" s="298">
        <v>0</v>
      </c>
      <c r="M41" s="298">
        <v>0</v>
      </c>
      <c r="N41" s="298">
        <v>0</v>
      </c>
      <c r="O41" s="298">
        <v>0</v>
      </c>
      <c r="P41" s="298"/>
      <c r="Q41" s="298">
        <v>0</v>
      </c>
      <c r="R41" s="298">
        <v>0</v>
      </c>
      <c r="S41" s="298">
        <v>0</v>
      </c>
      <c r="T41" s="299">
        <f t="shared" si="0"/>
        <v>3262</v>
      </c>
      <c r="U41" s="573"/>
      <c r="V41" s="573"/>
    </row>
    <row r="42" spans="1:22" ht="15" customHeight="1">
      <c r="A42" s="270" t="s">
        <v>263</v>
      </c>
      <c r="B42" s="300" t="s">
        <v>124</v>
      </c>
      <c r="C42" s="296">
        <v>27097</v>
      </c>
      <c r="D42" s="296">
        <v>3</v>
      </c>
      <c r="E42" s="296">
        <v>1</v>
      </c>
      <c r="F42" s="296">
        <v>1</v>
      </c>
      <c r="G42" s="296">
        <v>1</v>
      </c>
      <c r="H42" s="296">
        <v>0</v>
      </c>
      <c r="I42" s="296">
        <v>0</v>
      </c>
      <c r="J42" s="296">
        <v>0</v>
      </c>
      <c r="K42" s="296">
        <v>0</v>
      </c>
      <c r="L42" s="296">
        <v>0</v>
      </c>
      <c r="M42" s="296">
        <v>0</v>
      </c>
      <c r="N42" s="296">
        <v>1</v>
      </c>
      <c r="O42" s="296">
        <v>0</v>
      </c>
      <c r="P42" s="296"/>
      <c r="Q42" s="296">
        <v>0</v>
      </c>
      <c r="R42" s="296">
        <v>0</v>
      </c>
      <c r="S42" s="296">
        <v>0</v>
      </c>
      <c r="T42" s="297">
        <f t="shared" si="0"/>
        <v>27104</v>
      </c>
      <c r="U42" s="573"/>
      <c r="V42" s="573"/>
    </row>
    <row r="43" spans="1:22" ht="15" customHeight="1">
      <c r="A43" s="275" t="s">
        <v>264</v>
      </c>
      <c r="B43" s="301" t="s">
        <v>125</v>
      </c>
      <c r="C43" s="298">
        <v>6288</v>
      </c>
      <c r="D43" s="298">
        <v>0</v>
      </c>
      <c r="E43" s="298">
        <v>0</v>
      </c>
      <c r="F43" s="298">
        <v>1</v>
      </c>
      <c r="G43" s="298">
        <v>0</v>
      </c>
      <c r="H43" s="298">
        <v>0</v>
      </c>
      <c r="I43" s="298">
        <v>0</v>
      </c>
      <c r="J43" s="298">
        <v>0</v>
      </c>
      <c r="K43" s="298">
        <v>0</v>
      </c>
      <c r="L43" s="298">
        <v>0</v>
      </c>
      <c r="M43" s="298">
        <v>0</v>
      </c>
      <c r="N43" s="298">
        <v>0</v>
      </c>
      <c r="O43" s="298">
        <v>0</v>
      </c>
      <c r="P43" s="298"/>
      <c r="Q43" s="298">
        <v>0</v>
      </c>
      <c r="R43" s="298">
        <v>0</v>
      </c>
      <c r="S43" s="298">
        <v>0</v>
      </c>
      <c r="T43" s="299">
        <f t="shared" si="0"/>
        <v>6289</v>
      </c>
      <c r="U43" s="573"/>
      <c r="V43" s="573"/>
    </row>
    <row r="44" spans="1:22" ht="15" customHeight="1">
      <c r="A44" s="270" t="s">
        <v>265</v>
      </c>
      <c r="B44" s="300" t="s">
        <v>126</v>
      </c>
      <c r="C44" s="296">
        <v>5675</v>
      </c>
      <c r="D44" s="296">
        <v>0</v>
      </c>
      <c r="E44" s="296">
        <v>0</v>
      </c>
      <c r="F44" s="296">
        <v>0</v>
      </c>
      <c r="G44" s="296">
        <v>0</v>
      </c>
      <c r="H44" s="296">
        <v>0</v>
      </c>
      <c r="I44" s="296">
        <v>0</v>
      </c>
      <c r="J44" s="296">
        <v>0</v>
      </c>
      <c r="K44" s="296">
        <v>0</v>
      </c>
      <c r="L44" s="296">
        <v>0</v>
      </c>
      <c r="M44" s="296">
        <v>0</v>
      </c>
      <c r="N44" s="296">
        <v>0</v>
      </c>
      <c r="O44" s="296">
        <v>0</v>
      </c>
      <c r="P44" s="296"/>
      <c r="Q44" s="296">
        <v>0</v>
      </c>
      <c r="R44" s="296">
        <v>0</v>
      </c>
      <c r="S44" s="296">
        <v>0</v>
      </c>
      <c r="T44" s="297">
        <f t="shared" si="0"/>
        <v>5675</v>
      </c>
      <c r="U44" s="573"/>
      <c r="V44" s="573"/>
    </row>
    <row r="45" spans="1:22" ht="15" customHeight="1">
      <c r="A45" s="275" t="s">
        <v>266</v>
      </c>
      <c r="B45" s="301" t="s">
        <v>127</v>
      </c>
      <c r="C45" s="298">
        <v>11449</v>
      </c>
      <c r="D45" s="298">
        <v>1</v>
      </c>
      <c r="E45" s="298">
        <v>0</v>
      </c>
      <c r="F45" s="298">
        <v>0</v>
      </c>
      <c r="G45" s="298">
        <v>0</v>
      </c>
      <c r="H45" s="298">
        <v>0</v>
      </c>
      <c r="I45" s="298">
        <v>0</v>
      </c>
      <c r="J45" s="298">
        <v>0</v>
      </c>
      <c r="K45" s="298">
        <v>0</v>
      </c>
      <c r="L45" s="298">
        <v>0</v>
      </c>
      <c r="M45" s="298">
        <v>0</v>
      </c>
      <c r="N45" s="298">
        <v>0</v>
      </c>
      <c r="O45" s="298">
        <v>0</v>
      </c>
      <c r="P45" s="298"/>
      <c r="Q45" s="298">
        <v>0</v>
      </c>
      <c r="R45" s="298">
        <v>0</v>
      </c>
      <c r="S45" s="298">
        <v>0</v>
      </c>
      <c r="T45" s="299">
        <f t="shared" si="0"/>
        <v>11450</v>
      </c>
      <c r="U45" s="573"/>
      <c r="V45" s="573"/>
    </row>
    <row r="46" spans="1:22" ht="15" customHeight="1">
      <c r="A46" s="270" t="s">
        <v>267</v>
      </c>
      <c r="B46" s="300" t="s">
        <v>128</v>
      </c>
      <c r="C46" s="296">
        <v>3538</v>
      </c>
      <c r="D46" s="296">
        <v>0</v>
      </c>
      <c r="E46" s="296">
        <v>0</v>
      </c>
      <c r="F46" s="296">
        <v>0</v>
      </c>
      <c r="G46" s="296">
        <v>0</v>
      </c>
      <c r="H46" s="296">
        <v>1</v>
      </c>
      <c r="I46" s="296">
        <v>0</v>
      </c>
      <c r="J46" s="296">
        <v>0</v>
      </c>
      <c r="K46" s="296">
        <v>0</v>
      </c>
      <c r="L46" s="296">
        <v>0</v>
      </c>
      <c r="M46" s="296">
        <v>0</v>
      </c>
      <c r="N46" s="296">
        <v>0</v>
      </c>
      <c r="O46" s="296">
        <v>0</v>
      </c>
      <c r="P46" s="296"/>
      <c r="Q46" s="296">
        <v>0</v>
      </c>
      <c r="R46" s="296">
        <v>0</v>
      </c>
      <c r="S46" s="296">
        <v>0</v>
      </c>
      <c r="T46" s="297">
        <f t="shared" si="0"/>
        <v>3539</v>
      </c>
      <c r="U46" s="573"/>
      <c r="V46" s="573"/>
    </row>
    <row r="47" spans="1:22" ht="15" customHeight="1">
      <c r="A47" s="275" t="s">
        <v>268</v>
      </c>
      <c r="B47" s="301" t="s">
        <v>169</v>
      </c>
      <c r="C47" s="298">
        <v>3550</v>
      </c>
      <c r="D47" s="298">
        <v>0</v>
      </c>
      <c r="E47" s="298">
        <v>0</v>
      </c>
      <c r="F47" s="298">
        <v>0</v>
      </c>
      <c r="G47" s="298">
        <v>0</v>
      </c>
      <c r="H47" s="298">
        <v>0</v>
      </c>
      <c r="I47" s="298">
        <v>0</v>
      </c>
      <c r="J47" s="298">
        <v>0</v>
      </c>
      <c r="K47" s="298">
        <v>0</v>
      </c>
      <c r="L47" s="298">
        <v>0</v>
      </c>
      <c r="M47" s="298">
        <v>0</v>
      </c>
      <c r="N47" s="298">
        <v>0</v>
      </c>
      <c r="O47" s="298">
        <v>0</v>
      </c>
      <c r="P47" s="298"/>
      <c r="Q47" s="298">
        <v>0</v>
      </c>
      <c r="R47" s="298">
        <v>0</v>
      </c>
      <c r="S47" s="298">
        <v>0</v>
      </c>
      <c r="T47" s="299">
        <f t="shared" si="0"/>
        <v>3550</v>
      </c>
      <c r="U47" s="573"/>
      <c r="V47" s="573"/>
    </row>
    <row r="48" spans="1:22" ht="15" customHeight="1">
      <c r="A48" s="270" t="s">
        <v>269</v>
      </c>
      <c r="B48" s="300" t="s">
        <v>129</v>
      </c>
      <c r="C48" s="296">
        <v>2626</v>
      </c>
      <c r="D48" s="296">
        <v>0</v>
      </c>
      <c r="E48" s="296">
        <v>0</v>
      </c>
      <c r="F48" s="296">
        <v>0</v>
      </c>
      <c r="G48" s="296">
        <v>0</v>
      </c>
      <c r="H48" s="296">
        <v>0</v>
      </c>
      <c r="I48" s="296">
        <v>0</v>
      </c>
      <c r="J48" s="296">
        <v>0</v>
      </c>
      <c r="K48" s="296">
        <v>0</v>
      </c>
      <c r="L48" s="296">
        <v>0</v>
      </c>
      <c r="M48" s="296">
        <v>0</v>
      </c>
      <c r="N48" s="296">
        <v>0</v>
      </c>
      <c r="O48" s="296">
        <v>0</v>
      </c>
      <c r="P48" s="296"/>
      <c r="Q48" s="296">
        <v>0</v>
      </c>
      <c r="R48" s="296">
        <v>0</v>
      </c>
      <c r="S48" s="296">
        <v>0</v>
      </c>
      <c r="T48" s="297">
        <f t="shared" si="0"/>
        <v>2626</v>
      </c>
      <c r="U48" s="573"/>
      <c r="V48" s="573"/>
    </row>
    <row r="49" spans="1:22" ht="15" customHeight="1">
      <c r="A49" s="275" t="s">
        <v>270</v>
      </c>
      <c r="B49" s="301" t="s">
        <v>130</v>
      </c>
      <c r="C49" s="298">
        <v>40644</v>
      </c>
      <c r="D49" s="298">
        <v>7</v>
      </c>
      <c r="E49" s="298">
        <v>1</v>
      </c>
      <c r="F49" s="298">
        <v>0</v>
      </c>
      <c r="G49" s="298">
        <v>0</v>
      </c>
      <c r="H49" s="298">
        <v>0</v>
      </c>
      <c r="I49" s="298">
        <v>0</v>
      </c>
      <c r="J49" s="298">
        <v>0</v>
      </c>
      <c r="K49" s="298">
        <v>1</v>
      </c>
      <c r="L49" s="298">
        <v>0</v>
      </c>
      <c r="M49" s="298">
        <v>0</v>
      </c>
      <c r="N49" s="298">
        <v>0</v>
      </c>
      <c r="O49" s="298">
        <v>0</v>
      </c>
      <c r="P49" s="298"/>
      <c r="Q49" s="298">
        <v>0</v>
      </c>
      <c r="R49" s="298">
        <v>0</v>
      </c>
      <c r="S49" s="298">
        <v>0</v>
      </c>
      <c r="T49" s="299">
        <f t="shared" si="0"/>
        <v>40653</v>
      </c>
      <c r="U49" s="573"/>
      <c r="V49" s="573"/>
    </row>
    <row r="50" spans="1:22" ht="15" customHeight="1">
      <c r="A50" s="270" t="s">
        <v>271</v>
      </c>
      <c r="B50" s="300" t="s">
        <v>131</v>
      </c>
      <c r="C50" s="296">
        <v>4993</v>
      </c>
      <c r="D50" s="296">
        <v>1</v>
      </c>
      <c r="E50" s="296">
        <v>0</v>
      </c>
      <c r="F50" s="296">
        <v>0</v>
      </c>
      <c r="G50" s="296">
        <v>0</v>
      </c>
      <c r="H50" s="296">
        <v>0</v>
      </c>
      <c r="I50" s="296">
        <v>0</v>
      </c>
      <c r="J50" s="296">
        <v>0</v>
      </c>
      <c r="K50" s="296">
        <v>0</v>
      </c>
      <c r="L50" s="296">
        <v>0</v>
      </c>
      <c r="M50" s="296">
        <v>0</v>
      </c>
      <c r="N50" s="296">
        <v>0</v>
      </c>
      <c r="O50" s="296">
        <v>0</v>
      </c>
      <c r="P50" s="296"/>
      <c r="Q50" s="296">
        <v>0</v>
      </c>
      <c r="R50" s="296">
        <v>0</v>
      </c>
      <c r="S50" s="296">
        <v>0</v>
      </c>
      <c r="T50" s="297">
        <f t="shared" si="0"/>
        <v>4994</v>
      </c>
      <c r="U50" s="573"/>
      <c r="V50" s="573"/>
    </row>
    <row r="51" spans="1:22" ht="15" customHeight="1">
      <c r="A51" s="275" t="s">
        <v>272</v>
      </c>
      <c r="B51" s="301" t="s">
        <v>132</v>
      </c>
      <c r="C51" s="298">
        <v>11037</v>
      </c>
      <c r="D51" s="298">
        <v>2</v>
      </c>
      <c r="E51" s="298">
        <v>0</v>
      </c>
      <c r="F51" s="298">
        <v>0</v>
      </c>
      <c r="G51" s="298">
        <v>2</v>
      </c>
      <c r="H51" s="298">
        <v>0</v>
      </c>
      <c r="I51" s="298">
        <v>0</v>
      </c>
      <c r="J51" s="298">
        <v>0</v>
      </c>
      <c r="K51" s="298">
        <v>0</v>
      </c>
      <c r="L51" s="298">
        <v>0</v>
      </c>
      <c r="M51" s="298">
        <v>0</v>
      </c>
      <c r="N51" s="298">
        <v>0</v>
      </c>
      <c r="O51" s="298">
        <v>0</v>
      </c>
      <c r="P51" s="298"/>
      <c r="Q51" s="298">
        <v>0</v>
      </c>
      <c r="R51" s="298">
        <v>0</v>
      </c>
      <c r="S51" s="298">
        <v>0</v>
      </c>
      <c r="T51" s="299">
        <f t="shared" si="0"/>
        <v>11041</v>
      </c>
      <c r="U51" s="573"/>
      <c r="V51" s="573"/>
    </row>
    <row r="52" spans="1:22" ht="15" customHeight="1">
      <c r="A52" s="270" t="s">
        <v>273</v>
      </c>
      <c r="B52" s="300" t="s">
        <v>133</v>
      </c>
      <c r="C52" s="296">
        <v>25355</v>
      </c>
      <c r="D52" s="296">
        <v>1</v>
      </c>
      <c r="E52" s="296">
        <v>2</v>
      </c>
      <c r="F52" s="296">
        <v>0</v>
      </c>
      <c r="G52" s="296">
        <v>0</v>
      </c>
      <c r="H52" s="296">
        <v>2</v>
      </c>
      <c r="I52" s="296">
        <v>0</v>
      </c>
      <c r="J52" s="296">
        <v>0</v>
      </c>
      <c r="K52" s="296">
        <v>1</v>
      </c>
      <c r="L52" s="296">
        <v>0</v>
      </c>
      <c r="M52" s="296">
        <v>0</v>
      </c>
      <c r="N52" s="296">
        <v>0</v>
      </c>
      <c r="O52" s="296">
        <v>0</v>
      </c>
      <c r="P52" s="296"/>
      <c r="Q52" s="296">
        <v>0</v>
      </c>
      <c r="R52" s="296">
        <v>0</v>
      </c>
      <c r="S52" s="296">
        <v>0</v>
      </c>
      <c r="T52" s="297">
        <f t="shared" si="0"/>
        <v>25361</v>
      </c>
      <c r="U52" s="573"/>
      <c r="V52" s="573"/>
    </row>
    <row r="53" spans="1:22" ht="15" customHeight="1">
      <c r="A53" s="275" t="s">
        <v>274</v>
      </c>
      <c r="B53" s="301" t="s">
        <v>177</v>
      </c>
      <c r="C53" s="298">
        <v>15685</v>
      </c>
      <c r="D53" s="298">
        <v>0</v>
      </c>
      <c r="E53" s="298">
        <v>1</v>
      </c>
      <c r="F53" s="298">
        <v>0</v>
      </c>
      <c r="G53" s="298">
        <v>0</v>
      </c>
      <c r="H53" s="298">
        <v>0</v>
      </c>
      <c r="I53" s="298">
        <v>0</v>
      </c>
      <c r="J53" s="298">
        <v>0</v>
      </c>
      <c r="K53" s="298">
        <v>0</v>
      </c>
      <c r="L53" s="298">
        <v>0</v>
      </c>
      <c r="M53" s="298">
        <v>0</v>
      </c>
      <c r="N53" s="298">
        <v>0</v>
      </c>
      <c r="O53" s="298">
        <v>0</v>
      </c>
      <c r="P53" s="298"/>
      <c r="Q53" s="298">
        <v>1</v>
      </c>
      <c r="R53" s="298">
        <v>0</v>
      </c>
      <c r="S53" s="298">
        <v>0</v>
      </c>
      <c r="T53" s="299">
        <f t="shared" si="0"/>
        <v>15687</v>
      </c>
      <c r="U53" s="573"/>
      <c r="V53" s="573"/>
    </row>
    <row r="54" spans="1:22" ht="15" customHeight="1">
      <c r="A54" s="270" t="s">
        <v>275</v>
      </c>
      <c r="B54" s="300" t="s">
        <v>134</v>
      </c>
      <c r="C54" s="296">
        <v>9502</v>
      </c>
      <c r="D54" s="296">
        <v>0</v>
      </c>
      <c r="E54" s="296">
        <v>1</v>
      </c>
      <c r="F54" s="296">
        <v>1</v>
      </c>
      <c r="G54" s="296">
        <v>1</v>
      </c>
      <c r="H54" s="296">
        <v>0</v>
      </c>
      <c r="I54" s="296">
        <v>0</v>
      </c>
      <c r="J54" s="296">
        <v>0</v>
      </c>
      <c r="K54" s="296">
        <v>0</v>
      </c>
      <c r="L54" s="296">
        <v>0</v>
      </c>
      <c r="M54" s="296">
        <v>0</v>
      </c>
      <c r="N54" s="296">
        <v>0</v>
      </c>
      <c r="O54" s="296">
        <v>0</v>
      </c>
      <c r="P54" s="296"/>
      <c r="Q54" s="296">
        <v>0</v>
      </c>
      <c r="R54" s="296">
        <v>0</v>
      </c>
      <c r="S54" s="296">
        <v>1</v>
      </c>
      <c r="T54" s="297">
        <f t="shared" si="0"/>
        <v>9506</v>
      </c>
      <c r="U54" s="573"/>
      <c r="V54" s="573"/>
    </row>
    <row r="55" spans="1:22" ht="15" customHeight="1">
      <c r="A55" s="275" t="s">
        <v>276</v>
      </c>
      <c r="B55" s="301" t="s">
        <v>135</v>
      </c>
      <c r="C55" s="298">
        <v>8253</v>
      </c>
      <c r="D55" s="298">
        <v>0</v>
      </c>
      <c r="E55" s="298">
        <v>0</v>
      </c>
      <c r="F55" s="298">
        <v>0</v>
      </c>
      <c r="G55" s="298">
        <v>1</v>
      </c>
      <c r="H55" s="298">
        <v>0</v>
      </c>
      <c r="I55" s="298">
        <v>0</v>
      </c>
      <c r="J55" s="298">
        <v>0</v>
      </c>
      <c r="K55" s="298">
        <v>0</v>
      </c>
      <c r="L55" s="298">
        <v>0</v>
      </c>
      <c r="M55" s="298">
        <v>0</v>
      </c>
      <c r="N55" s="298">
        <v>0</v>
      </c>
      <c r="O55" s="298">
        <v>0</v>
      </c>
      <c r="P55" s="298"/>
      <c r="Q55" s="298">
        <v>0</v>
      </c>
      <c r="R55" s="298">
        <v>0</v>
      </c>
      <c r="S55" s="298">
        <v>0</v>
      </c>
      <c r="T55" s="299">
        <f t="shared" si="0"/>
        <v>8254</v>
      </c>
      <c r="U55" s="573"/>
      <c r="V55" s="573"/>
    </row>
    <row r="56" spans="1:22" ht="15" customHeight="1">
      <c r="A56" s="270" t="s">
        <v>277</v>
      </c>
      <c r="B56" s="300" t="s">
        <v>136</v>
      </c>
      <c r="C56" s="296">
        <v>5256</v>
      </c>
      <c r="D56" s="296">
        <v>0</v>
      </c>
      <c r="E56" s="296">
        <v>0</v>
      </c>
      <c r="F56" s="296">
        <v>0</v>
      </c>
      <c r="G56" s="296">
        <v>1</v>
      </c>
      <c r="H56" s="296">
        <v>0</v>
      </c>
      <c r="I56" s="296">
        <v>0</v>
      </c>
      <c r="J56" s="296">
        <v>0</v>
      </c>
      <c r="K56" s="296">
        <v>0</v>
      </c>
      <c r="L56" s="296">
        <v>0</v>
      </c>
      <c r="M56" s="296">
        <v>0</v>
      </c>
      <c r="N56" s="296">
        <v>0</v>
      </c>
      <c r="O56" s="296">
        <v>0</v>
      </c>
      <c r="P56" s="296"/>
      <c r="Q56" s="296">
        <v>0</v>
      </c>
      <c r="R56" s="296">
        <v>0</v>
      </c>
      <c r="S56" s="296">
        <v>0</v>
      </c>
      <c r="T56" s="297">
        <f t="shared" si="0"/>
        <v>5257</v>
      </c>
      <c r="U56" s="573"/>
      <c r="V56" s="573"/>
    </row>
    <row r="57" spans="1:22" ht="15" customHeight="1">
      <c r="A57" s="275" t="s">
        <v>278</v>
      </c>
      <c r="B57" s="301" t="s">
        <v>137</v>
      </c>
      <c r="C57" s="298">
        <v>6412</v>
      </c>
      <c r="D57" s="298">
        <v>0</v>
      </c>
      <c r="E57" s="298">
        <v>0</v>
      </c>
      <c r="F57" s="298">
        <v>0</v>
      </c>
      <c r="G57" s="298">
        <v>0</v>
      </c>
      <c r="H57" s="298">
        <v>0</v>
      </c>
      <c r="I57" s="298">
        <v>0</v>
      </c>
      <c r="J57" s="298">
        <v>0</v>
      </c>
      <c r="K57" s="298">
        <v>0</v>
      </c>
      <c r="L57" s="298">
        <v>0</v>
      </c>
      <c r="M57" s="298">
        <v>0</v>
      </c>
      <c r="N57" s="298">
        <v>0</v>
      </c>
      <c r="O57" s="298">
        <v>0</v>
      </c>
      <c r="P57" s="298"/>
      <c r="Q57" s="298">
        <v>0</v>
      </c>
      <c r="R57" s="298">
        <v>0</v>
      </c>
      <c r="S57" s="298">
        <v>0</v>
      </c>
      <c r="T57" s="299">
        <f t="shared" si="0"/>
        <v>6412</v>
      </c>
      <c r="U57" s="573"/>
      <c r="V57" s="573"/>
    </row>
    <row r="58" spans="1:22" ht="15" customHeight="1">
      <c r="A58" s="270" t="s">
        <v>279</v>
      </c>
      <c r="B58" s="300" t="s">
        <v>138</v>
      </c>
      <c r="C58" s="296">
        <v>10621</v>
      </c>
      <c r="D58" s="296">
        <v>0</v>
      </c>
      <c r="E58" s="296">
        <v>0</v>
      </c>
      <c r="F58" s="296">
        <v>0</v>
      </c>
      <c r="G58" s="296">
        <v>0</v>
      </c>
      <c r="H58" s="296">
        <v>1</v>
      </c>
      <c r="I58" s="296">
        <v>0</v>
      </c>
      <c r="J58" s="296">
        <v>0</v>
      </c>
      <c r="K58" s="296">
        <v>0</v>
      </c>
      <c r="L58" s="296">
        <v>0</v>
      </c>
      <c r="M58" s="296">
        <v>0</v>
      </c>
      <c r="N58" s="296">
        <v>1</v>
      </c>
      <c r="O58" s="296">
        <v>0</v>
      </c>
      <c r="P58" s="296"/>
      <c r="Q58" s="296">
        <v>0</v>
      </c>
      <c r="R58" s="296">
        <v>0</v>
      </c>
      <c r="S58" s="296">
        <v>0</v>
      </c>
      <c r="T58" s="297">
        <f t="shared" si="0"/>
        <v>10623</v>
      </c>
      <c r="U58" s="573"/>
      <c r="V58" s="573"/>
    </row>
    <row r="59" spans="1:22" ht="15" customHeight="1">
      <c r="A59" s="275" t="s">
        <v>280</v>
      </c>
      <c r="B59" s="301" t="s">
        <v>139</v>
      </c>
      <c r="C59" s="298">
        <v>10618</v>
      </c>
      <c r="D59" s="298">
        <v>0</v>
      </c>
      <c r="E59" s="298">
        <v>0</v>
      </c>
      <c r="F59" s="298">
        <v>0</v>
      </c>
      <c r="G59" s="298">
        <v>0</v>
      </c>
      <c r="H59" s="298">
        <v>0</v>
      </c>
      <c r="I59" s="298">
        <v>0</v>
      </c>
      <c r="J59" s="298">
        <v>0</v>
      </c>
      <c r="K59" s="298">
        <v>0</v>
      </c>
      <c r="L59" s="298">
        <v>0</v>
      </c>
      <c r="M59" s="298">
        <v>0</v>
      </c>
      <c r="N59" s="298">
        <v>0</v>
      </c>
      <c r="O59" s="298">
        <v>0</v>
      </c>
      <c r="P59" s="298"/>
      <c r="Q59" s="298">
        <v>0</v>
      </c>
      <c r="R59" s="298">
        <v>0</v>
      </c>
      <c r="S59" s="298">
        <v>0</v>
      </c>
      <c r="T59" s="299">
        <f t="shared" si="0"/>
        <v>10618</v>
      </c>
      <c r="U59" s="573"/>
      <c r="V59" s="573"/>
    </row>
    <row r="60" spans="1:22" ht="15" customHeight="1">
      <c r="A60" s="270" t="s">
        <v>281</v>
      </c>
      <c r="B60" s="300" t="s">
        <v>140</v>
      </c>
      <c r="C60" s="296">
        <v>6031</v>
      </c>
      <c r="D60" s="296">
        <v>2</v>
      </c>
      <c r="E60" s="296">
        <v>0</v>
      </c>
      <c r="F60" s="296">
        <v>0</v>
      </c>
      <c r="G60" s="296">
        <v>1</v>
      </c>
      <c r="H60" s="296">
        <v>1</v>
      </c>
      <c r="I60" s="296">
        <v>0</v>
      </c>
      <c r="J60" s="296">
        <v>0</v>
      </c>
      <c r="K60" s="296">
        <v>0</v>
      </c>
      <c r="L60" s="296">
        <v>0</v>
      </c>
      <c r="M60" s="296">
        <v>0</v>
      </c>
      <c r="N60" s="296">
        <v>0</v>
      </c>
      <c r="O60" s="296">
        <v>0</v>
      </c>
      <c r="P60" s="296"/>
      <c r="Q60" s="296">
        <v>0</v>
      </c>
      <c r="R60" s="296">
        <v>0</v>
      </c>
      <c r="S60" s="296">
        <v>0</v>
      </c>
      <c r="T60" s="297">
        <f t="shared" si="0"/>
        <v>6035</v>
      </c>
      <c r="U60" s="573"/>
      <c r="V60" s="573"/>
    </row>
    <row r="61" spans="1:22" ht="15" customHeight="1">
      <c r="A61" s="275" t="s">
        <v>282</v>
      </c>
      <c r="B61" s="301" t="s">
        <v>141</v>
      </c>
      <c r="C61" s="298">
        <v>8256</v>
      </c>
      <c r="D61" s="298">
        <v>2</v>
      </c>
      <c r="E61" s="298">
        <v>1</v>
      </c>
      <c r="F61" s="298">
        <v>1</v>
      </c>
      <c r="G61" s="298">
        <v>0</v>
      </c>
      <c r="H61" s="298">
        <v>0</v>
      </c>
      <c r="I61" s="298">
        <v>0</v>
      </c>
      <c r="J61" s="298">
        <v>0</v>
      </c>
      <c r="K61" s="298">
        <v>0</v>
      </c>
      <c r="L61" s="298">
        <v>0</v>
      </c>
      <c r="M61" s="298">
        <v>0</v>
      </c>
      <c r="N61" s="298">
        <v>0</v>
      </c>
      <c r="O61" s="298">
        <v>0</v>
      </c>
      <c r="P61" s="298"/>
      <c r="Q61" s="298">
        <v>0</v>
      </c>
      <c r="R61" s="298">
        <v>0</v>
      </c>
      <c r="S61" s="298">
        <v>0</v>
      </c>
      <c r="T61" s="299">
        <f t="shared" si="0"/>
        <v>8260</v>
      </c>
      <c r="U61" s="573"/>
      <c r="V61" s="573"/>
    </row>
    <row r="62" spans="1:22" ht="15" customHeight="1">
      <c r="A62" s="270" t="s">
        <v>283</v>
      </c>
      <c r="B62" s="300" t="s">
        <v>142</v>
      </c>
      <c r="C62" s="296">
        <v>14467</v>
      </c>
      <c r="D62" s="296">
        <v>0</v>
      </c>
      <c r="E62" s="296">
        <v>0</v>
      </c>
      <c r="F62" s="296">
        <v>0</v>
      </c>
      <c r="G62" s="296">
        <v>0</v>
      </c>
      <c r="H62" s="296">
        <v>0</v>
      </c>
      <c r="I62" s="296">
        <v>0</v>
      </c>
      <c r="J62" s="296">
        <v>0</v>
      </c>
      <c r="K62" s="296">
        <v>0</v>
      </c>
      <c r="L62" s="296">
        <v>0</v>
      </c>
      <c r="M62" s="296">
        <v>0</v>
      </c>
      <c r="N62" s="296">
        <v>0</v>
      </c>
      <c r="O62" s="296">
        <v>0</v>
      </c>
      <c r="P62" s="296"/>
      <c r="Q62" s="296">
        <v>0</v>
      </c>
      <c r="R62" s="296">
        <v>2</v>
      </c>
      <c r="S62" s="296">
        <v>1</v>
      </c>
      <c r="T62" s="297">
        <f t="shared" si="0"/>
        <v>14470</v>
      </c>
      <c r="U62" s="573"/>
      <c r="V62" s="573"/>
    </row>
    <row r="63" spans="1:22" ht="15" customHeight="1">
      <c r="A63" s="275" t="s">
        <v>284</v>
      </c>
      <c r="B63" s="301" t="s">
        <v>143</v>
      </c>
      <c r="C63" s="298">
        <v>1696</v>
      </c>
      <c r="D63" s="298">
        <v>0</v>
      </c>
      <c r="E63" s="298">
        <v>0</v>
      </c>
      <c r="F63" s="298">
        <v>0</v>
      </c>
      <c r="G63" s="298">
        <v>0</v>
      </c>
      <c r="H63" s="298">
        <v>0</v>
      </c>
      <c r="I63" s="298">
        <v>0</v>
      </c>
      <c r="J63" s="298">
        <v>0</v>
      </c>
      <c r="K63" s="298">
        <v>0</v>
      </c>
      <c r="L63" s="298">
        <v>0</v>
      </c>
      <c r="M63" s="298">
        <v>0</v>
      </c>
      <c r="N63" s="298">
        <v>0</v>
      </c>
      <c r="O63" s="298">
        <v>0</v>
      </c>
      <c r="P63" s="298"/>
      <c r="Q63" s="298">
        <v>0</v>
      </c>
      <c r="R63" s="298">
        <v>0</v>
      </c>
      <c r="S63" s="298">
        <v>0</v>
      </c>
      <c r="T63" s="299">
        <f t="shared" si="0"/>
        <v>1696</v>
      </c>
      <c r="U63" s="573"/>
      <c r="V63" s="573"/>
    </row>
    <row r="64" spans="1:22" ht="15" customHeight="1">
      <c r="A64" s="270" t="s">
        <v>285</v>
      </c>
      <c r="B64" s="300" t="s">
        <v>144</v>
      </c>
      <c r="C64" s="296">
        <v>2173</v>
      </c>
      <c r="D64" s="296">
        <v>1</v>
      </c>
      <c r="E64" s="296">
        <v>0</v>
      </c>
      <c r="F64" s="296">
        <v>0</v>
      </c>
      <c r="G64" s="296">
        <v>0</v>
      </c>
      <c r="H64" s="296">
        <v>0</v>
      </c>
      <c r="I64" s="296">
        <v>0</v>
      </c>
      <c r="J64" s="296">
        <v>0</v>
      </c>
      <c r="K64" s="296">
        <v>0</v>
      </c>
      <c r="L64" s="296">
        <v>0</v>
      </c>
      <c r="M64" s="296">
        <v>0</v>
      </c>
      <c r="N64" s="296">
        <v>1</v>
      </c>
      <c r="O64" s="296">
        <v>0</v>
      </c>
      <c r="P64" s="296"/>
      <c r="Q64" s="296">
        <v>0</v>
      </c>
      <c r="R64" s="296">
        <v>0</v>
      </c>
      <c r="S64" s="296">
        <v>0</v>
      </c>
      <c r="T64" s="297">
        <f t="shared" si="0"/>
        <v>2175</v>
      </c>
      <c r="U64" s="573"/>
      <c r="V64" s="573"/>
    </row>
    <row r="65" spans="1:22" ht="15" customHeight="1">
      <c r="A65" s="275" t="s">
        <v>286</v>
      </c>
      <c r="B65" s="301" t="s">
        <v>145</v>
      </c>
      <c r="C65" s="298">
        <v>11858</v>
      </c>
      <c r="D65" s="298">
        <v>0</v>
      </c>
      <c r="E65" s="298">
        <v>0</v>
      </c>
      <c r="F65" s="298">
        <v>0</v>
      </c>
      <c r="G65" s="298">
        <v>0</v>
      </c>
      <c r="H65" s="298">
        <v>0</v>
      </c>
      <c r="I65" s="298">
        <v>0</v>
      </c>
      <c r="J65" s="298">
        <v>0</v>
      </c>
      <c r="K65" s="298">
        <v>0</v>
      </c>
      <c r="L65" s="298">
        <v>0</v>
      </c>
      <c r="M65" s="298">
        <v>0</v>
      </c>
      <c r="N65" s="298">
        <v>0</v>
      </c>
      <c r="O65" s="298">
        <v>0</v>
      </c>
      <c r="P65" s="298"/>
      <c r="Q65" s="298">
        <v>0</v>
      </c>
      <c r="R65" s="298">
        <v>0</v>
      </c>
      <c r="S65" s="298">
        <v>0</v>
      </c>
      <c r="T65" s="299">
        <f t="shared" si="0"/>
        <v>11858</v>
      </c>
      <c r="U65" s="573"/>
      <c r="V65" s="573"/>
    </row>
    <row r="66" spans="1:22" ht="15" customHeight="1">
      <c r="A66" s="270" t="s">
        <v>287</v>
      </c>
      <c r="B66" s="300" t="s">
        <v>146</v>
      </c>
      <c r="C66" s="296">
        <v>4652</v>
      </c>
      <c r="D66" s="296">
        <v>1</v>
      </c>
      <c r="E66" s="296">
        <v>0</v>
      </c>
      <c r="F66" s="296">
        <v>0</v>
      </c>
      <c r="G66" s="296">
        <v>0</v>
      </c>
      <c r="H66" s="296">
        <v>0</v>
      </c>
      <c r="I66" s="296">
        <v>0</v>
      </c>
      <c r="J66" s="296">
        <v>0</v>
      </c>
      <c r="K66" s="296">
        <v>0</v>
      </c>
      <c r="L66" s="296">
        <v>0</v>
      </c>
      <c r="M66" s="296">
        <v>0</v>
      </c>
      <c r="N66" s="296">
        <v>0</v>
      </c>
      <c r="O66" s="296">
        <v>0</v>
      </c>
      <c r="P66" s="296"/>
      <c r="Q66" s="296">
        <v>0</v>
      </c>
      <c r="R66" s="296">
        <v>0</v>
      </c>
      <c r="S66" s="296">
        <v>0</v>
      </c>
      <c r="T66" s="297">
        <f t="shared" si="0"/>
        <v>4653</v>
      </c>
      <c r="U66" s="573"/>
      <c r="V66" s="573"/>
    </row>
    <row r="67" spans="1:22" ht="15" customHeight="1">
      <c r="A67" s="275" t="s">
        <v>288</v>
      </c>
      <c r="B67" s="301" t="s">
        <v>147</v>
      </c>
      <c r="C67" s="298">
        <v>8220</v>
      </c>
      <c r="D67" s="298">
        <v>0</v>
      </c>
      <c r="E67" s="298">
        <v>0</v>
      </c>
      <c r="F67" s="298">
        <v>0</v>
      </c>
      <c r="G67" s="298">
        <v>0</v>
      </c>
      <c r="H67" s="298">
        <v>0</v>
      </c>
      <c r="I67" s="298">
        <v>0</v>
      </c>
      <c r="J67" s="298">
        <v>0</v>
      </c>
      <c r="K67" s="298">
        <v>0</v>
      </c>
      <c r="L67" s="298">
        <v>0</v>
      </c>
      <c r="M67" s="298">
        <v>0</v>
      </c>
      <c r="N67" s="298">
        <v>0</v>
      </c>
      <c r="O67" s="298">
        <v>0</v>
      </c>
      <c r="P67" s="298"/>
      <c r="Q67" s="298">
        <v>0</v>
      </c>
      <c r="R67" s="298">
        <v>0</v>
      </c>
      <c r="S67" s="298">
        <v>0</v>
      </c>
      <c r="T67" s="299">
        <f t="shared" si="0"/>
        <v>8220</v>
      </c>
      <c r="U67" s="573"/>
      <c r="V67" s="573"/>
    </row>
    <row r="68" spans="1:22" ht="15" customHeight="1">
      <c r="A68" s="270" t="s">
        <v>289</v>
      </c>
      <c r="B68" s="300" t="s">
        <v>148</v>
      </c>
      <c r="C68" s="296">
        <v>4581</v>
      </c>
      <c r="D68" s="296">
        <v>0</v>
      </c>
      <c r="E68" s="296">
        <v>0</v>
      </c>
      <c r="F68" s="296">
        <v>0</v>
      </c>
      <c r="G68" s="296">
        <v>0</v>
      </c>
      <c r="H68" s="296">
        <v>0</v>
      </c>
      <c r="I68" s="296">
        <v>0</v>
      </c>
      <c r="J68" s="296">
        <v>0</v>
      </c>
      <c r="K68" s="296">
        <v>0</v>
      </c>
      <c r="L68" s="296">
        <v>0</v>
      </c>
      <c r="M68" s="296">
        <v>0</v>
      </c>
      <c r="N68" s="296">
        <v>0</v>
      </c>
      <c r="O68" s="296">
        <v>0</v>
      </c>
      <c r="P68" s="296"/>
      <c r="Q68" s="296">
        <v>0</v>
      </c>
      <c r="R68" s="296">
        <v>0</v>
      </c>
      <c r="S68" s="296">
        <v>0</v>
      </c>
      <c r="T68" s="297">
        <f t="shared" si="0"/>
        <v>4581</v>
      </c>
      <c r="U68" s="573"/>
      <c r="V68" s="573"/>
    </row>
    <row r="69" spans="1:22" ht="15" customHeight="1">
      <c r="A69" s="275" t="s">
        <v>290</v>
      </c>
      <c r="B69" s="301" t="s">
        <v>149</v>
      </c>
      <c r="C69" s="298">
        <v>1046</v>
      </c>
      <c r="D69" s="298">
        <v>0</v>
      </c>
      <c r="E69" s="298">
        <v>0</v>
      </c>
      <c r="F69" s="298">
        <v>0</v>
      </c>
      <c r="G69" s="298">
        <v>0</v>
      </c>
      <c r="H69" s="298">
        <v>0</v>
      </c>
      <c r="I69" s="298">
        <v>0</v>
      </c>
      <c r="J69" s="298">
        <v>0</v>
      </c>
      <c r="K69" s="298">
        <v>0</v>
      </c>
      <c r="L69" s="298">
        <v>0</v>
      </c>
      <c r="M69" s="298">
        <v>0</v>
      </c>
      <c r="N69" s="298">
        <v>0</v>
      </c>
      <c r="O69" s="298">
        <v>0</v>
      </c>
      <c r="P69" s="298"/>
      <c r="Q69" s="298">
        <v>0</v>
      </c>
      <c r="R69" s="298">
        <v>0</v>
      </c>
      <c r="S69" s="298">
        <v>0</v>
      </c>
      <c r="T69" s="299">
        <f t="shared" si="0"/>
        <v>1046</v>
      </c>
      <c r="U69" s="573"/>
      <c r="V69" s="573"/>
    </row>
    <row r="70" spans="1:22" ht="15" customHeight="1">
      <c r="A70" s="270" t="s">
        <v>291</v>
      </c>
      <c r="B70" s="300" t="s">
        <v>178</v>
      </c>
      <c r="C70" s="296">
        <v>26019</v>
      </c>
      <c r="D70" s="296">
        <v>2</v>
      </c>
      <c r="E70" s="296">
        <v>2</v>
      </c>
      <c r="F70" s="296">
        <v>2</v>
      </c>
      <c r="G70" s="296">
        <v>1</v>
      </c>
      <c r="H70" s="296">
        <v>0</v>
      </c>
      <c r="I70" s="296">
        <v>0</v>
      </c>
      <c r="J70" s="296">
        <v>1</v>
      </c>
      <c r="K70" s="296">
        <v>0</v>
      </c>
      <c r="L70" s="296">
        <v>0</v>
      </c>
      <c r="M70" s="296">
        <v>0</v>
      </c>
      <c r="N70" s="296">
        <v>0</v>
      </c>
      <c r="O70" s="296">
        <v>0</v>
      </c>
      <c r="P70" s="296"/>
      <c r="Q70" s="296">
        <v>0</v>
      </c>
      <c r="R70" s="296">
        <v>0</v>
      </c>
      <c r="S70" s="296">
        <v>0</v>
      </c>
      <c r="T70" s="297">
        <f t="shared" si="0"/>
        <v>26027</v>
      </c>
      <c r="U70" s="573"/>
      <c r="V70" s="573"/>
    </row>
    <row r="71" spans="1:22" ht="15" customHeight="1">
      <c r="A71" s="275" t="s">
        <v>292</v>
      </c>
      <c r="B71" s="301" t="s">
        <v>150</v>
      </c>
      <c r="C71" s="298">
        <v>6689</v>
      </c>
      <c r="D71" s="298">
        <v>0</v>
      </c>
      <c r="E71" s="298">
        <v>0</v>
      </c>
      <c r="F71" s="298">
        <v>0</v>
      </c>
      <c r="G71" s="298">
        <v>1</v>
      </c>
      <c r="H71" s="298">
        <v>0</v>
      </c>
      <c r="I71" s="298">
        <v>0</v>
      </c>
      <c r="J71" s="298">
        <v>0</v>
      </c>
      <c r="K71" s="298">
        <v>0</v>
      </c>
      <c r="L71" s="298">
        <v>0</v>
      </c>
      <c r="M71" s="298">
        <v>0</v>
      </c>
      <c r="N71" s="298">
        <v>0</v>
      </c>
      <c r="O71" s="298">
        <v>0</v>
      </c>
      <c r="P71" s="298"/>
      <c r="Q71" s="298">
        <v>0</v>
      </c>
      <c r="R71" s="298">
        <v>0</v>
      </c>
      <c r="S71" s="298">
        <v>0</v>
      </c>
      <c r="T71" s="299">
        <f t="shared" si="0"/>
        <v>6690</v>
      </c>
      <c r="U71" s="573"/>
      <c r="V71" s="573"/>
    </row>
    <row r="72" spans="1:22" ht="15" customHeight="1">
      <c r="A72" s="270" t="s">
        <v>293</v>
      </c>
      <c r="B72" s="300" t="s">
        <v>151</v>
      </c>
      <c r="C72" s="296">
        <v>6800</v>
      </c>
      <c r="D72" s="296">
        <v>2</v>
      </c>
      <c r="E72" s="296">
        <v>0</v>
      </c>
      <c r="F72" s="296">
        <v>0</v>
      </c>
      <c r="G72" s="296">
        <v>1</v>
      </c>
      <c r="H72" s="296">
        <v>0</v>
      </c>
      <c r="I72" s="296">
        <v>0</v>
      </c>
      <c r="J72" s="296">
        <v>0</v>
      </c>
      <c r="K72" s="296">
        <v>0</v>
      </c>
      <c r="L72" s="296">
        <v>0</v>
      </c>
      <c r="M72" s="296">
        <v>0</v>
      </c>
      <c r="N72" s="296">
        <v>0</v>
      </c>
      <c r="O72" s="296">
        <v>0</v>
      </c>
      <c r="P72" s="296"/>
      <c r="Q72" s="296">
        <v>0</v>
      </c>
      <c r="R72" s="296">
        <v>0</v>
      </c>
      <c r="S72" s="296">
        <v>0</v>
      </c>
      <c r="T72" s="297">
        <f t="shared" si="0"/>
        <v>6803</v>
      </c>
      <c r="U72" s="573"/>
      <c r="V72" s="573"/>
    </row>
    <row r="73" spans="1:22" ht="15" customHeight="1">
      <c r="A73" s="275" t="s">
        <v>294</v>
      </c>
      <c r="B73" s="301" t="s">
        <v>152</v>
      </c>
      <c r="C73" s="298">
        <v>10591</v>
      </c>
      <c r="D73" s="298">
        <v>0</v>
      </c>
      <c r="E73" s="298">
        <v>0</v>
      </c>
      <c r="F73" s="298">
        <v>0</v>
      </c>
      <c r="G73" s="298">
        <v>1</v>
      </c>
      <c r="H73" s="298">
        <v>0</v>
      </c>
      <c r="I73" s="298">
        <v>1</v>
      </c>
      <c r="J73" s="298">
        <v>0</v>
      </c>
      <c r="K73" s="298">
        <v>0</v>
      </c>
      <c r="L73" s="298">
        <v>0</v>
      </c>
      <c r="M73" s="298">
        <v>0</v>
      </c>
      <c r="N73" s="298">
        <v>0</v>
      </c>
      <c r="O73" s="298">
        <v>0</v>
      </c>
      <c r="P73" s="298"/>
      <c r="Q73" s="298">
        <v>0</v>
      </c>
      <c r="R73" s="298">
        <v>0</v>
      </c>
      <c r="S73" s="298">
        <v>0</v>
      </c>
      <c r="T73" s="299">
        <f t="shared" ref="T73:T88" si="1">SUM(C73:S73)</f>
        <v>10593</v>
      </c>
      <c r="U73" s="573"/>
      <c r="V73" s="573"/>
    </row>
    <row r="74" spans="1:22" ht="15" customHeight="1">
      <c r="A74" s="270" t="s">
        <v>295</v>
      </c>
      <c r="B74" s="300" t="s">
        <v>153</v>
      </c>
      <c r="C74" s="296">
        <v>1408</v>
      </c>
      <c r="D74" s="296">
        <v>0</v>
      </c>
      <c r="E74" s="296">
        <v>0</v>
      </c>
      <c r="F74" s="296">
        <v>0</v>
      </c>
      <c r="G74" s="296">
        <v>0</v>
      </c>
      <c r="H74" s="296">
        <v>0</v>
      </c>
      <c r="I74" s="296">
        <v>0</v>
      </c>
      <c r="J74" s="296">
        <v>0</v>
      </c>
      <c r="K74" s="296">
        <v>0</v>
      </c>
      <c r="L74" s="296">
        <v>0</v>
      </c>
      <c r="M74" s="296">
        <v>0</v>
      </c>
      <c r="N74" s="296">
        <v>0</v>
      </c>
      <c r="O74" s="296">
        <v>0</v>
      </c>
      <c r="P74" s="296"/>
      <c r="Q74" s="296">
        <v>0</v>
      </c>
      <c r="R74" s="296">
        <v>0</v>
      </c>
      <c r="S74" s="296">
        <v>0</v>
      </c>
      <c r="T74" s="297">
        <f t="shared" si="1"/>
        <v>1408</v>
      </c>
      <c r="U74" s="573"/>
      <c r="V74" s="573"/>
    </row>
    <row r="75" spans="1:22" ht="15" customHeight="1">
      <c r="A75" s="275" t="s">
        <v>296</v>
      </c>
      <c r="B75" s="301" t="s">
        <v>154</v>
      </c>
      <c r="C75" s="298">
        <v>9014</v>
      </c>
      <c r="D75" s="298">
        <v>1</v>
      </c>
      <c r="E75" s="298">
        <v>0</v>
      </c>
      <c r="F75" s="298">
        <v>0</v>
      </c>
      <c r="G75" s="298">
        <v>0</v>
      </c>
      <c r="H75" s="298">
        <v>0</v>
      </c>
      <c r="I75" s="298">
        <v>0</v>
      </c>
      <c r="J75" s="298">
        <v>0</v>
      </c>
      <c r="K75" s="298">
        <v>0</v>
      </c>
      <c r="L75" s="298">
        <v>0</v>
      </c>
      <c r="M75" s="298">
        <v>0</v>
      </c>
      <c r="N75" s="298">
        <v>0</v>
      </c>
      <c r="O75" s="298">
        <v>0</v>
      </c>
      <c r="P75" s="298"/>
      <c r="Q75" s="298">
        <v>0</v>
      </c>
      <c r="R75" s="298">
        <v>0</v>
      </c>
      <c r="S75" s="298">
        <v>0</v>
      </c>
      <c r="T75" s="299">
        <f t="shared" si="1"/>
        <v>9015</v>
      </c>
      <c r="U75" s="573"/>
      <c r="V75" s="573"/>
    </row>
    <row r="76" spans="1:22" ht="15" customHeight="1">
      <c r="A76" s="270" t="s">
        <v>297</v>
      </c>
      <c r="B76" s="300" t="s">
        <v>155</v>
      </c>
      <c r="C76" s="296">
        <v>1548</v>
      </c>
      <c r="D76" s="296">
        <v>0</v>
      </c>
      <c r="E76" s="296">
        <v>0</v>
      </c>
      <c r="F76" s="296">
        <v>0</v>
      </c>
      <c r="G76" s="296">
        <v>0</v>
      </c>
      <c r="H76" s="296">
        <v>0</v>
      </c>
      <c r="I76" s="296">
        <v>0</v>
      </c>
      <c r="J76" s="296">
        <v>0</v>
      </c>
      <c r="K76" s="296">
        <v>0</v>
      </c>
      <c r="L76" s="296">
        <v>0</v>
      </c>
      <c r="M76" s="296">
        <v>0</v>
      </c>
      <c r="N76" s="296">
        <v>0</v>
      </c>
      <c r="O76" s="296">
        <v>0</v>
      </c>
      <c r="P76" s="296"/>
      <c r="Q76" s="296">
        <v>0</v>
      </c>
      <c r="R76" s="296">
        <v>0</v>
      </c>
      <c r="S76" s="296">
        <v>0</v>
      </c>
      <c r="T76" s="297">
        <f t="shared" si="1"/>
        <v>1548</v>
      </c>
      <c r="U76" s="573"/>
      <c r="V76" s="573"/>
    </row>
    <row r="77" spans="1:22" ht="15" customHeight="1">
      <c r="A77" s="275" t="s">
        <v>298</v>
      </c>
      <c r="B77" s="301" t="s">
        <v>156</v>
      </c>
      <c r="C77" s="298">
        <v>5165</v>
      </c>
      <c r="D77" s="298">
        <v>0</v>
      </c>
      <c r="E77" s="298">
        <v>0</v>
      </c>
      <c r="F77" s="298">
        <v>0</v>
      </c>
      <c r="G77" s="298">
        <v>0</v>
      </c>
      <c r="H77" s="298">
        <v>0</v>
      </c>
      <c r="I77" s="298">
        <v>0</v>
      </c>
      <c r="J77" s="298">
        <v>0</v>
      </c>
      <c r="K77" s="298">
        <v>0</v>
      </c>
      <c r="L77" s="298">
        <v>0</v>
      </c>
      <c r="M77" s="298">
        <v>0</v>
      </c>
      <c r="N77" s="298">
        <v>0</v>
      </c>
      <c r="O77" s="298">
        <v>0</v>
      </c>
      <c r="P77" s="298"/>
      <c r="Q77" s="298">
        <v>0</v>
      </c>
      <c r="R77" s="298">
        <v>0</v>
      </c>
      <c r="S77" s="298">
        <v>0</v>
      </c>
      <c r="T77" s="299">
        <f t="shared" si="1"/>
        <v>5165</v>
      </c>
      <c r="U77" s="573"/>
      <c r="V77" s="573"/>
    </row>
    <row r="78" spans="1:22" ht="15" customHeight="1">
      <c r="A78" s="270" t="s">
        <v>299</v>
      </c>
      <c r="B78" s="300" t="s">
        <v>157</v>
      </c>
      <c r="C78" s="296">
        <v>2879</v>
      </c>
      <c r="D78" s="296">
        <v>0</v>
      </c>
      <c r="E78" s="296">
        <v>0</v>
      </c>
      <c r="F78" s="296">
        <v>0</v>
      </c>
      <c r="G78" s="296">
        <v>0</v>
      </c>
      <c r="H78" s="296">
        <v>0</v>
      </c>
      <c r="I78" s="296">
        <v>0</v>
      </c>
      <c r="J78" s="296">
        <v>0</v>
      </c>
      <c r="K78" s="296">
        <v>0</v>
      </c>
      <c r="L78" s="296">
        <v>0</v>
      </c>
      <c r="M78" s="296">
        <v>0</v>
      </c>
      <c r="N78" s="296">
        <v>0</v>
      </c>
      <c r="O78" s="296">
        <v>0</v>
      </c>
      <c r="P78" s="296"/>
      <c r="Q78" s="296">
        <v>0</v>
      </c>
      <c r="R78" s="296">
        <v>0</v>
      </c>
      <c r="S78" s="296">
        <v>0</v>
      </c>
      <c r="T78" s="297">
        <f t="shared" si="1"/>
        <v>2879</v>
      </c>
      <c r="U78" s="573"/>
      <c r="V78" s="573"/>
    </row>
    <row r="79" spans="1:22" ht="15" customHeight="1">
      <c r="A79" s="275" t="s">
        <v>300</v>
      </c>
      <c r="B79" s="301" t="s">
        <v>158</v>
      </c>
      <c r="C79" s="298">
        <v>2063</v>
      </c>
      <c r="D79" s="298">
        <v>0</v>
      </c>
      <c r="E79" s="298">
        <v>0</v>
      </c>
      <c r="F79" s="298">
        <v>0</v>
      </c>
      <c r="G79" s="298">
        <v>0</v>
      </c>
      <c r="H79" s="298">
        <v>0</v>
      </c>
      <c r="I79" s="298">
        <v>0</v>
      </c>
      <c r="J79" s="298">
        <v>0</v>
      </c>
      <c r="K79" s="298">
        <v>0</v>
      </c>
      <c r="L79" s="298">
        <v>0</v>
      </c>
      <c r="M79" s="298">
        <v>0</v>
      </c>
      <c r="N79" s="298">
        <v>0</v>
      </c>
      <c r="O79" s="298">
        <v>0</v>
      </c>
      <c r="P79" s="298"/>
      <c r="Q79" s="298">
        <v>0</v>
      </c>
      <c r="R79" s="298">
        <v>0</v>
      </c>
      <c r="S79" s="298">
        <v>0</v>
      </c>
      <c r="T79" s="299">
        <f t="shared" si="1"/>
        <v>2063</v>
      </c>
      <c r="U79" s="573"/>
      <c r="V79" s="573"/>
    </row>
    <row r="80" spans="1:22" ht="15" customHeight="1">
      <c r="A80" s="270" t="s">
        <v>301</v>
      </c>
      <c r="B80" s="300" t="s">
        <v>159</v>
      </c>
      <c r="C80" s="296">
        <v>2151</v>
      </c>
      <c r="D80" s="296">
        <v>0</v>
      </c>
      <c r="E80" s="296">
        <v>0</v>
      </c>
      <c r="F80" s="296">
        <v>0</v>
      </c>
      <c r="G80" s="296">
        <v>0</v>
      </c>
      <c r="H80" s="296">
        <v>0</v>
      </c>
      <c r="I80" s="296">
        <v>0</v>
      </c>
      <c r="J80" s="296">
        <v>0</v>
      </c>
      <c r="K80" s="296">
        <v>0</v>
      </c>
      <c r="L80" s="296">
        <v>0</v>
      </c>
      <c r="M80" s="296">
        <v>0</v>
      </c>
      <c r="N80" s="296">
        <v>0</v>
      </c>
      <c r="O80" s="296">
        <v>0</v>
      </c>
      <c r="P80" s="296"/>
      <c r="Q80" s="296">
        <v>0</v>
      </c>
      <c r="R80" s="296">
        <v>0</v>
      </c>
      <c r="S80" s="296">
        <v>0</v>
      </c>
      <c r="T80" s="297">
        <f t="shared" si="1"/>
        <v>2151</v>
      </c>
      <c r="U80" s="573"/>
      <c r="V80" s="573"/>
    </row>
    <row r="81" spans="1:22" ht="15" customHeight="1">
      <c r="A81" s="275" t="s">
        <v>302</v>
      </c>
      <c r="B81" s="301" t="s">
        <v>160</v>
      </c>
      <c r="C81" s="298">
        <v>486</v>
      </c>
      <c r="D81" s="298">
        <v>0</v>
      </c>
      <c r="E81" s="298">
        <v>0</v>
      </c>
      <c r="F81" s="298">
        <v>0</v>
      </c>
      <c r="G81" s="298">
        <v>0</v>
      </c>
      <c r="H81" s="298">
        <v>0</v>
      </c>
      <c r="I81" s="298">
        <v>0</v>
      </c>
      <c r="J81" s="298">
        <v>0</v>
      </c>
      <c r="K81" s="298">
        <v>0</v>
      </c>
      <c r="L81" s="298">
        <v>0</v>
      </c>
      <c r="M81" s="298">
        <v>0</v>
      </c>
      <c r="N81" s="298">
        <v>0</v>
      </c>
      <c r="O81" s="298">
        <v>0</v>
      </c>
      <c r="P81" s="298"/>
      <c r="Q81" s="298">
        <v>0</v>
      </c>
      <c r="R81" s="298">
        <v>0</v>
      </c>
      <c r="S81" s="298">
        <v>0</v>
      </c>
      <c r="T81" s="299">
        <f t="shared" si="1"/>
        <v>486</v>
      </c>
      <c r="U81" s="573"/>
      <c r="V81" s="573"/>
    </row>
    <row r="82" spans="1:22" ht="15" customHeight="1">
      <c r="A82" s="270" t="s">
        <v>303</v>
      </c>
      <c r="B82" s="300" t="s">
        <v>161</v>
      </c>
      <c r="C82" s="296">
        <v>4796</v>
      </c>
      <c r="D82" s="296">
        <v>1</v>
      </c>
      <c r="E82" s="296">
        <v>0</v>
      </c>
      <c r="F82" s="296">
        <v>0</v>
      </c>
      <c r="G82" s="296">
        <v>0</v>
      </c>
      <c r="H82" s="296">
        <v>0</v>
      </c>
      <c r="I82" s="296">
        <v>0</v>
      </c>
      <c r="J82" s="296">
        <v>0</v>
      </c>
      <c r="K82" s="296">
        <v>0</v>
      </c>
      <c r="L82" s="296">
        <v>0</v>
      </c>
      <c r="M82" s="296">
        <v>0</v>
      </c>
      <c r="N82" s="296">
        <v>0</v>
      </c>
      <c r="O82" s="296">
        <v>0</v>
      </c>
      <c r="P82" s="296"/>
      <c r="Q82" s="296">
        <v>0</v>
      </c>
      <c r="R82" s="296">
        <v>0</v>
      </c>
      <c r="S82" s="296">
        <v>0</v>
      </c>
      <c r="T82" s="297">
        <f t="shared" si="1"/>
        <v>4797</v>
      </c>
      <c r="U82" s="573"/>
      <c r="V82" s="573"/>
    </row>
    <row r="83" spans="1:22" ht="15" customHeight="1">
      <c r="A83" s="275" t="s">
        <v>304</v>
      </c>
      <c r="B83" s="301" t="s">
        <v>162</v>
      </c>
      <c r="C83" s="298">
        <v>2549</v>
      </c>
      <c r="D83" s="298">
        <v>0</v>
      </c>
      <c r="E83" s="298">
        <v>0</v>
      </c>
      <c r="F83" s="298">
        <v>0</v>
      </c>
      <c r="G83" s="298">
        <v>1</v>
      </c>
      <c r="H83" s="298">
        <v>0</v>
      </c>
      <c r="I83" s="298">
        <v>0</v>
      </c>
      <c r="J83" s="298">
        <v>0</v>
      </c>
      <c r="K83" s="298">
        <v>0</v>
      </c>
      <c r="L83" s="298">
        <v>0</v>
      </c>
      <c r="M83" s="298">
        <v>0</v>
      </c>
      <c r="N83" s="298">
        <v>0</v>
      </c>
      <c r="O83" s="298">
        <v>0</v>
      </c>
      <c r="P83" s="298"/>
      <c r="Q83" s="298">
        <v>0</v>
      </c>
      <c r="R83" s="298">
        <v>0</v>
      </c>
      <c r="S83" s="298">
        <v>0</v>
      </c>
      <c r="T83" s="299">
        <f t="shared" si="1"/>
        <v>2550</v>
      </c>
      <c r="U83" s="573"/>
      <c r="V83" s="573"/>
    </row>
    <row r="84" spans="1:22" ht="15" customHeight="1">
      <c r="A84" s="270" t="s">
        <v>305</v>
      </c>
      <c r="B84" s="300" t="s">
        <v>163</v>
      </c>
      <c r="C84" s="296">
        <v>1178</v>
      </c>
      <c r="D84" s="296">
        <v>0</v>
      </c>
      <c r="E84" s="296">
        <v>0</v>
      </c>
      <c r="F84" s="296">
        <v>0</v>
      </c>
      <c r="G84" s="296">
        <v>0</v>
      </c>
      <c r="H84" s="296">
        <v>0</v>
      </c>
      <c r="I84" s="296">
        <v>0</v>
      </c>
      <c r="J84" s="296">
        <v>0</v>
      </c>
      <c r="K84" s="296">
        <v>0</v>
      </c>
      <c r="L84" s="296">
        <v>0</v>
      </c>
      <c r="M84" s="296">
        <v>0</v>
      </c>
      <c r="N84" s="296">
        <v>0</v>
      </c>
      <c r="O84" s="296">
        <v>0</v>
      </c>
      <c r="P84" s="296"/>
      <c r="Q84" s="296">
        <v>0</v>
      </c>
      <c r="R84" s="296">
        <v>0</v>
      </c>
      <c r="S84" s="296">
        <v>0</v>
      </c>
      <c r="T84" s="297">
        <f t="shared" si="1"/>
        <v>1178</v>
      </c>
      <c r="U84" s="573"/>
      <c r="V84" s="573"/>
    </row>
    <row r="85" spans="1:22" ht="15" customHeight="1">
      <c r="A85" s="275" t="s">
        <v>306</v>
      </c>
      <c r="B85" s="301" t="s">
        <v>164</v>
      </c>
      <c r="C85" s="298">
        <v>910</v>
      </c>
      <c r="D85" s="298">
        <v>1</v>
      </c>
      <c r="E85" s="298">
        <v>0</v>
      </c>
      <c r="F85" s="298">
        <v>0</v>
      </c>
      <c r="G85" s="298">
        <v>0</v>
      </c>
      <c r="H85" s="298">
        <v>0</v>
      </c>
      <c r="I85" s="298">
        <v>0</v>
      </c>
      <c r="J85" s="298">
        <v>0</v>
      </c>
      <c r="K85" s="298">
        <v>0</v>
      </c>
      <c r="L85" s="298">
        <v>0</v>
      </c>
      <c r="M85" s="298">
        <v>0</v>
      </c>
      <c r="N85" s="298">
        <v>0</v>
      </c>
      <c r="O85" s="298">
        <v>0</v>
      </c>
      <c r="P85" s="298"/>
      <c r="Q85" s="298">
        <v>0</v>
      </c>
      <c r="R85" s="298">
        <v>0</v>
      </c>
      <c r="S85" s="298">
        <v>0</v>
      </c>
      <c r="T85" s="299">
        <f t="shared" si="1"/>
        <v>911</v>
      </c>
      <c r="U85" s="573"/>
      <c r="V85" s="573"/>
    </row>
    <row r="86" spans="1:22" ht="15" customHeight="1">
      <c r="A86" s="270" t="s">
        <v>307</v>
      </c>
      <c r="B86" s="300" t="s">
        <v>165</v>
      </c>
      <c r="C86" s="296">
        <v>2370</v>
      </c>
      <c r="D86" s="296">
        <v>1</v>
      </c>
      <c r="E86" s="296">
        <v>1</v>
      </c>
      <c r="F86" s="296">
        <v>0</v>
      </c>
      <c r="G86" s="296">
        <v>0</v>
      </c>
      <c r="H86" s="296">
        <v>0</v>
      </c>
      <c r="I86" s="296">
        <v>0</v>
      </c>
      <c r="J86" s="296">
        <v>0</v>
      </c>
      <c r="K86" s="296">
        <v>0</v>
      </c>
      <c r="L86" s="296">
        <v>0</v>
      </c>
      <c r="M86" s="296">
        <v>0</v>
      </c>
      <c r="N86" s="296">
        <v>0</v>
      </c>
      <c r="O86" s="296">
        <v>0</v>
      </c>
      <c r="P86" s="296"/>
      <c r="Q86" s="296">
        <v>0</v>
      </c>
      <c r="R86" s="296">
        <v>0</v>
      </c>
      <c r="S86" s="296">
        <v>0</v>
      </c>
      <c r="T86" s="297">
        <f t="shared" si="1"/>
        <v>2372</v>
      </c>
      <c r="U86" s="573"/>
      <c r="V86" s="573"/>
    </row>
    <row r="87" spans="1:22" ht="15" customHeight="1">
      <c r="A87" s="275" t="s">
        <v>308</v>
      </c>
      <c r="B87" s="301" t="s">
        <v>166</v>
      </c>
      <c r="C87" s="298">
        <v>4073</v>
      </c>
      <c r="D87" s="298">
        <v>0</v>
      </c>
      <c r="E87" s="298">
        <v>0</v>
      </c>
      <c r="F87" s="298">
        <v>0</v>
      </c>
      <c r="G87" s="298">
        <v>0</v>
      </c>
      <c r="H87" s="298">
        <v>0</v>
      </c>
      <c r="I87" s="298">
        <v>0</v>
      </c>
      <c r="J87" s="298">
        <v>0</v>
      </c>
      <c r="K87" s="298">
        <v>0</v>
      </c>
      <c r="L87" s="298">
        <v>0</v>
      </c>
      <c r="M87" s="298">
        <v>0</v>
      </c>
      <c r="N87" s="298">
        <v>0</v>
      </c>
      <c r="O87" s="298">
        <v>0</v>
      </c>
      <c r="P87" s="298"/>
      <c r="Q87" s="298">
        <v>0</v>
      </c>
      <c r="R87" s="298">
        <v>0</v>
      </c>
      <c r="S87" s="298">
        <v>0</v>
      </c>
      <c r="T87" s="299">
        <f t="shared" si="1"/>
        <v>4073</v>
      </c>
      <c r="U87" s="573"/>
      <c r="V87" s="573"/>
    </row>
    <row r="88" spans="1:22" ht="15" customHeight="1">
      <c r="A88" s="270" t="s">
        <v>309</v>
      </c>
      <c r="B88" s="300" t="s">
        <v>167</v>
      </c>
      <c r="C88" s="296">
        <v>3642</v>
      </c>
      <c r="D88" s="296">
        <v>0</v>
      </c>
      <c r="E88" s="296">
        <v>0</v>
      </c>
      <c r="F88" s="296">
        <v>0</v>
      </c>
      <c r="G88" s="296">
        <v>0</v>
      </c>
      <c r="H88" s="296">
        <v>0</v>
      </c>
      <c r="I88" s="296">
        <v>0</v>
      </c>
      <c r="J88" s="296">
        <v>0</v>
      </c>
      <c r="K88" s="296">
        <v>0</v>
      </c>
      <c r="L88" s="296">
        <v>0</v>
      </c>
      <c r="M88" s="296">
        <v>0</v>
      </c>
      <c r="N88" s="296">
        <v>0</v>
      </c>
      <c r="O88" s="296">
        <v>0</v>
      </c>
      <c r="P88" s="296"/>
      <c r="Q88" s="296">
        <v>0</v>
      </c>
      <c r="R88" s="296">
        <v>0</v>
      </c>
      <c r="S88" s="296">
        <v>0</v>
      </c>
      <c r="T88" s="297">
        <f t="shared" si="1"/>
        <v>3642</v>
      </c>
      <c r="U88" s="573"/>
      <c r="V88" s="573"/>
    </row>
    <row r="89" spans="1:22" ht="18" customHeight="1">
      <c r="A89" s="859" t="s">
        <v>200</v>
      </c>
      <c r="B89" s="859"/>
      <c r="C89" s="302">
        <f>SUM(C8:C88)</f>
        <v>656120</v>
      </c>
      <c r="D89" s="302">
        <f t="shared" ref="D89:S89" si="2">SUM(D8:D88)</f>
        <v>56</v>
      </c>
      <c r="E89" s="302">
        <f t="shared" si="2"/>
        <v>19</v>
      </c>
      <c r="F89" s="302">
        <f t="shared" si="2"/>
        <v>15</v>
      </c>
      <c r="G89" s="302">
        <f t="shared" si="2"/>
        <v>19</v>
      </c>
      <c r="H89" s="302">
        <f t="shared" si="2"/>
        <v>10</v>
      </c>
      <c r="I89" s="302">
        <f t="shared" si="2"/>
        <v>5</v>
      </c>
      <c r="J89" s="302">
        <f t="shared" si="2"/>
        <v>2</v>
      </c>
      <c r="K89" s="302">
        <f t="shared" si="2"/>
        <v>4</v>
      </c>
      <c r="L89" s="302">
        <f t="shared" si="2"/>
        <v>0</v>
      </c>
      <c r="M89" s="302">
        <f t="shared" si="2"/>
        <v>0</v>
      </c>
      <c r="N89" s="302">
        <f t="shared" si="2"/>
        <v>4</v>
      </c>
      <c r="O89" s="302">
        <f t="shared" si="2"/>
        <v>1</v>
      </c>
      <c r="P89" s="302">
        <f t="shared" si="2"/>
        <v>0</v>
      </c>
      <c r="Q89" s="302">
        <f t="shared" si="2"/>
        <v>1</v>
      </c>
      <c r="R89" s="302">
        <f t="shared" si="2"/>
        <v>4</v>
      </c>
      <c r="S89" s="302">
        <f t="shared" si="2"/>
        <v>4</v>
      </c>
      <c r="T89" s="302">
        <f>SUM(T8:T88)</f>
        <v>656264</v>
      </c>
      <c r="U89" s="573"/>
      <c r="V89" s="573"/>
    </row>
    <row r="90" spans="1:22" ht="15.95" customHeight="1">
      <c r="S90" s="573"/>
      <c r="T90" s="573"/>
      <c r="U90" s="573"/>
      <c r="V90" s="573"/>
    </row>
    <row r="91" spans="1:22" ht="15.95" customHeight="1">
      <c r="C91" s="573"/>
      <c r="D91" s="573"/>
      <c r="E91" s="573"/>
      <c r="F91" s="573"/>
      <c r="G91" s="573"/>
      <c r="H91" s="573"/>
      <c r="I91" s="573"/>
      <c r="J91" s="573"/>
      <c r="K91" s="573"/>
      <c r="L91" s="573"/>
      <c r="M91" s="573"/>
      <c r="N91" s="573"/>
      <c r="O91" s="573"/>
      <c r="P91" s="573"/>
      <c r="Q91" s="573"/>
      <c r="R91" s="573"/>
      <c r="S91" s="573"/>
      <c r="T91" s="573"/>
      <c r="V91" s="573"/>
    </row>
    <row r="92" spans="1:22" ht="15.95" customHeight="1">
      <c r="C92" s="573"/>
      <c r="D92" s="573"/>
      <c r="E92" s="573"/>
      <c r="F92" s="573"/>
      <c r="G92" s="573"/>
      <c r="H92" s="573"/>
      <c r="I92" s="573"/>
      <c r="J92" s="573"/>
      <c r="K92" s="573"/>
      <c r="L92" s="573"/>
      <c r="M92" s="573"/>
      <c r="N92" s="573"/>
      <c r="O92" s="573"/>
      <c r="P92" s="573"/>
      <c r="Q92" s="573"/>
      <c r="R92" s="573"/>
      <c r="S92" s="573"/>
      <c r="T92" s="573"/>
      <c r="V92" s="573"/>
    </row>
    <row r="93" spans="1:22" ht="15.95" customHeight="1">
      <c r="V93" s="573"/>
    </row>
    <row r="94" spans="1:22" ht="15.95" customHeight="1">
      <c r="V94" s="573"/>
    </row>
    <row r="95" spans="1:22" ht="15.95" customHeight="1"/>
  </sheetData>
  <mergeCells count="7">
    <mergeCell ref="T6:T7"/>
    <mergeCell ref="A89:B89"/>
    <mergeCell ref="A4:S4"/>
    <mergeCell ref="A5:S5"/>
    <mergeCell ref="A6:A7"/>
    <mergeCell ref="B6:B7"/>
    <mergeCell ref="C6:S6"/>
  </mergeCells>
  <printOptions horizontalCentered="1" verticalCentered="1"/>
  <pageMargins left="0" right="0" top="0" bottom="0" header="0" footer="0"/>
  <pageSetup paperSize="9" scale="60"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4B02C-AE03-4210-9B06-120CF620CA3E}">
  <sheetPr>
    <tabColor theme="6" tint="0.39997558519241921"/>
    <pageSetUpPr fitToPage="1"/>
  </sheetPr>
  <dimension ref="A1:AH80"/>
  <sheetViews>
    <sheetView showGridLines="0" zoomScale="85" zoomScaleNormal="85" workbookViewId="0"/>
  </sheetViews>
  <sheetFormatPr defaultRowHeight="12.75"/>
  <cols>
    <col min="1" max="1" width="11.85546875" style="574" customWidth="1"/>
    <col min="2" max="3" width="8.85546875" style="414" customWidth="1"/>
    <col min="4" max="4" width="9.28515625" style="414" customWidth="1"/>
    <col min="5" max="5" width="12.85546875" style="414" customWidth="1"/>
    <col min="6" max="7" width="8.7109375" style="414" customWidth="1"/>
    <col min="8" max="8" width="6.7109375" style="414" customWidth="1"/>
    <col min="9" max="10" width="7.7109375" style="414" customWidth="1"/>
    <col min="11" max="11" width="8.85546875" style="414" customWidth="1"/>
    <col min="12" max="12" width="7.7109375" style="414" customWidth="1"/>
    <col min="13" max="13" width="9.7109375" style="414" customWidth="1"/>
    <col min="14" max="14" width="6.7109375" style="414" customWidth="1"/>
    <col min="15" max="15" width="7.140625" style="414" bestFit="1" customWidth="1"/>
    <col min="16" max="16" width="7.7109375" style="414" customWidth="1"/>
    <col min="17" max="17" width="9.28515625" style="414" bestFit="1" customWidth="1"/>
    <col min="18" max="19" width="9.140625" style="414" customWidth="1"/>
    <col min="20" max="16384" width="9.140625" style="414"/>
  </cols>
  <sheetData>
    <row r="1" spans="1:22" ht="15" customHeight="1"/>
    <row r="2" spans="1:22" ht="15" customHeight="1"/>
    <row r="3" spans="1:22" ht="15" customHeight="1">
      <c r="R3" s="478"/>
    </row>
    <row r="4" spans="1:22" s="575" customFormat="1" ht="19.899999999999999" customHeight="1">
      <c r="A4" s="796" t="s">
        <v>1070</v>
      </c>
      <c r="B4" s="796"/>
      <c r="C4" s="796"/>
      <c r="D4" s="796"/>
      <c r="E4" s="796"/>
      <c r="F4" s="796"/>
      <c r="G4" s="796"/>
      <c r="H4" s="796"/>
      <c r="I4" s="796"/>
      <c r="J4" s="796"/>
      <c r="K4" s="796"/>
      <c r="L4" s="796"/>
      <c r="M4" s="796"/>
      <c r="N4" s="796"/>
      <c r="O4" s="796"/>
      <c r="P4" s="796"/>
      <c r="Q4" s="796"/>
      <c r="R4" s="796"/>
      <c r="S4" s="796"/>
    </row>
    <row r="5" spans="1:22" ht="19.899999999999999" customHeight="1">
      <c r="A5" s="797" t="s">
        <v>1071</v>
      </c>
      <c r="B5" s="797"/>
      <c r="C5" s="797"/>
      <c r="D5" s="797"/>
      <c r="E5" s="797"/>
      <c r="F5" s="797"/>
      <c r="G5" s="797"/>
      <c r="H5" s="797"/>
      <c r="I5" s="797"/>
      <c r="J5" s="797"/>
      <c r="K5" s="797"/>
      <c r="L5" s="797"/>
      <c r="M5" s="797"/>
      <c r="N5" s="797"/>
      <c r="O5" s="797"/>
      <c r="P5" s="797"/>
      <c r="Q5" s="797"/>
      <c r="R5" s="797"/>
      <c r="S5" s="797"/>
    </row>
    <row r="6" spans="1:22" ht="30" customHeight="1">
      <c r="A6" s="798" t="s">
        <v>214</v>
      </c>
      <c r="B6" s="867" t="s">
        <v>492</v>
      </c>
      <c r="C6" s="867"/>
      <c r="D6" s="867"/>
      <c r="E6" s="867"/>
      <c r="F6" s="867"/>
      <c r="G6" s="867"/>
      <c r="H6" s="867"/>
      <c r="I6" s="867"/>
      <c r="J6" s="867"/>
      <c r="K6" s="867"/>
      <c r="L6" s="867"/>
      <c r="M6" s="867"/>
      <c r="N6" s="798" t="s">
        <v>495</v>
      </c>
      <c r="O6" s="798"/>
      <c r="P6" s="798"/>
      <c r="Q6" s="798" t="s">
        <v>463</v>
      </c>
      <c r="R6" s="798"/>
      <c r="S6" s="798"/>
    </row>
    <row r="7" spans="1:22" ht="41.45" customHeight="1">
      <c r="A7" s="798"/>
      <c r="B7" s="798" t="s">
        <v>493</v>
      </c>
      <c r="C7" s="798"/>
      <c r="D7" s="798"/>
      <c r="E7" s="798" t="s">
        <v>473</v>
      </c>
      <c r="F7" s="798"/>
      <c r="G7" s="798"/>
      <c r="H7" s="868" t="s">
        <v>416</v>
      </c>
      <c r="I7" s="868"/>
      <c r="J7" s="869"/>
      <c r="K7" s="798" t="s">
        <v>172</v>
      </c>
      <c r="L7" s="798"/>
      <c r="M7" s="798"/>
      <c r="N7" s="798"/>
      <c r="O7" s="798"/>
      <c r="P7" s="798"/>
      <c r="Q7" s="798"/>
      <c r="R7" s="798"/>
      <c r="S7" s="798"/>
    </row>
    <row r="8" spans="1:22" s="549" customFormat="1" ht="30" customHeight="1">
      <c r="A8" s="798"/>
      <c r="B8" s="550" t="s">
        <v>179</v>
      </c>
      <c r="C8" s="550" t="s">
        <v>180</v>
      </c>
      <c r="D8" s="550" t="s">
        <v>172</v>
      </c>
      <c r="E8" s="550" t="s">
        <v>179</v>
      </c>
      <c r="F8" s="550" t="s">
        <v>180</v>
      </c>
      <c r="G8" s="550" t="s">
        <v>172</v>
      </c>
      <c r="H8" s="550" t="s">
        <v>179</v>
      </c>
      <c r="I8" s="550" t="s">
        <v>180</v>
      </c>
      <c r="J8" s="550" t="s">
        <v>172</v>
      </c>
      <c r="K8" s="550" t="s">
        <v>179</v>
      </c>
      <c r="L8" s="550" t="s">
        <v>180</v>
      </c>
      <c r="M8" s="550" t="s">
        <v>172</v>
      </c>
      <c r="N8" s="550" t="s">
        <v>179</v>
      </c>
      <c r="O8" s="550" t="s">
        <v>180</v>
      </c>
      <c r="P8" s="550" t="s">
        <v>172</v>
      </c>
      <c r="Q8" s="550" t="s">
        <v>179</v>
      </c>
      <c r="R8" s="550" t="s">
        <v>180</v>
      </c>
      <c r="S8" s="550" t="s">
        <v>172</v>
      </c>
    </row>
    <row r="9" spans="1:22" s="549" customFormat="1" ht="15" customHeight="1">
      <c r="A9" s="576" t="s">
        <v>246</v>
      </c>
      <c r="B9" s="577">
        <v>6699</v>
      </c>
      <c r="C9" s="577">
        <v>1295</v>
      </c>
      <c r="D9" s="578">
        <f>+B9+C9</f>
        <v>7994</v>
      </c>
      <c r="E9" s="577">
        <v>818</v>
      </c>
      <c r="F9" s="577">
        <v>138</v>
      </c>
      <c r="G9" s="579">
        <f>+E9+F9</f>
        <v>956</v>
      </c>
      <c r="H9" s="577">
        <v>0</v>
      </c>
      <c r="I9" s="577">
        <v>0</v>
      </c>
      <c r="J9" s="579">
        <f>+H9+I9</f>
        <v>0</v>
      </c>
      <c r="K9" s="577">
        <f>+B9+E9+H9</f>
        <v>7517</v>
      </c>
      <c r="L9" s="577">
        <f>+C9+F9+I9</f>
        <v>1433</v>
      </c>
      <c r="M9" s="577">
        <f>+L9+K9</f>
        <v>8950</v>
      </c>
      <c r="N9" s="580">
        <v>253</v>
      </c>
      <c r="O9" s="580">
        <v>159</v>
      </c>
      <c r="P9" s="581">
        <f>+N9+O9</f>
        <v>412</v>
      </c>
      <c r="Q9" s="581">
        <f>+K9+N9</f>
        <v>7770</v>
      </c>
      <c r="R9" s="581">
        <f t="shared" ref="R9:S24" si="0">+L9+O9</f>
        <v>1592</v>
      </c>
      <c r="S9" s="581">
        <f t="shared" si="0"/>
        <v>9362</v>
      </c>
      <c r="T9" s="557"/>
      <c r="U9" s="557"/>
      <c r="V9" s="557"/>
    </row>
    <row r="10" spans="1:22" s="549" customFormat="1" ht="15" customHeight="1">
      <c r="A10" s="582" t="s">
        <v>247</v>
      </c>
      <c r="B10" s="583">
        <v>12546</v>
      </c>
      <c r="C10" s="583">
        <v>2362</v>
      </c>
      <c r="D10" s="584">
        <f t="shared" ref="D10:D71" si="1">+B10+C10</f>
        <v>14908</v>
      </c>
      <c r="E10" s="583">
        <v>1522</v>
      </c>
      <c r="F10" s="583">
        <v>208</v>
      </c>
      <c r="G10" s="585">
        <f t="shared" ref="G10:G71" si="2">+E10+F10</f>
        <v>1730</v>
      </c>
      <c r="H10" s="583">
        <v>2</v>
      </c>
      <c r="I10" s="583">
        <v>0</v>
      </c>
      <c r="J10" s="585">
        <f t="shared" ref="J10:J71" si="3">+H10+I10</f>
        <v>2</v>
      </c>
      <c r="K10" s="583">
        <f t="shared" ref="K10:L71" si="4">+B10+E10+H10</f>
        <v>14070</v>
      </c>
      <c r="L10" s="583">
        <f t="shared" si="4"/>
        <v>2570</v>
      </c>
      <c r="M10" s="585">
        <f t="shared" ref="M10:M71" si="5">+L10+K10</f>
        <v>16640</v>
      </c>
      <c r="N10" s="586">
        <v>290</v>
      </c>
      <c r="O10" s="586">
        <v>125</v>
      </c>
      <c r="P10" s="587">
        <f t="shared" ref="P10:P71" si="6">+N10+O10</f>
        <v>415</v>
      </c>
      <c r="Q10" s="587">
        <f t="shared" ref="Q10:S71" si="7">+K10+N10</f>
        <v>14360</v>
      </c>
      <c r="R10" s="587">
        <f t="shared" si="0"/>
        <v>2695</v>
      </c>
      <c r="S10" s="587">
        <f t="shared" si="0"/>
        <v>17055</v>
      </c>
      <c r="T10" s="557"/>
      <c r="U10" s="557"/>
      <c r="V10" s="557"/>
    </row>
    <row r="11" spans="1:22" s="549" customFormat="1" ht="15" customHeight="1">
      <c r="A11" s="576" t="s">
        <v>248</v>
      </c>
      <c r="B11" s="577">
        <v>17397</v>
      </c>
      <c r="C11" s="577">
        <v>3079</v>
      </c>
      <c r="D11" s="578">
        <f t="shared" si="1"/>
        <v>20476</v>
      </c>
      <c r="E11" s="577">
        <v>2185</v>
      </c>
      <c r="F11" s="577">
        <v>318</v>
      </c>
      <c r="G11" s="579">
        <f t="shared" si="2"/>
        <v>2503</v>
      </c>
      <c r="H11" s="577">
        <v>2</v>
      </c>
      <c r="I11" s="577">
        <v>0</v>
      </c>
      <c r="J11" s="579">
        <f t="shared" si="3"/>
        <v>2</v>
      </c>
      <c r="K11" s="577">
        <f t="shared" si="4"/>
        <v>19584</v>
      </c>
      <c r="L11" s="577">
        <f t="shared" si="4"/>
        <v>3397</v>
      </c>
      <c r="M11" s="579">
        <f t="shared" si="5"/>
        <v>22981</v>
      </c>
      <c r="N11" s="580">
        <v>279</v>
      </c>
      <c r="O11" s="580">
        <v>124</v>
      </c>
      <c r="P11" s="581">
        <f t="shared" si="6"/>
        <v>403</v>
      </c>
      <c r="Q11" s="581">
        <f t="shared" si="7"/>
        <v>19863</v>
      </c>
      <c r="R11" s="581">
        <f t="shared" si="0"/>
        <v>3521</v>
      </c>
      <c r="S11" s="581">
        <f t="shared" si="0"/>
        <v>23384</v>
      </c>
      <c r="T11" s="557"/>
      <c r="U11" s="557"/>
      <c r="V11" s="557"/>
    </row>
    <row r="12" spans="1:22" s="549" customFormat="1" ht="15" customHeight="1">
      <c r="A12" s="582" t="s">
        <v>249</v>
      </c>
      <c r="B12" s="583">
        <v>22813</v>
      </c>
      <c r="C12" s="583">
        <v>3884</v>
      </c>
      <c r="D12" s="584">
        <f t="shared" si="1"/>
        <v>26697</v>
      </c>
      <c r="E12" s="583">
        <v>2713</v>
      </c>
      <c r="F12" s="583">
        <v>396</v>
      </c>
      <c r="G12" s="585">
        <f t="shared" si="2"/>
        <v>3109</v>
      </c>
      <c r="H12" s="583">
        <v>8</v>
      </c>
      <c r="I12" s="583">
        <v>1</v>
      </c>
      <c r="J12" s="585">
        <f t="shared" si="3"/>
        <v>9</v>
      </c>
      <c r="K12" s="583">
        <f t="shared" si="4"/>
        <v>25534</v>
      </c>
      <c r="L12" s="583">
        <f t="shared" si="4"/>
        <v>4281</v>
      </c>
      <c r="M12" s="585">
        <f t="shared" si="5"/>
        <v>29815</v>
      </c>
      <c r="N12" s="586">
        <v>340</v>
      </c>
      <c r="O12" s="586">
        <v>128</v>
      </c>
      <c r="P12" s="587">
        <f t="shared" si="6"/>
        <v>468</v>
      </c>
      <c r="Q12" s="587">
        <f t="shared" si="7"/>
        <v>25874</v>
      </c>
      <c r="R12" s="587">
        <f t="shared" si="0"/>
        <v>4409</v>
      </c>
      <c r="S12" s="587">
        <f t="shared" si="0"/>
        <v>30283</v>
      </c>
      <c r="T12" s="557"/>
      <c r="U12" s="557"/>
      <c r="V12" s="557"/>
    </row>
    <row r="13" spans="1:22" s="549" customFormat="1" ht="15" customHeight="1">
      <c r="A13" s="576" t="s">
        <v>250</v>
      </c>
      <c r="B13" s="577">
        <v>26594</v>
      </c>
      <c r="C13" s="577">
        <v>4739</v>
      </c>
      <c r="D13" s="578">
        <f t="shared" si="1"/>
        <v>31333</v>
      </c>
      <c r="E13" s="577">
        <v>3097</v>
      </c>
      <c r="F13" s="577">
        <v>436</v>
      </c>
      <c r="G13" s="579">
        <f t="shared" si="2"/>
        <v>3533</v>
      </c>
      <c r="H13" s="577">
        <v>9</v>
      </c>
      <c r="I13" s="577">
        <v>2</v>
      </c>
      <c r="J13" s="579">
        <f t="shared" si="3"/>
        <v>11</v>
      </c>
      <c r="K13" s="577">
        <f t="shared" si="4"/>
        <v>29700</v>
      </c>
      <c r="L13" s="577">
        <f t="shared" si="4"/>
        <v>5177</v>
      </c>
      <c r="M13" s="579">
        <f t="shared" si="5"/>
        <v>34877</v>
      </c>
      <c r="N13" s="580">
        <v>363</v>
      </c>
      <c r="O13" s="580">
        <v>124</v>
      </c>
      <c r="P13" s="581">
        <f t="shared" si="6"/>
        <v>487</v>
      </c>
      <c r="Q13" s="581">
        <f t="shared" si="7"/>
        <v>30063</v>
      </c>
      <c r="R13" s="581">
        <f t="shared" si="0"/>
        <v>5301</v>
      </c>
      <c r="S13" s="581">
        <f t="shared" si="0"/>
        <v>35364</v>
      </c>
      <c r="T13" s="557"/>
      <c r="U13" s="557"/>
      <c r="V13" s="557"/>
    </row>
    <row r="14" spans="1:22" s="549" customFormat="1" ht="15" customHeight="1">
      <c r="A14" s="582" t="s">
        <v>251</v>
      </c>
      <c r="B14" s="583">
        <v>31749</v>
      </c>
      <c r="C14" s="583">
        <v>6048</v>
      </c>
      <c r="D14" s="584">
        <f t="shared" si="1"/>
        <v>37797</v>
      </c>
      <c r="E14" s="583">
        <v>3463</v>
      </c>
      <c r="F14" s="583">
        <v>487</v>
      </c>
      <c r="G14" s="585">
        <f t="shared" si="2"/>
        <v>3950</v>
      </c>
      <c r="H14" s="583">
        <v>17</v>
      </c>
      <c r="I14" s="583">
        <v>1</v>
      </c>
      <c r="J14" s="585">
        <f t="shared" si="3"/>
        <v>18</v>
      </c>
      <c r="K14" s="583">
        <f t="shared" si="4"/>
        <v>35229</v>
      </c>
      <c r="L14" s="583">
        <f t="shared" si="4"/>
        <v>6536</v>
      </c>
      <c r="M14" s="585">
        <f t="shared" si="5"/>
        <v>41765</v>
      </c>
      <c r="N14" s="586">
        <v>430</v>
      </c>
      <c r="O14" s="586">
        <v>162</v>
      </c>
      <c r="P14" s="587">
        <f t="shared" si="6"/>
        <v>592</v>
      </c>
      <c r="Q14" s="587">
        <f t="shared" si="7"/>
        <v>35659</v>
      </c>
      <c r="R14" s="587">
        <f t="shared" si="0"/>
        <v>6698</v>
      </c>
      <c r="S14" s="587">
        <f t="shared" si="0"/>
        <v>42357</v>
      </c>
      <c r="T14" s="557"/>
      <c r="U14" s="557"/>
      <c r="V14" s="557"/>
    </row>
    <row r="15" spans="1:22" s="549" customFormat="1" ht="15" customHeight="1">
      <c r="A15" s="576" t="s">
        <v>252</v>
      </c>
      <c r="B15" s="577">
        <v>39215</v>
      </c>
      <c r="C15" s="577">
        <v>9054</v>
      </c>
      <c r="D15" s="578">
        <f t="shared" si="1"/>
        <v>48269</v>
      </c>
      <c r="E15" s="577">
        <v>4440</v>
      </c>
      <c r="F15" s="577">
        <v>615</v>
      </c>
      <c r="G15" s="579">
        <f t="shared" si="2"/>
        <v>5055</v>
      </c>
      <c r="H15" s="577">
        <v>18</v>
      </c>
      <c r="I15" s="577">
        <v>2</v>
      </c>
      <c r="J15" s="579">
        <f t="shared" si="3"/>
        <v>20</v>
      </c>
      <c r="K15" s="577">
        <f t="shared" si="4"/>
        <v>43673</v>
      </c>
      <c r="L15" s="577">
        <f t="shared" si="4"/>
        <v>9671</v>
      </c>
      <c r="M15" s="579">
        <f t="shared" si="5"/>
        <v>53344</v>
      </c>
      <c r="N15" s="580">
        <v>494</v>
      </c>
      <c r="O15" s="580">
        <v>253</v>
      </c>
      <c r="P15" s="581">
        <f t="shared" si="6"/>
        <v>747</v>
      </c>
      <c r="Q15" s="581">
        <f t="shared" si="7"/>
        <v>44167</v>
      </c>
      <c r="R15" s="581">
        <f t="shared" si="0"/>
        <v>9924</v>
      </c>
      <c r="S15" s="581">
        <f t="shared" si="0"/>
        <v>54091</v>
      </c>
      <c r="T15" s="557"/>
      <c r="U15" s="557"/>
      <c r="V15" s="557"/>
    </row>
    <row r="16" spans="1:22" s="549" customFormat="1" ht="15" customHeight="1">
      <c r="A16" s="582" t="s">
        <v>253</v>
      </c>
      <c r="B16" s="583">
        <v>45069</v>
      </c>
      <c r="C16" s="583">
        <v>12453</v>
      </c>
      <c r="D16" s="584">
        <f t="shared" si="1"/>
        <v>57522</v>
      </c>
      <c r="E16" s="583">
        <v>4901</v>
      </c>
      <c r="F16" s="583">
        <v>716</v>
      </c>
      <c r="G16" s="585">
        <f t="shared" si="2"/>
        <v>5617</v>
      </c>
      <c r="H16" s="583">
        <v>40</v>
      </c>
      <c r="I16" s="583">
        <v>0</v>
      </c>
      <c r="J16" s="585">
        <f t="shared" si="3"/>
        <v>40</v>
      </c>
      <c r="K16" s="583">
        <f t="shared" si="4"/>
        <v>50010</v>
      </c>
      <c r="L16" s="583">
        <f t="shared" si="4"/>
        <v>13169</v>
      </c>
      <c r="M16" s="585">
        <f t="shared" si="5"/>
        <v>63179</v>
      </c>
      <c r="N16" s="586">
        <v>725</v>
      </c>
      <c r="O16" s="586">
        <v>296</v>
      </c>
      <c r="P16" s="587">
        <f t="shared" si="6"/>
        <v>1021</v>
      </c>
      <c r="Q16" s="587">
        <f t="shared" si="7"/>
        <v>50735</v>
      </c>
      <c r="R16" s="587">
        <f t="shared" si="0"/>
        <v>13465</v>
      </c>
      <c r="S16" s="587">
        <f t="shared" si="0"/>
        <v>64200</v>
      </c>
      <c r="T16" s="557"/>
      <c r="U16" s="557"/>
      <c r="V16" s="557"/>
    </row>
    <row r="17" spans="1:34" s="549" customFormat="1" ht="15" customHeight="1">
      <c r="A17" s="576" t="s">
        <v>254</v>
      </c>
      <c r="B17" s="577">
        <v>48636</v>
      </c>
      <c r="C17" s="577">
        <v>14782</v>
      </c>
      <c r="D17" s="578">
        <f t="shared" si="1"/>
        <v>63418</v>
      </c>
      <c r="E17" s="577">
        <v>5213</v>
      </c>
      <c r="F17" s="577">
        <v>848</v>
      </c>
      <c r="G17" s="579">
        <f t="shared" si="2"/>
        <v>6061</v>
      </c>
      <c r="H17" s="577">
        <v>48</v>
      </c>
      <c r="I17" s="577">
        <v>0</v>
      </c>
      <c r="J17" s="579">
        <f t="shared" si="3"/>
        <v>48</v>
      </c>
      <c r="K17" s="577">
        <f t="shared" si="4"/>
        <v>53897</v>
      </c>
      <c r="L17" s="577">
        <f t="shared" si="4"/>
        <v>15630</v>
      </c>
      <c r="M17" s="579">
        <f t="shared" si="5"/>
        <v>69527</v>
      </c>
      <c r="N17" s="580">
        <v>806</v>
      </c>
      <c r="O17" s="580">
        <v>349</v>
      </c>
      <c r="P17" s="581">
        <f t="shared" si="6"/>
        <v>1155</v>
      </c>
      <c r="Q17" s="581">
        <f t="shared" si="7"/>
        <v>54703</v>
      </c>
      <c r="R17" s="581">
        <f t="shared" si="0"/>
        <v>15979</v>
      </c>
      <c r="S17" s="581">
        <f t="shared" si="0"/>
        <v>70682</v>
      </c>
      <c r="T17" s="557"/>
      <c r="U17" s="557"/>
      <c r="V17" s="557"/>
    </row>
    <row r="18" spans="1:34" s="549" customFormat="1" ht="15" customHeight="1">
      <c r="A18" s="582" t="s">
        <v>255</v>
      </c>
      <c r="B18" s="583">
        <v>52688</v>
      </c>
      <c r="C18" s="583">
        <v>17210</v>
      </c>
      <c r="D18" s="584">
        <f t="shared" si="1"/>
        <v>69898</v>
      </c>
      <c r="E18" s="583">
        <v>5674</v>
      </c>
      <c r="F18" s="583">
        <v>942</v>
      </c>
      <c r="G18" s="585">
        <f t="shared" si="2"/>
        <v>6616</v>
      </c>
      <c r="H18" s="583">
        <v>44</v>
      </c>
      <c r="I18" s="583">
        <v>4</v>
      </c>
      <c r="J18" s="585">
        <f t="shared" si="3"/>
        <v>48</v>
      </c>
      <c r="K18" s="583">
        <f t="shared" si="4"/>
        <v>58406</v>
      </c>
      <c r="L18" s="583">
        <f t="shared" si="4"/>
        <v>18156</v>
      </c>
      <c r="M18" s="585">
        <f t="shared" si="5"/>
        <v>76562</v>
      </c>
      <c r="N18" s="586">
        <v>858</v>
      </c>
      <c r="O18" s="586">
        <v>430</v>
      </c>
      <c r="P18" s="587">
        <f t="shared" si="6"/>
        <v>1288</v>
      </c>
      <c r="Q18" s="587">
        <f t="shared" si="7"/>
        <v>59264</v>
      </c>
      <c r="R18" s="587">
        <f t="shared" si="0"/>
        <v>18586</v>
      </c>
      <c r="S18" s="587">
        <f t="shared" si="0"/>
        <v>77850</v>
      </c>
      <c r="T18" s="557"/>
      <c r="U18" s="557"/>
      <c r="V18" s="557"/>
    </row>
    <row r="19" spans="1:34" s="549" customFormat="1" ht="15" customHeight="1">
      <c r="A19" s="576" t="s">
        <v>256</v>
      </c>
      <c r="B19" s="577">
        <v>56192</v>
      </c>
      <c r="C19" s="577">
        <v>18639</v>
      </c>
      <c r="D19" s="578">
        <f t="shared" si="1"/>
        <v>74831</v>
      </c>
      <c r="E19" s="577">
        <v>5971</v>
      </c>
      <c r="F19" s="577">
        <v>1088</v>
      </c>
      <c r="G19" s="579">
        <f t="shared" si="2"/>
        <v>7059</v>
      </c>
      <c r="H19" s="577">
        <v>73</v>
      </c>
      <c r="I19" s="577">
        <v>3</v>
      </c>
      <c r="J19" s="579">
        <f t="shared" si="3"/>
        <v>76</v>
      </c>
      <c r="K19" s="577">
        <f t="shared" si="4"/>
        <v>62236</v>
      </c>
      <c r="L19" s="577">
        <f t="shared" si="4"/>
        <v>19730</v>
      </c>
      <c r="M19" s="579">
        <f t="shared" si="5"/>
        <v>81966</v>
      </c>
      <c r="N19" s="580">
        <v>953</v>
      </c>
      <c r="O19" s="580">
        <v>482</v>
      </c>
      <c r="P19" s="581">
        <f t="shared" si="6"/>
        <v>1435</v>
      </c>
      <c r="Q19" s="581">
        <f t="shared" si="7"/>
        <v>63189</v>
      </c>
      <c r="R19" s="581">
        <f t="shared" si="0"/>
        <v>20212</v>
      </c>
      <c r="S19" s="581">
        <f t="shared" si="0"/>
        <v>83401</v>
      </c>
      <c r="T19" s="557"/>
      <c r="U19" s="557"/>
      <c r="V19" s="557"/>
    </row>
    <row r="20" spans="1:34" s="549" customFormat="1" ht="15" customHeight="1">
      <c r="A20" s="582" t="s">
        <v>257</v>
      </c>
      <c r="B20" s="583">
        <v>55625</v>
      </c>
      <c r="C20" s="583">
        <v>18582</v>
      </c>
      <c r="D20" s="584">
        <f t="shared" si="1"/>
        <v>74207</v>
      </c>
      <c r="E20" s="583">
        <v>6281</v>
      </c>
      <c r="F20" s="583">
        <v>1218</v>
      </c>
      <c r="G20" s="585">
        <f t="shared" si="2"/>
        <v>7499</v>
      </c>
      <c r="H20" s="583">
        <v>93</v>
      </c>
      <c r="I20" s="583">
        <v>3</v>
      </c>
      <c r="J20" s="585">
        <f t="shared" si="3"/>
        <v>96</v>
      </c>
      <c r="K20" s="583">
        <f t="shared" si="4"/>
        <v>61999</v>
      </c>
      <c r="L20" s="583">
        <f t="shared" si="4"/>
        <v>19803</v>
      </c>
      <c r="M20" s="585">
        <f t="shared" si="5"/>
        <v>81802</v>
      </c>
      <c r="N20" s="586">
        <v>1027</v>
      </c>
      <c r="O20" s="586">
        <v>531</v>
      </c>
      <c r="P20" s="587">
        <f t="shared" si="6"/>
        <v>1558</v>
      </c>
      <c r="Q20" s="587">
        <f t="shared" si="7"/>
        <v>63026</v>
      </c>
      <c r="R20" s="587">
        <f t="shared" si="0"/>
        <v>20334</v>
      </c>
      <c r="S20" s="587">
        <f t="shared" si="0"/>
        <v>83360</v>
      </c>
      <c r="T20" s="557"/>
      <c r="U20" s="557"/>
      <c r="V20" s="557"/>
    </row>
    <row r="21" spans="1:34" s="549" customFormat="1" ht="15" customHeight="1">
      <c r="A21" s="576" t="s">
        <v>258</v>
      </c>
      <c r="B21" s="577">
        <v>55453</v>
      </c>
      <c r="C21" s="577">
        <v>18108</v>
      </c>
      <c r="D21" s="578">
        <f t="shared" si="1"/>
        <v>73561</v>
      </c>
      <c r="E21" s="577">
        <v>6573</v>
      </c>
      <c r="F21" s="577">
        <v>1344</v>
      </c>
      <c r="G21" s="579">
        <f t="shared" si="2"/>
        <v>7917</v>
      </c>
      <c r="H21" s="577">
        <v>116</v>
      </c>
      <c r="I21" s="577">
        <v>4</v>
      </c>
      <c r="J21" s="579">
        <f t="shared" si="3"/>
        <v>120</v>
      </c>
      <c r="K21" s="577">
        <f t="shared" si="4"/>
        <v>62142</v>
      </c>
      <c r="L21" s="577">
        <f t="shared" si="4"/>
        <v>19456</v>
      </c>
      <c r="M21" s="579">
        <f t="shared" si="5"/>
        <v>81598</v>
      </c>
      <c r="N21" s="580">
        <v>999</v>
      </c>
      <c r="O21" s="580">
        <v>660</v>
      </c>
      <c r="P21" s="581">
        <f t="shared" si="6"/>
        <v>1659</v>
      </c>
      <c r="Q21" s="581">
        <f t="shared" si="7"/>
        <v>63141</v>
      </c>
      <c r="R21" s="581">
        <f t="shared" si="0"/>
        <v>20116</v>
      </c>
      <c r="S21" s="581">
        <f t="shared" si="0"/>
        <v>83257</v>
      </c>
      <c r="T21" s="557"/>
      <c r="U21" s="557"/>
      <c r="V21" s="557"/>
    </row>
    <row r="22" spans="1:34" s="549" customFormat="1" ht="15" customHeight="1">
      <c r="A22" s="582" t="s">
        <v>259</v>
      </c>
      <c r="B22" s="583">
        <v>57325</v>
      </c>
      <c r="C22" s="583">
        <v>18462</v>
      </c>
      <c r="D22" s="584">
        <f t="shared" si="1"/>
        <v>75787</v>
      </c>
      <c r="E22" s="583">
        <v>7175</v>
      </c>
      <c r="F22" s="583">
        <v>1609</v>
      </c>
      <c r="G22" s="585">
        <f t="shared" si="2"/>
        <v>8784</v>
      </c>
      <c r="H22" s="583">
        <v>166</v>
      </c>
      <c r="I22" s="583">
        <v>11</v>
      </c>
      <c r="J22" s="585">
        <f t="shared" si="3"/>
        <v>177</v>
      </c>
      <c r="K22" s="583">
        <f t="shared" si="4"/>
        <v>64666</v>
      </c>
      <c r="L22" s="583">
        <f t="shared" si="4"/>
        <v>20082</v>
      </c>
      <c r="M22" s="585">
        <f t="shared" si="5"/>
        <v>84748</v>
      </c>
      <c r="N22" s="586">
        <v>1148</v>
      </c>
      <c r="O22" s="586">
        <v>767</v>
      </c>
      <c r="P22" s="587">
        <f t="shared" si="6"/>
        <v>1915</v>
      </c>
      <c r="Q22" s="587">
        <f t="shared" si="7"/>
        <v>65814</v>
      </c>
      <c r="R22" s="587">
        <f t="shared" si="0"/>
        <v>20849</v>
      </c>
      <c r="S22" s="587">
        <f t="shared" si="0"/>
        <v>86663</v>
      </c>
      <c r="T22" s="557"/>
      <c r="U22" s="557"/>
      <c r="V22" s="557"/>
    </row>
    <row r="23" spans="1:34" s="549" customFormat="1" ht="15" customHeight="1">
      <c r="A23" s="576" t="s">
        <v>260</v>
      </c>
      <c r="B23" s="577">
        <v>56612</v>
      </c>
      <c r="C23" s="577">
        <v>17665</v>
      </c>
      <c r="D23" s="578">
        <f t="shared" si="1"/>
        <v>74277</v>
      </c>
      <c r="E23" s="577">
        <v>7651</v>
      </c>
      <c r="F23" s="577">
        <v>1740</v>
      </c>
      <c r="G23" s="579">
        <f t="shared" si="2"/>
        <v>9391</v>
      </c>
      <c r="H23" s="577">
        <v>179</v>
      </c>
      <c r="I23" s="577">
        <v>9</v>
      </c>
      <c r="J23" s="579">
        <f t="shared" si="3"/>
        <v>188</v>
      </c>
      <c r="K23" s="577">
        <f t="shared" si="4"/>
        <v>64442</v>
      </c>
      <c r="L23" s="577">
        <f t="shared" si="4"/>
        <v>19414</v>
      </c>
      <c r="M23" s="579">
        <f t="shared" si="5"/>
        <v>83856</v>
      </c>
      <c r="N23" s="580">
        <v>1190</v>
      </c>
      <c r="O23" s="580">
        <v>876</v>
      </c>
      <c r="P23" s="581">
        <f t="shared" si="6"/>
        <v>2066</v>
      </c>
      <c r="Q23" s="581">
        <f t="shared" si="7"/>
        <v>65632</v>
      </c>
      <c r="R23" s="581">
        <f t="shared" si="0"/>
        <v>20290</v>
      </c>
      <c r="S23" s="581">
        <f t="shared" si="0"/>
        <v>85922</v>
      </c>
      <c r="T23" s="557"/>
      <c r="U23" s="557"/>
      <c r="V23" s="557"/>
    </row>
    <row r="24" spans="1:34" s="549" customFormat="1" ht="15" customHeight="1">
      <c r="A24" s="582" t="s">
        <v>261</v>
      </c>
      <c r="B24" s="583">
        <v>56621</v>
      </c>
      <c r="C24" s="583">
        <v>16906</v>
      </c>
      <c r="D24" s="584">
        <f t="shared" si="1"/>
        <v>73527</v>
      </c>
      <c r="E24" s="583">
        <v>8209</v>
      </c>
      <c r="F24" s="583">
        <v>1948</v>
      </c>
      <c r="G24" s="585">
        <f t="shared" si="2"/>
        <v>10157</v>
      </c>
      <c r="H24" s="583">
        <v>214</v>
      </c>
      <c r="I24" s="583">
        <v>5</v>
      </c>
      <c r="J24" s="585">
        <f t="shared" si="3"/>
        <v>219</v>
      </c>
      <c r="K24" s="583">
        <f t="shared" si="4"/>
        <v>65044</v>
      </c>
      <c r="L24" s="583">
        <f t="shared" si="4"/>
        <v>18859</v>
      </c>
      <c r="M24" s="585">
        <f t="shared" si="5"/>
        <v>83903</v>
      </c>
      <c r="N24" s="586">
        <v>1127</v>
      </c>
      <c r="O24" s="586">
        <v>966</v>
      </c>
      <c r="P24" s="587">
        <f t="shared" si="6"/>
        <v>2093</v>
      </c>
      <c r="Q24" s="587">
        <f t="shared" si="7"/>
        <v>66171</v>
      </c>
      <c r="R24" s="587">
        <f t="shared" si="0"/>
        <v>19825</v>
      </c>
      <c r="S24" s="587">
        <f t="shared" si="0"/>
        <v>85996</v>
      </c>
      <c r="T24" s="557"/>
      <c r="U24" s="557"/>
      <c r="V24" s="557"/>
    </row>
    <row r="25" spans="1:34" s="549" customFormat="1" ht="15" customHeight="1">
      <c r="A25" s="576" t="s">
        <v>262</v>
      </c>
      <c r="B25" s="577">
        <v>58739</v>
      </c>
      <c r="C25" s="577">
        <v>17402</v>
      </c>
      <c r="D25" s="578">
        <f t="shared" si="1"/>
        <v>76141</v>
      </c>
      <c r="E25" s="577">
        <v>8743</v>
      </c>
      <c r="F25" s="577">
        <v>2093</v>
      </c>
      <c r="G25" s="579">
        <f t="shared" si="2"/>
        <v>10836</v>
      </c>
      <c r="H25" s="577">
        <v>257</v>
      </c>
      <c r="I25" s="577">
        <v>15</v>
      </c>
      <c r="J25" s="579">
        <f t="shared" si="3"/>
        <v>272</v>
      </c>
      <c r="K25" s="577">
        <f t="shared" si="4"/>
        <v>67739</v>
      </c>
      <c r="L25" s="577">
        <f t="shared" si="4"/>
        <v>19510</v>
      </c>
      <c r="M25" s="579">
        <f t="shared" si="5"/>
        <v>87249</v>
      </c>
      <c r="N25" s="580">
        <v>1244</v>
      </c>
      <c r="O25" s="580">
        <v>1206</v>
      </c>
      <c r="P25" s="581">
        <f t="shared" si="6"/>
        <v>2450</v>
      </c>
      <c r="Q25" s="581">
        <f t="shared" si="7"/>
        <v>68983</v>
      </c>
      <c r="R25" s="581">
        <f t="shared" si="7"/>
        <v>20716</v>
      </c>
      <c r="S25" s="581">
        <f t="shared" si="7"/>
        <v>89699</v>
      </c>
      <c r="T25" s="557"/>
      <c r="U25" s="557"/>
      <c r="V25" s="557"/>
    </row>
    <row r="26" spans="1:34" s="549" customFormat="1" ht="15" customHeight="1">
      <c r="A26" s="582" t="s">
        <v>263</v>
      </c>
      <c r="B26" s="583">
        <v>60133</v>
      </c>
      <c r="C26" s="583">
        <v>17462</v>
      </c>
      <c r="D26" s="584">
        <f t="shared" si="1"/>
        <v>77595</v>
      </c>
      <c r="E26" s="583">
        <v>9739</v>
      </c>
      <c r="F26" s="583">
        <v>2321</v>
      </c>
      <c r="G26" s="585">
        <f t="shared" si="2"/>
        <v>12060</v>
      </c>
      <c r="H26" s="583">
        <v>305</v>
      </c>
      <c r="I26" s="583">
        <v>23</v>
      </c>
      <c r="J26" s="585">
        <f t="shared" si="3"/>
        <v>328</v>
      </c>
      <c r="K26" s="583">
        <f t="shared" si="4"/>
        <v>70177</v>
      </c>
      <c r="L26" s="583">
        <f t="shared" si="4"/>
        <v>19806</v>
      </c>
      <c r="M26" s="585">
        <f t="shared" si="5"/>
        <v>89983</v>
      </c>
      <c r="N26" s="586">
        <v>1396</v>
      </c>
      <c r="O26" s="586">
        <v>1284</v>
      </c>
      <c r="P26" s="587">
        <f t="shared" si="6"/>
        <v>2680</v>
      </c>
      <c r="Q26" s="587">
        <f t="shared" si="7"/>
        <v>71573</v>
      </c>
      <c r="R26" s="587">
        <f t="shared" si="7"/>
        <v>21090</v>
      </c>
      <c r="S26" s="587">
        <f t="shared" si="7"/>
        <v>92663</v>
      </c>
      <c r="T26" s="557"/>
      <c r="U26" s="557"/>
      <c r="V26" s="557"/>
    </row>
    <row r="27" spans="1:34" s="549" customFormat="1" ht="15" customHeight="1">
      <c r="A27" s="576" t="s">
        <v>264</v>
      </c>
      <c r="B27" s="577">
        <v>62150</v>
      </c>
      <c r="C27" s="577">
        <v>18181</v>
      </c>
      <c r="D27" s="578">
        <f t="shared" si="1"/>
        <v>80331</v>
      </c>
      <c r="E27" s="577">
        <v>10568</v>
      </c>
      <c r="F27" s="577">
        <v>2603</v>
      </c>
      <c r="G27" s="579">
        <f t="shared" si="2"/>
        <v>13171</v>
      </c>
      <c r="H27" s="577">
        <v>382</v>
      </c>
      <c r="I27" s="577">
        <v>14</v>
      </c>
      <c r="J27" s="579">
        <f t="shared" si="3"/>
        <v>396</v>
      </c>
      <c r="K27" s="577">
        <f t="shared" si="4"/>
        <v>73100</v>
      </c>
      <c r="L27" s="577">
        <f t="shared" si="4"/>
        <v>20798</v>
      </c>
      <c r="M27" s="579">
        <f t="shared" si="5"/>
        <v>93898</v>
      </c>
      <c r="N27" s="580">
        <v>1500</v>
      </c>
      <c r="O27" s="580">
        <v>1469</v>
      </c>
      <c r="P27" s="581">
        <f t="shared" si="6"/>
        <v>2969</v>
      </c>
      <c r="Q27" s="581">
        <f t="shared" si="7"/>
        <v>74600</v>
      </c>
      <c r="R27" s="581">
        <f t="shared" si="7"/>
        <v>22267</v>
      </c>
      <c r="S27" s="581">
        <f t="shared" si="7"/>
        <v>96867</v>
      </c>
      <c r="T27" s="557"/>
      <c r="U27" s="557"/>
      <c r="V27" s="557"/>
    </row>
    <row r="28" spans="1:34" s="549" customFormat="1" ht="15" customHeight="1">
      <c r="A28" s="582" t="s">
        <v>265</v>
      </c>
      <c r="B28" s="583">
        <v>65531</v>
      </c>
      <c r="C28" s="583">
        <v>18742</v>
      </c>
      <c r="D28" s="584">
        <f t="shared" si="1"/>
        <v>84273</v>
      </c>
      <c r="E28" s="583">
        <v>12006</v>
      </c>
      <c r="F28" s="583">
        <v>2814</v>
      </c>
      <c r="G28" s="585">
        <f t="shared" si="2"/>
        <v>14820</v>
      </c>
      <c r="H28" s="583">
        <v>436</v>
      </c>
      <c r="I28" s="583">
        <v>31</v>
      </c>
      <c r="J28" s="585">
        <f t="shared" si="3"/>
        <v>467</v>
      </c>
      <c r="K28" s="583">
        <f t="shared" si="4"/>
        <v>77973</v>
      </c>
      <c r="L28" s="583">
        <f t="shared" si="4"/>
        <v>21587</v>
      </c>
      <c r="M28" s="585">
        <f t="shared" si="5"/>
        <v>99560</v>
      </c>
      <c r="N28" s="586">
        <v>1682</v>
      </c>
      <c r="O28" s="586">
        <v>1639</v>
      </c>
      <c r="P28" s="587">
        <f t="shared" si="6"/>
        <v>3321</v>
      </c>
      <c r="Q28" s="587">
        <f t="shared" si="7"/>
        <v>79655</v>
      </c>
      <c r="R28" s="587">
        <f t="shared" si="7"/>
        <v>23226</v>
      </c>
      <c r="S28" s="587">
        <f t="shared" si="7"/>
        <v>102881</v>
      </c>
      <c r="T28" s="557"/>
      <c r="U28" s="557"/>
      <c r="V28" s="557"/>
    </row>
    <row r="29" spans="1:34" s="549" customFormat="1" ht="15" customHeight="1">
      <c r="A29" s="576" t="s">
        <v>266</v>
      </c>
      <c r="B29" s="577">
        <v>66834</v>
      </c>
      <c r="C29" s="577">
        <v>19302</v>
      </c>
      <c r="D29" s="578">
        <f t="shared" si="1"/>
        <v>86136</v>
      </c>
      <c r="E29" s="577">
        <v>13059</v>
      </c>
      <c r="F29" s="577">
        <v>3080</v>
      </c>
      <c r="G29" s="579">
        <f t="shared" si="2"/>
        <v>16139</v>
      </c>
      <c r="H29" s="577">
        <v>558</v>
      </c>
      <c r="I29" s="577">
        <v>31</v>
      </c>
      <c r="J29" s="579">
        <f t="shared" si="3"/>
        <v>589</v>
      </c>
      <c r="K29" s="577">
        <f t="shared" si="4"/>
        <v>80451</v>
      </c>
      <c r="L29" s="577">
        <f t="shared" si="4"/>
        <v>22413</v>
      </c>
      <c r="M29" s="579">
        <f t="shared" si="5"/>
        <v>102864</v>
      </c>
      <c r="N29" s="580">
        <v>1668</v>
      </c>
      <c r="O29" s="580">
        <v>1694</v>
      </c>
      <c r="P29" s="581">
        <f t="shared" si="6"/>
        <v>3362</v>
      </c>
      <c r="Q29" s="581">
        <f t="shared" si="7"/>
        <v>82119</v>
      </c>
      <c r="R29" s="581">
        <f t="shared" si="7"/>
        <v>24107</v>
      </c>
      <c r="S29" s="581">
        <f t="shared" si="7"/>
        <v>106226</v>
      </c>
      <c r="T29" s="557"/>
      <c r="U29" s="557"/>
      <c r="V29" s="557"/>
    </row>
    <row r="30" spans="1:34" s="549" customFormat="1" ht="15" customHeight="1">
      <c r="A30" s="582" t="s">
        <v>267</v>
      </c>
      <c r="B30" s="583">
        <v>69410</v>
      </c>
      <c r="C30" s="583">
        <v>19657</v>
      </c>
      <c r="D30" s="584">
        <f t="shared" si="1"/>
        <v>89067</v>
      </c>
      <c r="E30" s="583">
        <v>14098</v>
      </c>
      <c r="F30" s="583">
        <v>3344</v>
      </c>
      <c r="G30" s="585">
        <f t="shared" si="2"/>
        <v>17442</v>
      </c>
      <c r="H30" s="583">
        <v>615</v>
      </c>
      <c r="I30" s="583">
        <v>30</v>
      </c>
      <c r="J30" s="585">
        <f t="shared" si="3"/>
        <v>645</v>
      </c>
      <c r="K30" s="583">
        <f t="shared" si="4"/>
        <v>84123</v>
      </c>
      <c r="L30" s="583">
        <f t="shared" si="4"/>
        <v>23031</v>
      </c>
      <c r="M30" s="585">
        <f t="shared" si="5"/>
        <v>107154</v>
      </c>
      <c r="N30" s="586">
        <v>1840</v>
      </c>
      <c r="O30" s="586">
        <v>1884</v>
      </c>
      <c r="P30" s="587">
        <f t="shared" si="6"/>
        <v>3724</v>
      </c>
      <c r="Q30" s="587">
        <f t="shared" si="7"/>
        <v>85963</v>
      </c>
      <c r="R30" s="587">
        <f t="shared" si="7"/>
        <v>24915</v>
      </c>
      <c r="S30" s="587">
        <f t="shared" si="7"/>
        <v>110878</v>
      </c>
      <c r="T30" s="557"/>
      <c r="U30" s="557"/>
      <c r="V30" s="557"/>
    </row>
    <row r="31" spans="1:34" s="549" customFormat="1" ht="15" customHeight="1">
      <c r="A31" s="576" t="s">
        <v>268</v>
      </c>
      <c r="B31" s="577">
        <v>70205</v>
      </c>
      <c r="C31" s="577">
        <v>20004</v>
      </c>
      <c r="D31" s="578">
        <f t="shared" si="1"/>
        <v>90209</v>
      </c>
      <c r="E31" s="577">
        <v>14977</v>
      </c>
      <c r="F31" s="577">
        <v>3664</v>
      </c>
      <c r="G31" s="579">
        <f t="shared" si="2"/>
        <v>18641</v>
      </c>
      <c r="H31" s="577">
        <v>736</v>
      </c>
      <c r="I31" s="577">
        <v>27</v>
      </c>
      <c r="J31" s="579">
        <f t="shared" si="3"/>
        <v>763</v>
      </c>
      <c r="K31" s="577">
        <f t="shared" si="4"/>
        <v>85918</v>
      </c>
      <c r="L31" s="577">
        <f t="shared" si="4"/>
        <v>23695</v>
      </c>
      <c r="M31" s="579">
        <f t="shared" si="5"/>
        <v>109613</v>
      </c>
      <c r="N31" s="580">
        <v>1851</v>
      </c>
      <c r="O31" s="580">
        <v>2051</v>
      </c>
      <c r="P31" s="581">
        <f t="shared" si="6"/>
        <v>3902</v>
      </c>
      <c r="Q31" s="581">
        <f t="shared" si="7"/>
        <v>87769</v>
      </c>
      <c r="R31" s="581">
        <f t="shared" si="7"/>
        <v>25746</v>
      </c>
      <c r="S31" s="581">
        <f t="shared" si="7"/>
        <v>113515</v>
      </c>
      <c r="T31" s="557"/>
      <c r="U31" s="557"/>
      <c r="V31" s="557"/>
      <c r="W31" s="557"/>
      <c r="X31" s="557"/>
      <c r="Y31" s="557"/>
      <c r="Z31" s="557"/>
      <c r="AA31" s="557"/>
      <c r="AB31" s="557"/>
      <c r="AC31" s="557"/>
      <c r="AD31" s="557"/>
      <c r="AE31" s="557"/>
      <c r="AF31" s="557"/>
      <c r="AG31" s="557"/>
      <c r="AH31" s="557"/>
    </row>
    <row r="32" spans="1:34" s="549" customFormat="1" ht="15" customHeight="1">
      <c r="A32" s="582" t="s">
        <v>269</v>
      </c>
      <c r="B32" s="583">
        <v>72136</v>
      </c>
      <c r="C32" s="583">
        <v>20185</v>
      </c>
      <c r="D32" s="584">
        <f t="shared" si="1"/>
        <v>92321</v>
      </c>
      <c r="E32" s="583">
        <v>16370</v>
      </c>
      <c r="F32" s="583">
        <v>3808</v>
      </c>
      <c r="G32" s="585">
        <f t="shared" si="2"/>
        <v>20178</v>
      </c>
      <c r="H32" s="583">
        <v>788</v>
      </c>
      <c r="I32" s="583">
        <v>51</v>
      </c>
      <c r="J32" s="585">
        <f t="shared" si="3"/>
        <v>839</v>
      </c>
      <c r="K32" s="583">
        <f t="shared" si="4"/>
        <v>89294</v>
      </c>
      <c r="L32" s="583">
        <f t="shared" si="4"/>
        <v>24044</v>
      </c>
      <c r="M32" s="585">
        <f t="shared" si="5"/>
        <v>113338</v>
      </c>
      <c r="N32" s="586">
        <v>1925</v>
      </c>
      <c r="O32" s="586">
        <v>2208</v>
      </c>
      <c r="P32" s="587">
        <f t="shared" si="6"/>
        <v>4133</v>
      </c>
      <c r="Q32" s="587">
        <f t="shared" si="7"/>
        <v>91219</v>
      </c>
      <c r="R32" s="587">
        <f t="shared" si="7"/>
        <v>26252</v>
      </c>
      <c r="S32" s="587">
        <f t="shared" si="7"/>
        <v>117471</v>
      </c>
      <c r="T32" s="557"/>
      <c r="U32" s="557"/>
      <c r="V32" s="557"/>
    </row>
    <row r="33" spans="1:22" s="549" customFormat="1" ht="15" customHeight="1">
      <c r="A33" s="576" t="s">
        <v>270</v>
      </c>
      <c r="B33" s="577">
        <v>70761</v>
      </c>
      <c r="C33" s="577">
        <v>20316</v>
      </c>
      <c r="D33" s="578">
        <f t="shared" si="1"/>
        <v>91077</v>
      </c>
      <c r="E33" s="577">
        <v>16438</v>
      </c>
      <c r="F33" s="577">
        <v>3960</v>
      </c>
      <c r="G33" s="579">
        <f t="shared" si="2"/>
        <v>20398</v>
      </c>
      <c r="H33" s="577">
        <v>850</v>
      </c>
      <c r="I33" s="577">
        <v>36</v>
      </c>
      <c r="J33" s="579">
        <f t="shared" si="3"/>
        <v>886</v>
      </c>
      <c r="K33" s="577">
        <f t="shared" si="4"/>
        <v>88049</v>
      </c>
      <c r="L33" s="577">
        <f t="shared" si="4"/>
        <v>24312</v>
      </c>
      <c r="M33" s="579">
        <f t="shared" si="5"/>
        <v>112361</v>
      </c>
      <c r="N33" s="580">
        <v>1973</v>
      </c>
      <c r="O33" s="580">
        <v>2461</v>
      </c>
      <c r="P33" s="581">
        <f t="shared" si="6"/>
        <v>4434</v>
      </c>
      <c r="Q33" s="581">
        <f t="shared" si="7"/>
        <v>90022</v>
      </c>
      <c r="R33" s="581">
        <f t="shared" si="7"/>
        <v>26773</v>
      </c>
      <c r="S33" s="581">
        <f t="shared" si="7"/>
        <v>116795</v>
      </c>
      <c r="T33" s="557"/>
      <c r="U33" s="557"/>
      <c r="V33" s="557"/>
    </row>
    <row r="34" spans="1:22" s="549" customFormat="1" ht="15" customHeight="1">
      <c r="A34" s="582" t="s">
        <v>271</v>
      </c>
      <c r="B34" s="583">
        <v>70539</v>
      </c>
      <c r="C34" s="583">
        <v>20268</v>
      </c>
      <c r="D34" s="584">
        <f t="shared" si="1"/>
        <v>90807</v>
      </c>
      <c r="E34" s="583">
        <v>17813</v>
      </c>
      <c r="F34" s="583">
        <v>4128</v>
      </c>
      <c r="G34" s="585">
        <f t="shared" si="2"/>
        <v>21941</v>
      </c>
      <c r="H34" s="583">
        <v>980</v>
      </c>
      <c r="I34" s="583">
        <v>46</v>
      </c>
      <c r="J34" s="585">
        <f t="shared" si="3"/>
        <v>1026</v>
      </c>
      <c r="K34" s="583">
        <f t="shared" si="4"/>
        <v>89332</v>
      </c>
      <c r="L34" s="583">
        <f t="shared" si="4"/>
        <v>24442</v>
      </c>
      <c r="M34" s="585">
        <f t="shared" si="5"/>
        <v>113774</v>
      </c>
      <c r="N34" s="586">
        <v>2067</v>
      </c>
      <c r="O34" s="586">
        <v>2588</v>
      </c>
      <c r="P34" s="587">
        <f t="shared" si="6"/>
        <v>4655</v>
      </c>
      <c r="Q34" s="587">
        <f t="shared" si="7"/>
        <v>91399</v>
      </c>
      <c r="R34" s="587">
        <f t="shared" si="7"/>
        <v>27030</v>
      </c>
      <c r="S34" s="587">
        <f t="shared" si="7"/>
        <v>118429</v>
      </c>
      <c r="T34" s="557"/>
      <c r="U34" s="557"/>
      <c r="V34" s="557"/>
    </row>
    <row r="35" spans="1:22" s="549" customFormat="1" ht="15" customHeight="1">
      <c r="A35" s="576" t="s">
        <v>272</v>
      </c>
      <c r="B35" s="577">
        <v>70257</v>
      </c>
      <c r="C35" s="577">
        <v>20891</v>
      </c>
      <c r="D35" s="578">
        <f t="shared" si="1"/>
        <v>91148</v>
      </c>
      <c r="E35" s="577">
        <v>20415</v>
      </c>
      <c r="F35" s="577">
        <v>5114</v>
      </c>
      <c r="G35" s="579">
        <f t="shared" si="2"/>
        <v>25529</v>
      </c>
      <c r="H35" s="577">
        <v>1182</v>
      </c>
      <c r="I35" s="577">
        <v>56</v>
      </c>
      <c r="J35" s="579">
        <f t="shared" si="3"/>
        <v>1238</v>
      </c>
      <c r="K35" s="577">
        <f t="shared" si="4"/>
        <v>91854</v>
      </c>
      <c r="L35" s="577">
        <f t="shared" si="4"/>
        <v>26061</v>
      </c>
      <c r="M35" s="579">
        <f t="shared" si="5"/>
        <v>117915</v>
      </c>
      <c r="N35" s="580">
        <v>2388</v>
      </c>
      <c r="O35" s="580">
        <v>3303</v>
      </c>
      <c r="P35" s="581">
        <f t="shared" si="6"/>
        <v>5691</v>
      </c>
      <c r="Q35" s="581">
        <f t="shared" si="7"/>
        <v>94242</v>
      </c>
      <c r="R35" s="581">
        <f t="shared" si="7"/>
        <v>29364</v>
      </c>
      <c r="S35" s="581">
        <f t="shared" si="7"/>
        <v>123606</v>
      </c>
      <c r="T35" s="557"/>
      <c r="U35" s="557"/>
      <c r="V35" s="557"/>
    </row>
    <row r="36" spans="1:22" s="549" customFormat="1" ht="15" customHeight="1">
      <c r="A36" s="582" t="s">
        <v>273</v>
      </c>
      <c r="B36" s="583">
        <v>62064</v>
      </c>
      <c r="C36" s="583">
        <v>19155</v>
      </c>
      <c r="D36" s="584">
        <f t="shared" si="1"/>
        <v>81219</v>
      </c>
      <c r="E36" s="583">
        <v>19159</v>
      </c>
      <c r="F36" s="583">
        <v>5022</v>
      </c>
      <c r="G36" s="585">
        <f t="shared" si="2"/>
        <v>24181</v>
      </c>
      <c r="H36" s="583">
        <v>1172</v>
      </c>
      <c r="I36" s="583">
        <v>45</v>
      </c>
      <c r="J36" s="585">
        <f t="shared" si="3"/>
        <v>1217</v>
      </c>
      <c r="K36" s="583">
        <f t="shared" si="4"/>
        <v>82395</v>
      </c>
      <c r="L36" s="583">
        <f t="shared" si="4"/>
        <v>24222</v>
      </c>
      <c r="M36" s="585">
        <f t="shared" si="5"/>
        <v>106617</v>
      </c>
      <c r="N36" s="586">
        <v>2353</v>
      </c>
      <c r="O36" s="586">
        <v>3311</v>
      </c>
      <c r="P36" s="587">
        <f t="shared" si="6"/>
        <v>5664</v>
      </c>
      <c r="Q36" s="587">
        <f t="shared" si="7"/>
        <v>84748</v>
      </c>
      <c r="R36" s="587">
        <f t="shared" si="7"/>
        <v>27533</v>
      </c>
      <c r="S36" s="587">
        <f t="shared" si="7"/>
        <v>112281</v>
      </c>
      <c r="T36" s="557"/>
      <c r="U36" s="557"/>
      <c r="V36" s="557"/>
    </row>
    <row r="37" spans="1:22" s="549" customFormat="1" ht="15" customHeight="1">
      <c r="A37" s="576" t="s">
        <v>274</v>
      </c>
      <c r="B37" s="577">
        <v>53828</v>
      </c>
      <c r="C37" s="577">
        <v>17004</v>
      </c>
      <c r="D37" s="578">
        <f t="shared" si="1"/>
        <v>70832</v>
      </c>
      <c r="E37" s="577">
        <v>18132</v>
      </c>
      <c r="F37" s="577">
        <v>4938</v>
      </c>
      <c r="G37" s="579">
        <f t="shared" si="2"/>
        <v>23070</v>
      </c>
      <c r="H37" s="577">
        <v>1099</v>
      </c>
      <c r="I37" s="577">
        <v>52</v>
      </c>
      <c r="J37" s="579">
        <f t="shared" si="3"/>
        <v>1151</v>
      </c>
      <c r="K37" s="577">
        <f t="shared" si="4"/>
        <v>73059</v>
      </c>
      <c r="L37" s="577">
        <f t="shared" si="4"/>
        <v>21994</v>
      </c>
      <c r="M37" s="579">
        <f t="shared" si="5"/>
        <v>95053</v>
      </c>
      <c r="N37" s="580">
        <v>2293</v>
      </c>
      <c r="O37" s="580">
        <v>3341</v>
      </c>
      <c r="P37" s="581">
        <f t="shared" si="6"/>
        <v>5634</v>
      </c>
      <c r="Q37" s="581">
        <f t="shared" si="7"/>
        <v>75352</v>
      </c>
      <c r="R37" s="581">
        <f t="shared" si="7"/>
        <v>25335</v>
      </c>
      <c r="S37" s="581">
        <f t="shared" si="7"/>
        <v>100687</v>
      </c>
      <c r="T37" s="557"/>
      <c r="U37" s="557"/>
      <c r="V37" s="557"/>
    </row>
    <row r="38" spans="1:22" s="549" customFormat="1" ht="15" customHeight="1">
      <c r="A38" s="582" t="s">
        <v>275</v>
      </c>
      <c r="B38" s="583">
        <v>49070</v>
      </c>
      <c r="C38" s="583">
        <v>16168</v>
      </c>
      <c r="D38" s="584">
        <f t="shared" si="1"/>
        <v>65238</v>
      </c>
      <c r="E38" s="583">
        <v>17929</v>
      </c>
      <c r="F38" s="583">
        <v>5134</v>
      </c>
      <c r="G38" s="585">
        <f t="shared" si="2"/>
        <v>23063</v>
      </c>
      <c r="H38" s="583">
        <v>1162</v>
      </c>
      <c r="I38" s="583">
        <v>70</v>
      </c>
      <c r="J38" s="585">
        <f t="shared" si="3"/>
        <v>1232</v>
      </c>
      <c r="K38" s="583">
        <f t="shared" si="4"/>
        <v>68161</v>
      </c>
      <c r="L38" s="583">
        <f t="shared" si="4"/>
        <v>21372</v>
      </c>
      <c r="M38" s="585">
        <f t="shared" si="5"/>
        <v>89533</v>
      </c>
      <c r="N38" s="586">
        <v>2218</v>
      </c>
      <c r="O38" s="586">
        <v>3324</v>
      </c>
      <c r="P38" s="587">
        <f t="shared" si="6"/>
        <v>5542</v>
      </c>
      <c r="Q38" s="587">
        <f t="shared" si="7"/>
        <v>70379</v>
      </c>
      <c r="R38" s="587">
        <f t="shared" si="7"/>
        <v>24696</v>
      </c>
      <c r="S38" s="587">
        <f t="shared" si="7"/>
        <v>95075</v>
      </c>
      <c r="T38" s="557"/>
      <c r="U38" s="557"/>
      <c r="V38" s="557"/>
    </row>
    <row r="39" spans="1:22" s="549" customFormat="1" ht="15" customHeight="1">
      <c r="A39" s="576" t="s">
        <v>276</v>
      </c>
      <c r="B39" s="577">
        <v>43207</v>
      </c>
      <c r="C39" s="577">
        <v>14756</v>
      </c>
      <c r="D39" s="578">
        <f t="shared" si="1"/>
        <v>57963</v>
      </c>
      <c r="E39" s="577">
        <v>17232</v>
      </c>
      <c r="F39" s="577">
        <v>5030</v>
      </c>
      <c r="G39" s="579">
        <f t="shared" si="2"/>
        <v>22262</v>
      </c>
      <c r="H39" s="577">
        <v>1127</v>
      </c>
      <c r="I39" s="577">
        <v>60</v>
      </c>
      <c r="J39" s="579">
        <f t="shared" si="3"/>
        <v>1187</v>
      </c>
      <c r="K39" s="577">
        <f t="shared" si="4"/>
        <v>61566</v>
      </c>
      <c r="L39" s="577">
        <f t="shared" si="4"/>
        <v>19846</v>
      </c>
      <c r="M39" s="579">
        <f t="shared" si="5"/>
        <v>81412</v>
      </c>
      <c r="N39" s="580">
        <v>2070</v>
      </c>
      <c r="O39" s="580">
        <v>3329</v>
      </c>
      <c r="P39" s="581">
        <f t="shared" si="6"/>
        <v>5399</v>
      </c>
      <c r="Q39" s="581">
        <f t="shared" si="7"/>
        <v>63636</v>
      </c>
      <c r="R39" s="581">
        <f t="shared" si="7"/>
        <v>23175</v>
      </c>
      <c r="S39" s="581">
        <f t="shared" si="7"/>
        <v>86811</v>
      </c>
      <c r="T39" s="557"/>
      <c r="U39" s="557"/>
      <c r="V39" s="557"/>
    </row>
    <row r="40" spans="1:22" s="549" customFormat="1" ht="15" customHeight="1">
      <c r="A40" s="582" t="s">
        <v>277</v>
      </c>
      <c r="B40" s="583">
        <v>35594</v>
      </c>
      <c r="C40" s="583">
        <v>12726</v>
      </c>
      <c r="D40" s="584">
        <f t="shared" si="1"/>
        <v>48320</v>
      </c>
      <c r="E40" s="583">
        <v>15315</v>
      </c>
      <c r="F40" s="583">
        <v>4779</v>
      </c>
      <c r="G40" s="585">
        <f t="shared" si="2"/>
        <v>20094</v>
      </c>
      <c r="H40" s="583">
        <v>1063</v>
      </c>
      <c r="I40" s="583">
        <v>45</v>
      </c>
      <c r="J40" s="585">
        <f t="shared" si="3"/>
        <v>1108</v>
      </c>
      <c r="K40" s="583">
        <f t="shared" si="4"/>
        <v>51972</v>
      </c>
      <c r="L40" s="583">
        <f t="shared" si="4"/>
        <v>17550</v>
      </c>
      <c r="M40" s="585">
        <f t="shared" si="5"/>
        <v>69522</v>
      </c>
      <c r="N40" s="586">
        <v>1884</v>
      </c>
      <c r="O40" s="586">
        <v>3007</v>
      </c>
      <c r="P40" s="587">
        <f t="shared" si="6"/>
        <v>4891</v>
      </c>
      <c r="Q40" s="587">
        <f t="shared" si="7"/>
        <v>53856</v>
      </c>
      <c r="R40" s="587">
        <f t="shared" si="7"/>
        <v>20557</v>
      </c>
      <c r="S40" s="587">
        <f t="shared" si="7"/>
        <v>74413</v>
      </c>
      <c r="T40" s="557"/>
      <c r="U40" s="557"/>
      <c r="V40" s="557"/>
    </row>
    <row r="41" spans="1:22" s="549" customFormat="1" ht="15" customHeight="1">
      <c r="A41" s="576" t="s">
        <v>278</v>
      </c>
      <c r="B41" s="577">
        <v>31783</v>
      </c>
      <c r="C41" s="577">
        <v>11183</v>
      </c>
      <c r="D41" s="578">
        <f t="shared" si="1"/>
        <v>42966</v>
      </c>
      <c r="E41" s="577">
        <v>14545</v>
      </c>
      <c r="F41" s="577">
        <v>4786</v>
      </c>
      <c r="G41" s="579">
        <f t="shared" si="2"/>
        <v>19331</v>
      </c>
      <c r="H41" s="577">
        <v>1001</v>
      </c>
      <c r="I41" s="577">
        <v>54</v>
      </c>
      <c r="J41" s="579">
        <f t="shared" si="3"/>
        <v>1055</v>
      </c>
      <c r="K41" s="577">
        <f t="shared" si="4"/>
        <v>47329</v>
      </c>
      <c r="L41" s="577">
        <f t="shared" si="4"/>
        <v>16023</v>
      </c>
      <c r="M41" s="579">
        <f t="shared" si="5"/>
        <v>63352</v>
      </c>
      <c r="N41" s="580">
        <v>1782</v>
      </c>
      <c r="O41" s="580">
        <v>2878</v>
      </c>
      <c r="P41" s="581">
        <f t="shared" si="6"/>
        <v>4660</v>
      </c>
      <c r="Q41" s="581">
        <f t="shared" si="7"/>
        <v>49111</v>
      </c>
      <c r="R41" s="581">
        <f t="shared" si="7"/>
        <v>18901</v>
      </c>
      <c r="S41" s="581">
        <f t="shared" si="7"/>
        <v>68012</v>
      </c>
      <c r="T41" s="557"/>
      <c r="U41" s="557"/>
      <c r="V41" s="557"/>
    </row>
    <row r="42" spans="1:22" s="549" customFormat="1" ht="15" customHeight="1">
      <c r="A42" s="582" t="s">
        <v>279</v>
      </c>
      <c r="B42" s="583">
        <v>31016</v>
      </c>
      <c r="C42" s="583">
        <v>11530</v>
      </c>
      <c r="D42" s="584">
        <f t="shared" si="1"/>
        <v>42546</v>
      </c>
      <c r="E42" s="583">
        <v>17252</v>
      </c>
      <c r="F42" s="583">
        <v>5769</v>
      </c>
      <c r="G42" s="585">
        <f t="shared" si="2"/>
        <v>23021</v>
      </c>
      <c r="H42" s="583">
        <v>1192</v>
      </c>
      <c r="I42" s="583">
        <v>50</v>
      </c>
      <c r="J42" s="585">
        <f t="shared" si="3"/>
        <v>1242</v>
      </c>
      <c r="K42" s="583">
        <f t="shared" si="4"/>
        <v>49460</v>
      </c>
      <c r="L42" s="583">
        <f t="shared" si="4"/>
        <v>17349</v>
      </c>
      <c r="M42" s="585">
        <f t="shared" si="5"/>
        <v>66809</v>
      </c>
      <c r="N42" s="586">
        <v>1811</v>
      </c>
      <c r="O42" s="586">
        <v>2951</v>
      </c>
      <c r="P42" s="587">
        <f t="shared" si="6"/>
        <v>4762</v>
      </c>
      <c r="Q42" s="587">
        <f t="shared" si="7"/>
        <v>51271</v>
      </c>
      <c r="R42" s="587">
        <f t="shared" si="7"/>
        <v>20300</v>
      </c>
      <c r="S42" s="587">
        <f t="shared" si="7"/>
        <v>71571</v>
      </c>
      <c r="T42" s="557"/>
      <c r="U42" s="557"/>
      <c r="V42" s="557"/>
    </row>
    <row r="43" spans="1:22" s="549" customFormat="1" ht="15" customHeight="1">
      <c r="A43" s="576" t="s">
        <v>280</v>
      </c>
      <c r="B43" s="577">
        <v>26198</v>
      </c>
      <c r="C43" s="577">
        <v>10067</v>
      </c>
      <c r="D43" s="578">
        <f t="shared" si="1"/>
        <v>36265</v>
      </c>
      <c r="E43" s="577">
        <v>15620</v>
      </c>
      <c r="F43" s="577">
        <v>5557</v>
      </c>
      <c r="G43" s="579">
        <f t="shared" si="2"/>
        <v>21177</v>
      </c>
      <c r="H43" s="577">
        <v>1016</v>
      </c>
      <c r="I43" s="577">
        <v>44</v>
      </c>
      <c r="J43" s="579">
        <f t="shared" si="3"/>
        <v>1060</v>
      </c>
      <c r="K43" s="577">
        <f t="shared" si="4"/>
        <v>42834</v>
      </c>
      <c r="L43" s="577">
        <f t="shared" si="4"/>
        <v>15668</v>
      </c>
      <c r="M43" s="579">
        <f t="shared" si="5"/>
        <v>58502</v>
      </c>
      <c r="N43" s="580">
        <v>1544</v>
      </c>
      <c r="O43" s="580">
        <v>2688</v>
      </c>
      <c r="P43" s="581">
        <f t="shared" si="6"/>
        <v>4232</v>
      </c>
      <c r="Q43" s="581">
        <f t="shared" si="7"/>
        <v>44378</v>
      </c>
      <c r="R43" s="581">
        <f t="shared" si="7"/>
        <v>18356</v>
      </c>
      <c r="S43" s="581">
        <f t="shared" si="7"/>
        <v>62734</v>
      </c>
      <c r="T43" s="557"/>
      <c r="U43" s="557"/>
      <c r="V43" s="557"/>
    </row>
    <row r="44" spans="1:22" s="549" customFormat="1" ht="15" customHeight="1">
      <c r="A44" s="582" t="s">
        <v>281</v>
      </c>
      <c r="B44" s="583">
        <v>22907</v>
      </c>
      <c r="C44" s="583">
        <v>8996</v>
      </c>
      <c r="D44" s="584">
        <f t="shared" si="1"/>
        <v>31903</v>
      </c>
      <c r="E44" s="583">
        <v>15146</v>
      </c>
      <c r="F44" s="583">
        <v>5319</v>
      </c>
      <c r="G44" s="585">
        <f t="shared" si="2"/>
        <v>20465</v>
      </c>
      <c r="H44" s="583">
        <v>915</v>
      </c>
      <c r="I44" s="583">
        <v>48</v>
      </c>
      <c r="J44" s="585">
        <f t="shared" si="3"/>
        <v>963</v>
      </c>
      <c r="K44" s="583">
        <f t="shared" si="4"/>
        <v>38968</v>
      </c>
      <c r="L44" s="583">
        <f t="shared" si="4"/>
        <v>14363</v>
      </c>
      <c r="M44" s="585">
        <f t="shared" si="5"/>
        <v>53331</v>
      </c>
      <c r="N44" s="586">
        <v>1406</v>
      </c>
      <c r="O44" s="586">
        <v>2566</v>
      </c>
      <c r="P44" s="587">
        <f t="shared" si="6"/>
        <v>3972</v>
      </c>
      <c r="Q44" s="587">
        <f t="shared" si="7"/>
        <v>40374</v>
      </c>
      <c r="R44" s="587">
        <f t="shared" si="7"/>
        <v>16929</v>
      </c>
      <c r="S44" s="587">
        <f t="shared" si="7"/>
        <v>57303</v>
      </c>
      <c r="T44" s="557"/>
      <c r="U44" s="557"/>
      <c r="V44" s="557"/>
    </row>
    <row r="45" spans="1:22" s="549" customFormat="1" ht="15" customHeight="1">
      <c r="A45" s="576" t="s">
        <v>282</v>
      </c>
      <c r="B45" s="577">
        <v>19383</v>
      </c>
      <c r="C45" s="577">
        <v>7699</v>
      </c>
      <c r="D45" s="578">
        <f t="shared" si="1"/>
        <v>27082</v>
      </c>
      <c r="E45" s="577">
        <v>13448</v>
      </c>
      <c r="F45" s="577">
        <v>5036</v>
      </c>
      <c r="G45" s="579">
        <f t="shared" si="2"/>
        <v>18484</v>
      </c>
      <c r="H45" s="577">
        <v>791</v>
      </c>
      <c r="I45" s="577">
        <v>35</v>
      </c>
      <c r="J45" s="579">
        <f t="shared" si="3"/>
        <v>826</v>
      </c>
      <c r="K45" s="577">
        <f t="shared" si="4"/>
        <v>33622</v>
      </c>
      <c r="L45" s="577">
        <f t="shared" si="4"/>
        <v>12770</v>
      </c>
      <c r="M45" s="579">
        <f t="shared" si="5"/>
        <v>46392</v>
      </c>
      <c r="N45" s="580">
        <v>1229</v>
      </c>
      <c r="O45" s="580">
        <v>2322</v>
      </c>
      <c r="P45" s="581">
        <f t="shared" si="6"/>
        <v>3551</v>
      </c>
      <c r="Q45" s="581">
        <f t="shared" si="7"/>
        <v>34851</v>
      </c>
      <c r="R45" s="581">
        <f t="shared" si="7"/>
        <v>15092</v>
      </c>
      <c r="S45" s="581">
        <f t="shared" si="7"/>
        <v>49943</v>
      </c>
      <c r="T45" s="557"/>
      <c r="U45" s="557"/>
      <c r="V45" s="557"/>
    </row>
    <row r="46" spans="1:22" s="549" customFormat="1" ht="15" customHeight="1">
      <c r="A46" s="582" t="s">
        <v>283</v>
      </c>
      <c r="B46" s="583">
        <v>17111</v>
      </c>
      <c r="C46" s="583">
        <v>6962</v>
      </c>
      <c r="D46" s="584">
        <f t="shared" si="1"/>
        <v>24073</v>
      </c>
      <c r="E46" s="583">
        <v>13375</v>
      </c>
      <c r="F46" s="583">
        <v>4861</v>
      </c>
      <c r="G46" s="585">
        <f t="shared" si="2"/>
        <v>18236</v>
      </c>
      <c r="H46" s="583">
        <v>720</v>
      </c>
      <c r="I46" s="583">
        <v>46</v>
      </c>
      <c r="J46" s="585">
        <f t="shared" si="3"/>
        <v>766</v>
      </c>
      <c r="K46" s="583">
        <f t="shared" si="4"/>
        <v>31206</v>
      </c>
      <c r="L46" s="583">
        <f t="shared" si="4"/>
        <v>11869</v>
      </c>
      <c r="M46" s="585">
        <f t="shared" si="5"/>
        <v>43075</v>
      </c>
      <c r="N46" s="586">
        <v>1116</v>
      </c>
      <c r="O46" s="586">
        <v>2260</v>
      </c>
      <c r="P46" s="587">
        <f t="shared" si="6"/>
        <v>3376</v>
      </c>
      <c r="Q46" s="587">
        <f t="shared" si="7"/>
        <v>32322</v>
      </c>
      <c r="R46" s="587">
        <f t="shared" si="7"/>
        <v>14129</v>
      </c>
      <c r="S46" s="587">
        <f t="shared" si="7"/>
        <v>46451</v>
      </c>
      <c r="T46" s="557"/>
      <c r="U46" s="557"/>
      <c r="V46" s="557"/>
    </row>
    <row r="47" spans="1:22" s="549" customFormat="1" ht="15" customHeight="1">
      <c r="A47" s="576" t="s">
        <v>284</v>
      </c>
      <c r="B47" s="577">
        <v>14139</v>
      </c>
      <c r="C47" s="577">
        <v>5689</v>
      </c>
      <c r="D47" s="578">
        <f t="shared" si="1"/>
        <v>19828</v>
      </c>
      <c r="E47" s="577">
        <v>11706</v>
      </c>
      <c r="F47" s="577">
        <v>4322</v>
      </c>
      <c r="G47" s="579">
        <f t="shared" si="2"/>
        <v>16028</v>
      </c>
      <c r="H47" s="577">
        <v>635</v>
      </c>
      <c r="I47" s="577">
        <v>26</v>
      </c>
      <c r="J47" s="579">
        <f t="shared" si="3"/>
        <v>661</v>
      </c>
      <c r="K47" s="577">
        <f t="shared" si="4"/>
        <v>26480</v>
      </c>
      <c r="L47" s="577">
        <f t="shared" si="4"/>
        <v>10037</v>
      </c>
      <c r="M47" s="579">
        <f t="shared" si="5"/>
        <v>36517</v>
      </c>
      <c r="N47" s="580">
        <v>909</v>
      </c>
      <c r="O47" s="580">
        <v>2057</v>
      </c>
      <c r="P47" s="581">
        <f t="shared" si="6"/>
        <v>2966</v>
      </c>
      <c r="Q47" s="581">
        <f t="shared" si="7"/>
        <v>27389</v>
      </c>
      <c r="R47" s="581">
        <f t="shared" si="7"/>
        <v>12094</v>
      </c>
      <c r="S47" s="581">
        <f t="shared" si="7"/>
        <v>39483</v>
      </c>
      <c r="T47" s="557"/>
      <c r="U47" s="557"/>
      <c r="V47" s="557"/>
    </row>
    <row r="48" spans="1:22" s="549" customFormat="1" ht="15" customHeight="1">
      <c r="A48" s="582" t="s">
        <v>285</v>
      </c>
      <c r="B48" s="583">
        <v>11586</v>
      </c>
      <c r="C48" s="583">
        <v>4775</v>
      </c>
      <c r="D48" s="584">
        <f t="shared" si="1"/>
        <v>16361</v>
      </c>
      <c r="E48" s="583">
        <v>10208</v>
      </c>
      <c r="F48" s="583">
        <v>3859</v>
      </c>
      <c r="G48" s="585">
        <f t="shared" si="2"/>
        <v>14067</v>
      </c>
      <c r="H48" s="583">
        <v>495</v>
      </c>
      <c r="I48" s="583">
        <v>23</v>
      </c>
      <c r="J48" s="585">
        <f t="shared" si="3"/>
        <v>518</v>
      </c>
      <c r="K48" s="583">
        <f t="shared" si="4"/>
        <v>22289</v>
      </c>
      <c r="L48" s="583">
        <f t="shared" si="4"/>
        <v>8657</v>
      </c>
      <c r="M48" s="585">
        <f t="shared" si="5"/>
        <v>30946</v>
      </c>
      <c r="N48" s="586">
        <v>762</v>
      </c>
      <c r="O48" s="586">
        <v>1960</v>
      </c>
      <c r="P48" s="587">
        <f t="shared" si="6"/>
        <v>2722</v>
      </c>
      <c r="Q48" s="587">
        <f t="shared" si="7"/>
        <v>23051</v>
      </c>
      <c r="R48" s="587">
        <f t="shared" si="7"/>
        <v>10617</v>
      </c>
      <c r="S48" s="587">
        <f t="shared" si="7"/>
        <v>33668</v>
      </c>
      <c r="T48" s="557"/>
      <c r="U48" s="557"/>
      <c r="V48" s="557"/>
    </row>
    <row r="49" spans="1:22" s="549" customFormat="1" ht="15" customHeight="1">
      <c r="A49" s="576" t="s">
        <v>286</v>
      </c>
      <c r="B49" s="577">
        <v>8084</v>
      </c>
      <c r="C49" s="577">
        <v>3766</v>
      </c>
      <c r="D49" s="578">
        <f t="shared" si="1"/>
        <v>11850</v>
      </c>
      <c r="E49" s="577">
        <v>7537</v>
      </c>
      <c r="F49" s="577">
        <v>3104</v>
      </c>
      <c r="G49" s="579">
        <f t="shared" si="2"/>
        <v>10641</v>
      </c>
      <c r="H49" s="577">
        <v>298</v>
      </c>
      <c r="I49" s="577">
        <v>22</v>
      </c>
      <c r="J49" s="579">
        <f t="shared" si="3"/>
        <v>320</v>
      </c>
      <c r="K49" s="577">
        <f t="shared" si="4"/>
        <v>15919</v>
      </c>
      <c r="L49" s="577">
        <f t="shared" si="4"/>
        <v>6892</v>
      </c>
      <c r="M49" s="579">
        <f t="shared" si="5"/>
        <v>22811</v>
      </c>
      <c r="N49" s="580">
        <v>603</v>
      </c>
      <c r="O49" s="580">
        <v>1554</v>
      </c>
      <c r="P49" s="581">
        <f t="shared" si="6"/>
        <v>2157</v>
      </c>
      <c r="Q49" s="581">
        <f t="shared" si="7"/>
        <v>16522</v>
      </c>
      <c r="R49" s="581">
        <f t="shared" si="7"/>
        <v>8446</v>
      </c>
      <c r="S49" s="581">
        <f t="shared" si="7"/>
        <v>24968</v>
      </c>
      <c r="T49" s="557"/>
      <c r="U49" s="557"/>
      <c r="V49" s="557"/>
    </row>
    <row r="50" spans="1:22" s="549" customFormat="1" ht="15" customHeight="1">
      <c r="A50" s="582" t="s">
        <v>287</v>
      </c>
      <c r="B50" s="583">
        <v>8839</v>
      </c>
      <c r="C50" s="583">
        <v>4416</v>
      </c>
      <c r="D50" s="584">
        <f t="shared" si="1"/>
        <v>13255</v>
      </c>
      <c r="E50" s="583">
        <v>9488</v>
      </c>
      <c r="F50" s="583">
        <v>4234</v>
      </c>
      <c r="G50" s="585">
        <f t="shared" si="2"/>
        <v>13722</v>
      </c>
      <c r="H50" s="583">
        <v>391</v>
      </c>
      <c r="I50" s="583">
        <v>21</v>
      </c>
      <c r="J50" s="585">
        <f t="shared" si="3"/>
        <v>412</v>
      </c>
      <c r="K50" s="583">
        <f t="shared" si="4"/>
        <v>18718</v>
      </c>
      <c r="L50" s="583">
        <f t="shared" si="4"/>
        <v>8671</v>
      </c>
      <c r="M50" s="585">
        <f t="shared" si="5"/>
        <v>27389</v>
      </c>
      <c r="N50" s="586">
        <v>697</v>
      </c>
      <c r="O50" s="586">
        <v>1770</v>
      </c>
      <c r="P50" s="587">
        <f t="shared" si="6"/>
        <v>2467</v>
      </c>
      <c r="Q50" s="587">
        <f t="shared" si="7"/>
        <v>19415</v>
      </c>
      <c r="R50" s="587">
        <f t="shared" si="7"/>
        <v>10441</v>
      </c>
      <c r="S50" s="587">
        <f t="shared" si="7"/>
        <v>29856</v>
      </c>
      <c r="T50" s="557"/>
      <c r="U50" s="557"/>
      <c r="V50" s="557"/>
    </row>
    <row r="51" spans="1:22" s="549" customFormat="1" ht="15" customHeight="1">
      <c r="A51" s="576" t="s">
        <v>288</v>
      </c>
      <c r="B51" s="577">
        <v>7181</v>
      </c>
      <c r="C51" s="577">
        <v>3644</v>
      </c>
      <c r="D51" s="578">
        <f t="shared" si="1"/>
        <v>10825</v>
      </c>
      <c r="E51" s="577">
        <v>8480</v>
      </c>
      <c r="F51" s="577">
        <v>4190</v>
      </c>
      <c r="G51" s="579">
        <f t="shared" si="2"/>
        <v>12670</v>
      </c>
      <c r="H51" s="577">
        <v>361</v>
      </c>
      <c r="I51" s="577">
        <v>24</v>
      </c>
      <c r="J51" s="579">
        <f t="shared" si="3"/>
        <v>385</v>
      </c>
      <c r="K51" s="577">
        <f t="shared" si="4"/>
        <v>16022</v>
      </c>
      <c r="L51" s="577">
        <f t="shared" si="4"/>
        <v>7858</v>
      </c>
      <c r="M51" s="579">
        <f t="shared" si="5"/>
        <v>23880</v>
      </c>
      <c r="N51" s="580">
        <v>573</v>
      </c>
      <c r="O51" s="580">
        <v>1637</v>
      </c>
      <c r="P51" s="581">
        <f t="shared" si="6"/>
        <v>2210</v>
      </c>
      <c r="Q51" s="581">
        <f t="shared" si="7"/>
        <v>16595</v>
      </c>
      <c r="R51" s="581">
        <f t="shared" si="7"/>
        <v>9495</v>
      </c>
      <c r="S51" s="581">
        <f t="shared" si="7"/>
        <v>26090</v>
      </c>
      <c r="T51" s="557"/>
      <c r="U51" s="557"/>
      <c r="V51" s="557"/>
    </row>
    <row r="52" spans="1:22" s="549" customFormat="1" ht="15" customHeight="1">
      <c r="A52" s="582" t="s">
        <v>289</v>
      </c>
      <c r="B52" s="583">
        <v>5545</v>
      </c>
      <c r="C52" s="583">
        <v>2769</v>
      </c>
      <c r="D52" s="584">
        <f t="shared" si="1"/>
        <v>8314</v>
      </c>
      <c r="E52" s="583">
        <v>6852</v>
      </c>
      <c r="F52" s="583">
        <v>3565</v>
      </c>
      <c r="G52" s="585">
        <f t="shared" si="2"/>
        <v>10417</v>
      </c>
      <c r="H52" s="583">
        <v>259</v>
      </c>
      <c r="I52" s="583">
        <v>22</v>
      </c>
      <c r="J52" s="585">
        <f t="shared" si="3"/>
        <v>281</v>
      </c>
      <c r="K52" s="583">
        <f t="shared" si="4"/>
        <v>12656</v>
      </c>
      <c r="L52" s="583">
        <f t="shared" si="4"/>
        <v>6356</v>
      </c>
      <c r="M52" s="585">
        <f t="shared" si="5"/>
        <v>19012</v>
      </c>
      <c r="N52" s="586">
        <v>415</v>
      </c>
      <c r="O52" s="586">
        <v>1238</v>
      </c>
      <c r="P52" s="587">
        <f t="shared" si="6"/>
        <v>1653</v>
      </c>
      <c r="Q52" s="587">
        <f t="shared" si="7"/>
        <v>13071</v>
      </c>
      <c r="R52" s="587">
        <f t="shared" si="7"/>
        <v>7594</v>
      </c>
      <c r="S52" s="587">
        <f t="shared" si="7"/>
        <v>20665</v>
      </c>
      <c r="T52" s="557"/>
      <c r="U52" s="557"/>
      <c r="V52" s="557"/>
    </row>
    <row r="53" spans="1:22" s="549" customFormat="1" ht="15" customHeight="1">
      <c r="A53" s="576" t="s">
        <v>290</v>
      </c>
      <c r="B53" s="577">
        <v>3971</v>
      </c>
      <c r="C53" s="577">
        <v>2231</v>
      </c>
      <c r="D53" s="578">
        <f t="shared" si="1"/>
        <v>6202</v>
      </c>
      <c r="E53" s="577">
        <v>4995</v>
      </c>
      <c r="F53" s="577">
        <v>2894</v>
      </c>
      <c r="G53" s="579">
        <f t="shared" si="2"/>
        <v>7889</v>
      </c>
      <c r="H53" s="577">
        <v>142</v>
      </c>
      <c r="I53" s="577">
        <v>11</v>
      </c>
      <c r="J53" s="579">
        <f t="shared" si="3"/>
        <v>153</v>
      </c>
      <c r="K53" s="577">
        <f t="shared" si="4"/>
        <v>9108</v>
      </c>
      <c r="L53" s="577">
        <f t="shared" si="4"/>
        <v>5136</v>
      </c>
      <c r="M53" s="579">
        <f t="shared" si="5"/>
        <v>14244</v>
      </c>
      <c r="N53" s="580">
        <v>310</v>
      </c>
      <c r="O53" s="580">
        <v>889</v>
      </c>
      <c r="P53" s="581">
        <f t="shared" si="6"/>
        <v>1199</v>
      </c>
      <c r="Q53" s="581">
        <f t="shared" si="7"/>
        <v>9418</v>
      </c>
      <c r="R53" s="581">
        <f t="shared" si="7"/>
        <v>6025</v>
      </c>
      <c r="S53" s="581">
        <f t="shared" si="7"/>
        <v>15443</v>
      </c>
      <c r="T53" s="557"/>
      <c r="U53" s="557"/>
      <c r="V53" s="557"/>
    </row>
    <row r="54" spans="1:22" s="549" customFormat="1" ht="15" customHeight="1">
      <c r="A54" s="582" t="s">
        <v>291</v>
      </c>
      <c r="B54" s="583">
        <v>3135</v>
      </c>
      <c r="C54" s="583">
        <v>1945</v>
      </c>
      <c r="D54" s="584">
        <f t="shared" si="1"/>
        <v>5080</v>
      </c>
      <c r="E54" s="583">
        <v>4060</v>
      </c>
      <c r="F54" s="583">
        <v>2724</v>
      </c>
      <c r="G54" s="585">
        <f t="shared" si="2"/>
        <v>6784</v>
      </c>
      <c r="H54" s="583">
        <v>125</v>
      </c>
      <c r="I54" s="583">
        <v>5</v>
      </c>
      <c r="J54" s="585">
        <f t="shared" si="3"/>
        <v>130</v>
      </c>
      <c r="K54" s="583">
        <f t="shared" si="4"/>
        <v>7320</v>
      </c>
      <c r="L54" s="583">
        <f t="shared" si="4"/>
        <v>4674</v>
      </c>
      <c r="M54" s="585">
        <f t="shared" si="5"/>
        <v>11994</v>
      </c>
      <c r="N54" s="586">
        <v>270</v>
      </c>
      <c r="O54" s="586">
        <v>716</v>
      </c>
      <c r="P54" s="587">
        <f t="shared" si="6"/>
        <v>986</v>
      </c>
      <c r="Q54" s="587">
        <f t="shared" si="7"/>
        <v>7590</v>
      </c>
      <c r="R54" s="587">
        <f t="shared" si="7"/>
        <v>5390</v>
      </c>
      <c r="S54" s="587">
        <f t="shared" si="7"/>
        <v>12980</v>
      </c>
      <c r="T54" s="557"/>
      <c r="U54" s="557"/>
      <c r="V54" s="557"/>
    </row>
    <row r="55" spans="1:22" s="549" customFormat="1" ht="15" customHeight="1">
      <c r="A55" s="576" t="s">
        <v>292</v>
      </c>
      <c r="B55" s="577">
        <v>2318</v>
      </c>
      <c r="C55" s="577">
        <v>1474</v>
      </c>
      <c r="D55" s="578">
        <f t="shared" si="1"/>
        <v>3792</v>
      </c>
      <c r="E55" s="577">
        <v>2742</v>
      </c>
      <c r="F55" s="577">
        <v>2121</v>
      </c>
      <c r="G55" s="579">
        <f t="shared" si="2"/>
        <v>4863</v>
      </c>
      <c r="H55" s="577">
        <v>69</v>
      </c>
      <c r="I55" s="577">
        <v>10</v>
      </c>
      <c r="J55" s="579">
        <f t="shared" si="3"/>
        <v>79</v>
      </c>
      <c r="K55" s="577">
        <f t="shared" si="4"/>
        <v>5129</v>
      </c>
      <c r="L55" s="577">
        <f t="shared" si="4"/>
        <v>3605</v>
      </c>
      <c r="M55" s="579">
        <f t="shared" si="5"/>
        <v>8734</v>
      </c>
      <c r="N55" s="580">
        <v>199</v>
      </c>
      <c r="O55" s="580">
        <v>516</v>
      </c>
      <c r="P55" s="581">
        <f t="shared" si="6"/>
        <v>715</v>
      </c>
      <c r="Q55" s="581">
        <f t="shared" si="7"/>
        <v>5328</v>
      </c>
      <c r="R55" s="581">
        <f t="shared" si="7"/>
        <v>4121</v>
      </c>
      <c r="S55" s="581">
        <f t="shared" si="7"/>
        <v>9449</v>
      </c>
      <c r="T55" s="557"/>
      <c r="U55" s="557"/>
      <c r="V55" s="557"/>
    </row>
    <row r="56" spans="1:22" s="549" customFormat="1" ht="15" customHeight="1">
      <c r="A56" s="582">
        <v>65</v>
      </c>
      <c r="B56" s="583">
        <v>2276</v>
      </c>
      <c r="C56" s="583">
        <v>1705</v>
      </c>
      <c r="D56" s="584">
        <f t="shared" si="1"/>
        <v>3981</v>
      </c>
      <c r="E56" s="583">
        <v>2253</v>
      </c>
      <c r="F56" s="583">
        <v>1999</v>
      </c>
      <c r="G56" s="585">
        <f t="shared" si="2"/>
        <v>4252</v>
      </c>
      <c r="H56" s="583">
        <v>97</v>
      </c>
      <c r="I56" s="583">
        <v>9</v>
      </c>
      <c r="J56" s="585">
        <f t="shared" si="3"/>
        <v>106</v>
      </c>
      <c r="K56" s="583">
        <f t="shared" si="4"/>
        <v>4626</v>
      </c>
      <c r="L56" s="583">
        <f t="shared" si="4"/>
        <v>3713</v>
      </c>
      <c r="M56" s="585">
        <f t="shared" si="5"/>
        <v>8339</v>
      </c>
      <c r="N56" s="586">
        <v>198</v>
      </c>
      <c r="O56" s="586">
        <v>533</v>
      </c>
      <c r="P56" s="587">
        <f t="shared" si="6"/>
        <v>731</v>
      </c>
      <c r="Q56" s="587">
        <f t="shared" si="7"/>
        <v>4824</v>
      </c>
      <c r="R56" s="587">
        <f t="shared" si="7"/>
        <v>4246</v>
      </c>
      <c r="S56" s="587">
        <f t="shared" si="7"/>
        <v>9070</v>
      </c>
      <c r="T56" s="557"/>
      <c r="U56" s="557"/>
      <c r="V56" s="557"/>
    </row>
    <row r="57" spans="1:22" ht="15" customHeight="1">
      <c r="A57" s="576">
        <v>66</v>
      </c>
      <c r="B57" s="577">
        <v>1581</v>
      </c>
      <c r="C57" s="577">
        <v>1251</v>
      </c>
      <c r="D57" s="578">
        <f t="shared" si="1"/>
        <v>2832</v>
      </c>
      <c r="E57" s="577">
        <v>1341</v>
      </c>
      <c r="F57" s="577">
        <v>1230</v>
      </c>
      <c r="G57" s="579">
        <f t="shared" si="2"/>
        <v>2571</v>
      </c>
      <c r="H57" s="577">
        <v>61</v>
      </c>
      <c r="I57" s="577">
        <v>3</v>
      </c>
      <c r="J57" s="579">
        <f t="shared" si="3"/>
        <v>64</v>
      </c>
      <c r="K57" s="577">
        <f t="shared" si="4"/>
        <v>2983</v>
      </c>
      <c r="L57" s="577">
        <f t="shared" si="4"/>
        <v>2484</v>
      </c>
      <c r="M57" s="579">
        <f t="shared" si="5"/>
        <v>5467</v>
      </c>
      <c r="N57" s="580">
        <v>122</v>
      </c>
      <c r="O57" s="580">
        <v>339</v>
      </c>
      <c r="P57" s="581">
        <f t="shared" si="6"/>
        <v>461</v>
      </c>
      <c r="Q57" s="581">
        <f t="shared" si="7"/>
        <v>3105</v>
      </c>
      <c r="R57" s="581">
        <f t="shared" si="7"/>
        <v>2823</v>
      </c>
      <c r="S57" s="581">
        <f t="shared" si="7"/>
        <v>5928</v>
      </c>
      <c r="T57" s="557"/>
      <c r="U57" s="557"/>
      <c r="V57" s="557"/>
    </row>
    <row r="58" spans="1:22" ht="15" customHeight="1">
      <c r="A58" s="582">
        <v>67</v>
      </c>
      <c r="B58" s="583">
        <v>1291</v>
      </c>
      <c r="C58" s="583">
        <v>1004</v>
      </c>
      <c r="D58" s="584">
        <f t="shared" si="1"/>
        <v>2295</v>
      </c>
      <c r="E58" s="583">
        <v>1067</v>
      </c>
      <c r="F58" s="583">
        <v>1011</v>
      </c>
      <c r="G58" s="585">
        <f t="shared" si="2"/>
        <v>2078</v>
      </c>
      <c r="H58" s="583">
        <v>39</v>
      </c>
      <c r="I58" s="583">
        <v>5</v>
      </c>
      <c r="J58" s="585">
        <f t="shared" si="3"/>
        <v>44</v>
      </c>
      <c r="K58" s="583">
        <f t="shared" si="4"/>
        <v>2397</v>
      </c>
      <c r="L58" s="583">
        <f t="shared" si="4"/>
        <v>2020</v>
      </c>
      <c r="M58" s="585">
        <f t="shared" si="5"/>
        <v>4417</v>
      </c>
      <c r="N58" s="586">
        <v>102</v>
      </c>
      <c r="O58" s="586">
        <v>301</v>
      </c>
      <c r="P58" s="587">
        <f t="shared" si="6"/>
        <v>403</v>
      </c>
      <c r="Q58" s="587">
        <f t="shared" si="7"/>
        <v>2499</v>
      </c>
      <c r="R58" s="587">
        <f t="shared" si="7"/>
        <v>2321</v>
      </c>
      <c r="S58" s="587">
        <f t="shared" si="7"/>
        <v>4820</v>
      </c>
      <c r="T58" s="557"/>
      <c r="U58" s="557"/>
      <c r="V58" s="557"/>
    </row>
    <row r="59" spans="1:22" ht="15" customHeight="1">
      <c r="A59" s="576">
        <v>68</v>
      </c>
      <c r="B59" s="577">
        <v>981</v>
      </c>
      <c r="C59" s="577">
        <v>838</v>
      </c>
      <c r="D59" s="578">
        <f t="shared" si="1"/>
        <v>1819</v>
      </c>
      <c r="E59" s="577">
        <v>871</v>
      </c>
      <c r="F59" s="577">
        <v>877</v>
      </c>
      <c r="G59" s="579">
        <f t="shared" si="2"/>
        <v>1748</v>
      </c>
      <c r="H59" s="577">
        <v>23</v>
      </c>
      <c r="I59" s="577">
        <v>0</v>
      </c>
      <c r="J59" s="579">
        <f t="shared" si="3"/>
        <v>23</v>
      </c>
      <c r="K59" s="577">
        <f t="shared" si="4"/>
        <v>1875</v>
      </c>
      <c r="L59" s="577">
        <f t="shared" si="4"/>
        <v>1715</v>
      </c>
      <c r="M59" s="579">
        <f t="shared" si="5"/>
        <v>3590</v>
      </c>
      <c r="N59" s="580">
        <v>83</v>
      </c>
      <c r="O59" s="580">
        <v>162</v>
      </c>
      <c r="P59" s="581">
        <f t="shared" si="6"/>
        <v>245</v>
      </c>
      <c r="Q59" s="581">
        <f t="shared" si="7"/>
        <v>1958</v>
      </c>
      <c r="R59" s="581">
        <f t="shared" si="7"/>
        <v>1877</v>
      </c>
      <c r="S59" s="581">
        <f t="shared" si="7"/>
        <v>3835</v>
      </c>
      <c r="T59" s="557"/>
      <c r="U59" s="557"/>
      <c r="V59" s="557"/>
    </row>
    <row r="60" spans="1:22" ht="15" customHeight="1">
      <c r="A60" s="582">
        <v>69</v>
      </c>
      <c r="B60" s="583">
        <v>1011</v>
      </c>
      <c r="C60" s="583">
        <v>988</v>
      </c>
      <c r="D60" s="584">
        <f t="shared" si="1"/>
        <v>1999</v>
      </c>
      <c r="E60" s="583">
        <v>1231</v>
      </c>
      <c r="F60" s="583">
        <v>1400</v>
      </c>
      <c r="G60" s="585">
        <f t="shared" si="2"/>
        <v>2631</v>
      </c>
      <c r="H60" s="583">
        <v>33</v>
      </c>
      <c r="I60" s="583">
        <v>4</v>
      </c>
      <c r="J60" s="585">
        <f t="shared" si="3"/>
        <v>37</v>
      </c>
      <c r="K60" s="583">
        <f t="shared" si="4"/>
        <v>2275</v>
      </c>
      <c r="L60" s="583">
        <f t="shared" si="4"/>
        <v>2392</v>
      </c>
      <c r="M60" s="585">
        <f t="shared" si="5"/>
        <v>4667</v>
      </c>
      <c r="N60" s="586">
        <v>81</v>
      </c>
      <c r="O60" s="586">
        <v>233</v>
      </c>
      <c r="P60" s="587">
        <f t="shared" si="6"/>
        <v>314</v>
      </c>
      <c r="Q60" s="587">
        <f t="shared" si="7"/>
        <v>2356</v>
      </c>
      <c r="R60" s="587">
        <f t="shared" si="7"/>
        <v>2625</v>
      </c>
      <c r="S60" s="587">
        <f t="shared" si="7"/>
        <v>4981</v>
      </c>
      <c r="T60" s="557"/>
      <c r="U60" s="557"/>
      <c r="V60" s="557"/>
    </row>
    <row r="61" spans="1:22" ht="15" customHeight="1">
      <c r="A61" s="576">
        <v>70</v>
      </c>
      <c r="B61" s="577">
        <v>819</v>
      </c>
      <c r="C61" s="577">
        <v>912</v>
      </c>
      <c r="D61" s="578">
        <f t="shared" si="1"/>
        <v>1731</v>
      </c>
      <c r="E61" s="577">
        <v>927</v>
      </c>
      <c r="F61" s="577">
        <v>1265</v>
      </c>
      <c r="G61" s="579">
        <f t="shared" si="2"/>
        <v>2192</v>
      </c>
      <c r="H61" s="577">
        <v>31</v>
      </c>
      <c r="I61" s="577">
        <v>1</v>
      </c>
      <c r="J61" s="579">
        <f t="shared" si="3"/>
        <v>32</v>
      </c>
      <c r="K61" s="577">
        <f t="shared" si="4"/>
        <v>1777</v>
      </c>
      <c r="L61" s="577">
        <f t="shared" si="4"/>
        <v>2178</v>
      </c>
      <c r="M61" s="579">
        <f t="shared" si="5"/>
        <v>3955</v>
      </c>
      <c r="N61" s="580">
        <v>74</v>
      </c>
      <c r="O61" s="580">
        <v>202</v>
      </c>
      <c r="P61" s="581">
        <f t="shared" si="6"/>
        <v>276</v>
      </c>
      <c r="Q61" s="581">
        <f t="shared" si="7"/>
        <v>1851</v>
      </c>
      <c r="R61" s="581">
        <f t="shared" si="7"/>
        <v>2380</v>
      </c>
      <c r="S61" s="581">
        <f t="shared" si="7"/>
        <v>4231</v>
      </c>
      <c r="T61" s="557"/>
      <c r="U61" s="557"/>
      <c r="V61" s="557"/>
    </row>
    <row r="62" spans="1:22" ht="15" customHeight="1">
      <c r="A62" s="582">
        <v>71</v>
      </c>
      <c r="B62" s="583">
        <v>618</v>
      </c>
      <c r="C62" s="583">
        <v>731</v>
      </c>
      <c r="D62" s="584">
        <f t="shared" si="1"/>
        <v>1349</v>
      </c>
      <c r="E62" s="583">
        <v>922</v>
      </c>
      <c r="F62" s="583">
        <v>1124</v>
      </c>
      <c r="G62" s="585">
        <f t="shared" si="2"/>
        <v>2046</v>
      </c>
      <c r="H62" s="583">
        <v>18</v>
      </c>
      <c r="I62" s="583">
        <v>4</v>
      </c>
      <c r="J62" s="585">
        <f t="shared" si="3"/>
        <v>22</v>
      </c>
      <c r="K62" s="583">
        <f t="shared" si="4"/>
        <v>1558</v>
      </c>
      <c r="L62" s="583">
        <f t="shared" si="4"/>
        <v>1859</v>
      </c>
      <c r="M62" s="585">
        <f t="shared" si="5"/>
        <v>3417</v>
      </c>
      <c r="N62" s="586">
        <v>48</v>
      </c>
      <c r="O62" s="586">
        <v>148</v>
      </c>
      <c r="P62" s="587">
        <f t="shared" si="6"/>
        <v>196</v>
      </c>
      <c r="Q62" s="587">
        <f t="shared" si="7"/>
        <v>1606</v>
      </c>
      <c r="R62" s="587">
        <f t="shared" si="7"/>
        <v>2007</v>
      </c>
      <c r="S62" s="587">
        <f t="shared" si="7"/>
        <v>3613</v>
      </c>
      <c r="T62" s="557"/>
      <c r="U62" s="557"/>
      <c r="V62" s="557"/>
    </row>
    <row r="63" spans="1:22" ht="15" customHeight="1">
      <c r="A63" s="576">
        <v>72</v>
      </c>
      <c r="B63" s="577">
        <v>538</v>
      </c>
      <c r="C63" s="577">
        <v>625</v>
      </c>
      <c r="D63" s="578">
        <f t="shared" si="1"/>
        <v>1163</v>
      </c>
      <c r="E63" s="577">
        <v>899</v>
      </c>
      <c r="F63" s="577">
        <v>981</v>
      </c>
      <c r="G63" s="579">
        <f t="shared" si="2"/>
        <v>1880</v>
      </c>
      <c r="H63" s="577">
        <v>12</v>
      </c>
      <c r="I63" s="577">
        <v>3</v>
      </c>
      <c r="J63" s="579">
        <f t="shared" si="3"/>
        <v>15</v>
      </c>
      <c r="K63" s="577">
        <f t="shared" si="4"/>
        <v>1449</v>
      </c>
      <c r="L63" s="577">
        <f t="shared" si="4"/>
        <v>1609</v>
      </c>
      <c r="M63" s="579">
        <f t="shared" si="5"/>
        <v>3058</v>
      </c>
      <c r="N63" s="580">
        <v>36</v>
      </c>
      <c r="O63" s="580">
        <v>104</v>
      </c>
      <c r="P63" s="581">
        <f t="shared" si="6"/>
        <v>140</v>
      </c>
      <c r="Q63" s="581">
        <f t="shared" si="7"/>
        <v>1485</v>
      </c>
      <c r="R63" s="581">
        <f t="shared" si="7"/>
        <v>1713</v>
      </c>
      <c r="S63" s="581">
        <f t="shared" si="7"/>
        <v>3198</v>
      </c>
      <c r="T63" s="557"/>
      <c r="U63" s="557"/>
      <c r="V63" s="557"/>
    </row>
    <row r="64" spans="1:22" ht="15" customHeight="1">
      <c r="A64" s="582">
        <v>73</v>
      </c>
      <c r="B64" s="583">
        <v>384</v>
      </c>
      <c r="C64" s="583">
        <v>525</v>
      </c>
      <c r="D64" s="584">
        <f t="shared" si="1"/>
        <v>909</v>
      </c>
      <c r="E64" s="583">
        <v>620</v>
      </c>
      <c r="F64" s="583">
        <v>961</v>
      </c>
      <c r="G64" s="585">
        <f t="shared" si="2"/>
        <v>1581</v>
      </c>
      <c r="H64" s="583">
        <v>8</v>
      </c>
      <c r="I64" s="583">
        <v>2</v>
      </c>
      <c r="J64" s="585">
        <f t="shared" si="3"/>
        <v>10</v>
      </c>
      <c r="K64" s="583">
        <f t="shared" si="4"/>
        <v>1012</v>
      </c>
      <c r="L64" s="583">
        <f t="shared" si="4"/>
        <v>1488</v>
      </c>
      <c r="M64" s="585">
        <f t="shared" si="5"/>
        <v>2500</v>
      </c>
      <c r="N64" s="586">
        <v>48</v>
      </c>
      <c r="O64" s="586">
        <v>87</v>
      </c>
      <c r="P64" s="587">
        <f t="shared" si="6"/>
        <v>135</v>
      </c>
      <c r="Q64" s="587">
        <f t="shared" si="7"/>
        <v>1060</v>
      </c>
      <c r="R64" s="587">
        <f t="shared" si="7"/>
        <v>1575</v>
      </c>
      <c r="S64" s="587">
        <f t="shared" si="7"/>
        <v>2635</v>
      </c>
      <c r="T64" s="557"/>
      <c r="U64" s="557"/>
      <c r="V64" s="557"/>
    </row>
    <row r="65" spans="1:22" ht="15" customHeight="1">
      <c r="A65" s="576">
        <v>74</v>
      </c>
      <c r="B65" s="577">
        <v>326</v>
      </c>
      <c r="C65" s="577">
        <v>413</v>
      </c>
      <c r="D65" s="578">
        <f t="shared" si="1"/>
        <v>739</v>
      </c>
      <c r="E65" s="577">
        <v>468</v>
      </c>
      <c r="F65" s="577">
        <v>780</v>
      </c>
      <c r="G65" s="579">
        <f t="shared" si="2"/>
        <v>1248</v>
      </c>
      <c r="H65" s="577">
        <v>7</v>
      </c>
      <c r="I65" s="577">
        <v>1</v>
      </c>
      <c r="J65" s="579">
        <f t="shared" si="3"/>
        <v>8</v>
      </c>
      <c r="K65" s="577">
        <f t="shared" si="4"/>
        <v>801</v>
      </c>
      <c r="L65" s="577">
        <f t="shared" si="4"/>
        <v>1194</v>
      </c>
      <c r="M65" s="579">
        <f t="shared" si="5"/>
        <v>1995</v>
      </c>
      <c r="N65" s="580">
        <v>20</v>
      </c>
      <c r="O65" s="580">
        <v>69</v>
      </c>
      <c r="P65" s="581">
        <f t="shared" si="6"/>
        <v>89</v>
      </c>
      <c r="Q65" s="581">
        <f t="shared" si="7"/>
        <v>821</v>
      </c>
      <c r="R65" s="581">
        <f t="shared" si="7"/>
        <v>1263</v>
      </c>
      <c r="S65" s="581">
        <f t="shared" si="7"/>
        <v>2084</v>
      </c>
      <c r="T65" s="557"/>
      <c r="U65" s="557"/>
      <c r="V65" s="557"/>
    </row>
    <row r="66" spans="1:22" ht="15" customHeight="1">
      <c r="A66" s="582">
        <v>75</v>
      </c>
      <c r="B66" s="583">
        <v>366</v>
      </c>
      <c r="C66" s="583">
        <v>573</v>
      </c>
      <c r="D66" s="584">
        <f t="shared" si="1"/>
        <v>939</v>
      </c>
      <c r="E66" s="583">
        <v>775</v>
      </c>
      <c r="F66" s="583">
        <v>1379</v>
      </c>
      <c r="G66" s="585">
        <f t="shared" si="2"/>
        <v>2154</v>
      </c>
      <c r="H66" s="583">
        <v>11</v>
      </c>
      <c r="I66" s="583">
        <v>1</v>
      </c>
      <c r="J66" s="585">
        <f t="shared" si="3"/>
        <v>12</v>
      </c>
      <c r="K66" s="583">
        <f t="shared" si="4"/>
        <v>1152</v>
      </c>
      <c r="L66" s="583">
        <f t="shared" si="4"/>
        <v>1953</v>
      </c>
      <c r="M66" s="585">
        <f t="shared" si="5"/>
        <v>3105</v>
      </c>
      <c r="N66" s="586">
        <v>29</v>
      </c>
      <c r="O66" s="586">
        <v>99</v>
      </c>
      <c r="P66" s="587">
        <f t="shared" si="6"/>
        <v>128</v>
      </c>
      <c r="Q66" s="587">
        <f t="shared" si="7"/>
        <v>1181</v>
      </c>
      <c r="R66" s="587">
        <f t="shared" si="7"/>
        <v>2052</v>
      </c>
      <c r="S66" s="587">
        <f t="shared" si="7"/>
        <v>3233</v>
      </c>
      <c r="T66" s="557"/>
      <c r="U66" s="557"/>
      <c r="V66" s="557"/>
    </row>
    <row r="67" spans="1:22" ht="15" customHeight="1">
      <c r="A67" s="576">
        <v>76</v>
      </c>
      <c r="B67" s="577">
        <v>241</v>
      </c>
      <c r="C67" s="577">
        <v>434</v>
      </c>
      <c r="D67" s="578">
        <f t="shared" si="1"/>
        <v>675</v>
      </c>
      <c r="E67" s="577">
        <v>566</v>
      </c>
      <c r="F67" s="577">
        <v>1079</v>
      </c>
      <c r="G67" s="579">
        <f t="shared" si="2"/>
        <v>1645</v>
      </c>
      <c r="H67" s="577">
        <v>8</v>
      </c>
      <c r="I67" s="577">
        <v>0</v>
      </c>
      <c r="J67" s="579">
        <f t="shared" si="3"/>
        <v>8</v>
      </c>
      <c r="K67" s="577">
        <f t="shared" si="4"/>
        <v>815</v>
      </c>
      <c r="L67" s="577">
        <f t="shared" si="4"/>
        <v>1513</v>
      </c>
      <c r="M67" s="579">
        <f t="shared" si="5"/>
        <v>2328</v>
      </c>
      <c r="N67" s="580">
        <v>21</v>
      </c>
      <c r="O67" s="580">
        <v>64</v>
      </c>
      <c r="P67" s="581">
        <f t="shared" si="6"/>
        <v>85</v>
      </c>
      <c r="Q67" s="581">
        <f t="shared" si="7"/>
        <v>836</v>
      </c>
      <c r="R67" s="581">
        <f t="shared" si="7"/>
        <v>1577</v>
      </c>
      <c r="S67" s="581">
        <f t="shared" si="7"/>
        <v>2413</v>
      </c>
      <c r="T67" s="557"/>
      <c r="U67" s="557"/>
      <c r="V67" s="557"/>
    </row>
    <row r="68" spans="1:22" ht="15" customHeight="1">
      <c r="A68" s="582">
        <v>77</v>
      </c>
      <c r="B68" s="583">
        <v>187</v>
      </c>
      <c r="C68" s="583">
        <v>361</v>
      </c>
      <c r="D68" s="584">
        <f t="shared" si="1"/>
        <v>548</v>
      </c>
      <c r="E68" s="583">
        <v>565</v>
      </c>
      <c r="F68" s="583">
        <v>973</v>
      </c>
      <c r="G68" s="585">
        <f t="shared" si="2"/>
        <v>1538</v>
      </c>
      <c r="H68" s="583">
        <v>4</v>
      </c>
      <c r="I68" s="583">
        <v>1</v>
      </c>
      <c r="J68" s="585">
        <f t="shared" si="3"/>
        <v>5</v>
      </c>
      <c r="K68" s="583">
        <f t="shared" si="4"/>
        <v>756</v>
      </c>
      <c r="L68" s="583">
        <f t="shared" si="4"/>
        <v>1335</v>
      </c>
      <c r="M68" s="585">
        <f t="shared" si="5"/>
        <v>2091</v>
      </c>
      <c r="N68" s="586">
        <v>7</v>
      </c>
      <c r="O68" s="586">
        <v>63</v>
      </c>
      <c r="P68" s="587">
        <f t="shared" si="6"/>
        <v>70</v>
      </c>
      <c r="Q68" s="587">
        <f t="shared" si="7"/>
        <v>763</v>
      </c>
      <c r="R68" s="587">
        <f t="shared" si="7"/>
        <v>1398</v>
      </c>
      <c r="S68" s="587">
        <f t="shared" si="7"/>
        <v>2161</v>
      </c>
      <c r="T68" s="557"/>
      <c r="U68" s="557"/>
      <c r="V68" s="557"/>
    </row>
    <row r="69" spans="1:22" ht="15" customHeight="1">
      <c r="A69" s="576">
        <v>78</v>
      </c>
      <c r="B69" s="577">
        <v>162</v>
      </c>
      <c r="C69" s="577">
        <v>312</v>
      </c>
      <c r="D69" s="578">
        <f t="shared" si="1"/>
        <v>474</v>
      </c>
      <c r="E69" s="577">
        <v>474</v>
      </c>
      <c r="F69" s="577">
        <v>984</v>
      </c>
      <c r="G69" s="579">
        <f t="shared" si="2"/>
        <v>1458</v>
      </c>
      <c r="H69" s="577">
        <v>1</v>
      </c>
      <c r="I69" s="577">
        <v>0</v>
      </c>
      <c r="J69" s="579">
        <f t="shared" si="3"/>
        <v>1</v>
      </c>
      <c r="K69" s="577">
        <f t="shared" si="4"/>
        <v>637</v>
      </c>
      <c r="L69" s="577">
        <f t="shared" si="4"/>
        <v>1296</v>
      </c>
      <c r="M69" s="579">
        <f t="shared" si="5"/>
        <v>1933</v>
      </c>
      <c r="N69" s="580">
        <v>17</v>
      </c>
      <c r="O69" s="580">
        <v>47</v>
      </c>
      <c r="P69" s="581">
        <f t="shared" si="6"/>
        <v>64</v>
      </c>
      <c r="Q69" s="581">
        <f t="shared" si="7"/>
        <v>654</v>
      </c>
      <c r="R69" s="581">
        <f t="shared" si="7"/>
        <v>1343</v>
      </c>
      <c r="S69" s="581">
        <f t="shared" si="7"/>
        <v>1997</v>
      </c>
      <c r="T69" s="557"/>
      <c r="U69" s="557"/>
      <c r="V69" s="557"/>
    </row>
    <row r="70" spans="1:22" ht="15" customHeight="1">
      <c r="A70" s="582">
        <v>79</v>
      </c>
      <c r="B70" s="583">
        <v>140</v>
      </c>
      <c r="C70" s="583">
        <v>252</v>
      </c>
      <c r="D70" s="584">
        <f t="shared" si="1"/>
        <v>392</v>
      </c>
      <c r="E70" s="583">
        <v>464</v>
      </c>
      <c r="F70" s="583">
        <v>858</v>
      </c>
      <c r="G70" s="585">
        <f t="shared" si="2"/>
        <v>1322</v>
      </c>
      <c r="H70" s="583">
        <v>1</v>
      </c>
      <c r="I70" s="583">
        <v>0</v>
      </c>
      <c r="J70" s="585">
        <f t="shared" si="3"/>
        <v>1</v>
      </c>
      <c r="K70" s="583">
        <f t="shared" si="4"/>
        <v>605</v>
      </c>
      <c r="L70" s="583">
        <f t="shared" si="4"/>
        <v>1110</v>
      </c>
      <c r="M70" s="585">
        <f t="shared" si="5"/>
        <v>1715</v>
      </c>
      <c r="N70" s="586">
        <v>10</v>
      </c>
      <c r="O70" s="586">
        <v>40</v>
      </c>
      <c r="P70" s="587">
        <f t="shared" si="6"/>
        <v>50</v>
      </c>
      <c r="Q70" s="587">
        <f t="shared" si="7"/>
        <v>615</v>
      </c>
      <c r="R70" s="587">
        <f t="shared" si="7"/>
        <v>1150</v>
      </c>
      <c r="S70" s="587">
        <f t="shared" si="7"/>
        <v>1765</v>
      </c>
      <c r="T70" s="557"/>
      <c r="U70" s="557"/>
      <c r="V70" s="557"/>
    </row>
    <row r="71" spans="1:22" ht="25.9" customHeight="1">
      <c r="A71" s="588" t="s">
        <v>646</v>
      </c>
      <c r="B71" s="577">
        <v>3239</v>
      </c>
      <c r="C71" s="577">
        <v>2538</v>
      </c>
      <c r="D71" s="578">
        <f t="shared" si="1"/>
        <v>5777</v>
      </c>
      <c r="E71" s="577">
        <v>6620</v>
      </c>
      <c r="F71" s="577">
        <v>7743</v>
      </c>
      <c r="G71" s="579">
        <f t="shared" si="2"/>
        <v>14363</v>
      </c>
      <c r="H71" s="577">
        <v>72</v>
      </c>
      <c r="I71" s="577">
        <v>6</v>
      </c>
      <c r="J71" s="579">
        <f t="shared" si="3"/>
        <v>78</v>
      </c>
      <c r="K71" s="577">
        <f t="shared" si="4"/>
        <v>9931</v>
      </c>
      <c r="L71" s="577">
        <f t="shared" si="4"/>
        <v>10287</v>
      </c>
      <c r="M71" s="579">
        <f t="shared" si="5"/>
        <v>20218</v>
      </c>
      <c r="N71" s="580">
        <v>163</v>
      </c>
      <c r="O71" s="580">
        <v>451</v>
      </c>
      <c r="P71" s="581">
        <f t="shared" si="6"/>
        <v>614</v>
      </c>
      <c r="Q71" s="581">
        <f t="shared" si="7"/>
        <v>10094</v>
      </c>
      <c r="R71" s="581">
        <f t="shared" si="7"/>
        <v>10738</v>
      </c>
      <c r="S71" s="581">
        <f t="shared" si="7"/>
        <v>20832</v>
      </c>
      <c r="T71" s="557"/>
      <c r="U71" s="557"/>
      <c r="V71" s="557"/>
    </row>
    <row r="72" spans="1:22" s="556" customFormat="1" ht="22.5" customHeight="1">
      <c r="A72" s="589" t="s">
        <v>172</v>
      </c>
      <c r="B72" s="590">
        <f>SUM(B9:B71)</f>
        <v>1849048</v>
      </c>
      <c r="C72" s="590">
        <f t="shared" ref="C72:S72" si="8">SUM(C9:C71)</f>
        <v>576095</v>
      </c>
      <c r="D72" s="590">
        <f t="shared" si="8"/>
        <v>2425143</v>
      </c>
      <c r="E72" s="590">
        <f t="shared" si="8"/>
        <v>493396</v>
      </c>
      <c r="F72" s="590">
        <f t="shared" si="8"/>
        <v>162868</v>
      </c>
      <c r="G72" s="590">
        <f t="shared" si="8"/>
        <v>656264</v>
      </c>
      <c r="H72" s="590">
        <f t="shared" si="8"/>
        <v>22577</v>
      </c>
      <c r="I72" s="590">
        <f t="shared" si="8"/>
        <v>1158</v>
      </c>
      <c r="J72" s="590">
        <f t="shared" si="8"/>
        <v>23735</v>
      </c>
      <c r="K72" s="590">
        <f t="shared" si="8"/>
        <v>2365021</v>
      </c>
      <c r="L72" s="590">
        <f t="shared" si="8"/>
        <v>740121</v>
      </c>
      <c r="M72" s="590">
        <f t="shared" si="8"/>
        <v>3105142</v>
      </c>
      <c r="N72" s="590">
        <f t="shared" si="8"/>
        <v>56319</v>
      </c>
      <c r="O72" s="590">
        <f t="shared" si="8"/>
        <v>75475</v>
      </c>
      <c r="P72" s="590">
        <f t="shared" si="8"/>
        <v>131794</v>
      </c>
      <c r="Q72" s="590">
        <f t="shared" si="8"/>
        <v>2421340</v>
      </c>
      <c r="R72" s="590">
        <f t="shared" si="8"/>
        <v>815596</v>
      </c>
      <c r="S72" s="590">
        <f t="shared" si="8"/>
        <v>3236936</v>
      </c>
      <c r="T72" s="557"/>
      <c r="U72" s="557"/>
      <c r="V72" s="557"/>
    </row>
    <row r="73" spans="1:22">
      <c r="M73" s="591"/>
      <c r="N73" s="591"/>
      <c r="O73" s="591"/>
      <c r="P73" s="591"/>
    </row>
    <row r="75" spans="1:22">
      <c r="B75" s="591"/>
      <c r="C75" s="591"/>
      <c r="D75" s="591"/>
      <c r="E75" s="591"/>
      <c r="F75" s="591"/>
      <c r="G75" s="591"/>
      <c r="H75" s="591"/>
      <c r="I75" s="591"/>
      <c r="J75" s="591"/>
      <c r="K75" s="591"/>
      <c r="L75" s="591"/>
      <c r="M75" s="591"/>
      <c r="N75" s="591"/>
      <c r="O75" s="591"/>
      <c r="P75" s="591"/>
      <c r="Q75" s="591"/>
      <c r="R75" s="591"/>
      <c r="S75" s="591"/>
    </row>
    <row r="77" spans="1:22">
      <c r="C77" s="591"/>
    </row>
    <row r="80" spans="1:22">
      <c r="E80" s="591"/>
      <c r="F80" s="591"/>
    </row>
  </sheetData>
  <mergeCells count="10">
    <mergeCell ref="A4:S4"/>
    <mergeCell ref="A5:S5"/>
    <mergeCell ref="A6:A8"/>
    <mergeCell ref="B6:M6"/>
    <mergeCell ref="N6:P7"/>
    <mergeCell ref="Q6:S7"/>
    <mergeCell ref="B7:D7"/>
    <mergeCell ref="E7:G7"/>
    <mergeCell ref="H7:J7"/>
    <mergeCell ref="K7:M7"/>
  </mergeCells>
  <printOptions horizontalCentered="1"/>
  <pageMargins left="0.43307086614173229" right="0.23622047244094491" top="0.55118110236220474" bottom="0.15748031496062992" header="0.51181102362204722" footer="0.31496062992125984"/>
  <pageSetup paperSize="9" scale="61"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C88C-5CE6-492E-BF44-276B11490E77}">
  <sheetPr>
    <tabColor theme="6" tint="0.39997558519241921"/>
    <pageSetUpPr fitToPage="1"/>
  </sheetPr>
  <dimension ref="A1:AV54"/>
  <sheetViews>
    <sheetView showGridLines="0" zoomScale="86" zoomScaleNormal="86" workbookViewId="0"/>
  </sheetViews>
  <sheetFormatPr defaultColWidth="9.140625" defaultRowHeight="24.95" customHeight="1"/>
  <cols>
    <col min="1" max="1" width="10.7109375" style="562" customWidth="1"/>
    <col min="2" max="2" width="4.7109375" style="562" customWidth="1"/>
    <col min="3" max="3" width="9.85546875" style="562" bestFit="1" customWidth="1"/>
    <col min="4" max="4" width="7.5703125" style="562" customWidth="1"/>
    <col min="5" max="7" width="6.7109375" style="562" customWidth="1"/>
    <col min="8" max="17" width="9.85546875" style="562" customWidth="1"/>
    <col min="18" max="18" width="8.7109375" style="562" customWidth="1"/>
    <col min="19" max="20" width="9.85546875" style="562" bestFit="1" customWidth="1"/>
    <col min="21" max="30" width="7.140625" style="562" customWidth="1"/>
    <col min="31" max="16384" width="9.140625" style="562"/>
  </cols>
  <sheetData>
    <row r="1" spans="1:48" ht="15" customHeight="1"/>
    <row r="2" spans="1:48" ht="15" customHeight="1">
      <c r="S2" s="478"/>
    </row>
    <row r="3" spans="1:48" ht="15" customHeight="1"/>
    <row r="4" spans="1:48" s="565" customFormat="1" ht="35.1" customHeight="1">
      <c r="A4" s="875" t="s">
        <v>1072</v>
      </c>
      <c r="B4" s="875"/>
      <c r="C4" s="875"/>
      <c r="D4" s="875"/>
      <c r="E4" s="875"/>
      <c r="F4" s="875"/>
      <c r="G4" s="875"/>
      <c r="H4" s="875"/>
      <c r="I4" s="875"/>
      <c r="J4" s="875"/>
      <c r="K4" s="875"/>
      <c r="L4" s="875"/>
      <c r="M4" s="875"/>
      <c r="N4" s="875"/>
      <c r="O4" s="875"/>
      <c r="P4" s="875"/>
      <c r="Q4" s="875"/>
      <c r="R4" s="875"/>
      <c r="S4" s="875"/>
      <c r="T4" s="875"/>
    </row>
    <row r="5" spans="1:48" s="565" customFormat="1" ht="20.100000000000001" customHeight="1">
      <c r="A5" s="876" t="s">
        <v>1073</v>
      </c>
      <c r="B5" s="876"/>
      <c r="C5" s="876"/>
      <c r="D5" s="876"/>
      <c r="E5" s="876"/>
      <c r="F5" s="876"/>
      <c r="G5" s="876"/>
      <c r="H5" s="876"/>
      <c r="I5" s="876"/>
      <c r="J5" s="876"/>
      <c r="K5" s="876"/>
      <c r="L5" s="876"/>
      <c r="M5" s="876"/>
      <c r="N5" s="876"/>
      <c r="O5" s="876"/>
      <c r="P5" s="876"/>
      <c r="Q5" s="876"/>
      <c r="R5" s="876"/>
      <c r="S5" s="876"/>
    </row>
    <row r="6" spans="1:48" ht="35.1" customHeight="1">
      <c r="A6" s="864" t="s">
        <v>466</v>
      </c>
      <c r="B6" s="877" t="s">
        <v>464</v>
      </c>
      <c r="C6" s="864" t="s">
        <v>496</v>
      </c>
      <c r="D6" s="864"/>
      <c r="E6" s="864"/>
      <c r="F6" s="864"/>
      <c r="G6" s="864"/>
      <c r="H6" s="864"/>
      <c r="I6" s="864"/>
      <c r="J6" s="864"/>
      <c r="K6" s="864"/>
      <c r="L6" s="864"/>
      <c r="M6" s="864"/>
      <c r="N6" s="864"/>
      <c r="O6" s="864"/>
      <c r="P6" s="864"/>
      <c r="Q6" s="864"/>
      <c r="R6" s="864"/>
      <c r="S6" s="864"/>
      <c r="T6" s="864" t="s">
        <v>172</v>
      </c>
      <c r="U6" s="873"/>
      <c r="V6" s="874"/>
    </row>
    <row r="7" spans="1:48" ht="35.1" customHeight="1">
      <c r="A7" s="864"/>
      <c r="B7" s="877"/>
      <c r="C7" s="303">
        <v>866.85</v>
      </c>
      <c r="D7" s="527" t="s">
        <v>1074</v>
      </c>
      <c r="E7" s="527" t="s">
        <v>1075</v>
      </c>
      <c r="F7" s="527" t="s">
        <v>1076</v>
      </c>
      <c r="G7" s="527" t="s">
        <v>1077</v>
      </c>
      <c r="H7" s="527" t="s">
        <v>1078</v>
      </c>
      <c r="I7" s="527" t="s">
        <v>1079</v>
      </c>
      <c r="J7" s="527" t="s">
        <v>1080</v>
      </c>
      <c r="K7" s="527" t="s">
        <v>1081</v>
      </c>
      <c r="L7" s="527" t="s">
        <v>1082</v>
      </c>
      <c r="M7" s="527" t="s">
        <v>1083</v>
      </c>
      <c r="N7" s="527" t="s">
        <v>1084</v>
      </c>
      <c r="O7" s="527" t="s">
        <v>1085</v>
      </c>
      <c r="P7" s="527" t="s">
        <v>1086</v>
      </c>
      <c r="Q7" s="527" t="s">
        <v>1087</v>
      </c>
      <c r="R7" s="526" t="s">
        <v>1088</v>
      </c>
      <c r="S7" s="485">
        <v>6501.38</v>
      </c>
      <c r="T7" s="864"/>
      <c r="U7" s="414"/>
      <c r="V7" s="414"/>
    </row>
    <row r="8" spans="1:48" ht="18" customHeight="1">
      <c r="A8" s="871" t="s">
        <v>234</v>
      </c>
      <c r="B8" s="528" t="s">
        <v>223</v>
      </c>
      <c r="C8" s="304">
        <v>159297</v>
      </c>
      <c r="D8" s="305">
        <v>119</v>
      </c>
      <c r="E8" s="305">
        <v>21</v>
      </c>
      <c r="F8" s="305">
        <v>18</v>
      </c>
      <c r="G8" s="305">
        <v>10</v>
      </c>
      <c r="H8" s="305">
        <v>9</v>
      </c>
      <c r="I8" s="305">
        <v>2</v>
      </c>
      <c r="J8" s="305">
        <v>11</v>
      </c>
      <c r="K8" s="305">
        <v>5</v>
      </c>
      <c r="L8" s="305">
        <v>0</v>
      </c>
      <c r="M8" s="305">
        <v>4</v>
      </c>
      <c r="N8" s="305">
        <v>10</v>
      </c>
      <c r="O8" s="305">
        <v>1</v>
      </c>
      <c r="P8" s="305">
        <v>0</v>
      </c>
      <c r="Q8" s="305">
        <v>2</v>
      </c>
      <c r="R8" s="305">
        <v>5</v>
      </c>
      <c r="S8" s="305">
        <v>4</v>
      </c>
      <c r="T8" s="307">
        <f>SUM(C8:S8)</f>
        <v>159518</v>
      </c>
      <c r="U8" s="414"/>
      <c r="V8" s="414"/>
    </row>
    <row r="9" spans="1:48" ht="18" customHeight="1">
      <c r="A9" s="871"/>
      <c r="B9" s="528" t="s">
        <v>222</v>
      </c>
      <c r="C9" s="304">
        <v>31471</v>
      </c>
      <c r="D9" s="305">
        <v>40</v>
      </c>
      <c r="E9" s="305">
        <v>7</v>
      </c>
      <c r="F9" s="305">
        <v>8</v>
      </c>
      <c r="G9" s="305">
        <v>0</v>
      </c>
      <c r="H9" s="305">
        <v>2</v>
      </c>
      <c r="I9" s="305">
        <v>0</v>
      </c>
      <c r="J9" s="305">
        <v>5</v>
      </c>
      <c r="K9" s="305">
        <v>0</v>
      </c>
      <c r="L9" s="305">
        <v>0</v>
      </c>
      <c r="M9" s="305">
        <v>1</v>
      </c>
      <c r="N9" s="305">
        <v>1</v>
      </c>
      <c r="O9" s="305">
        <v>1</v>
      </c>
      <c r="P9" s="305">
        <v>0</v>
      </c>
      <c r="Q9" s="305">
        <v>2</v>
      </c>
      <c r="R9" s="305">
        <v>1</v>
      </c>
      <c r="S9" s="305">
        <v>3</v>
      </c>
      <c r="T9" s="307">
        <f t="shared" ref="T9:T49" si="0">SUM(C9:S9)</f>
        <v>31542</v>
      </c>
      <c r="U9" s="414"/>
      <c r="V9" s="414"/>
      <c r="AV9" s="562">
        <v>0</v>
      </c>
    </row>
    <row r="10" spans="1:48" s="592" customFormat="1" ht="18" customHeight="1">
      <c r="A10" s="871"/>
      <c r="B10" s="528" t="s">
        <v>221</v>
      </c>
      <c r="C10" s="306">
        <f>+C9+C8</f>
        <v>190768</v>
      </c>
      <c r="D10" s="306">
        <f t="shared" ref="D10:S10" si="1">+D9+D8</f>
        <v>159</v>
      </c>
      <c r="E10" s="306">
        <f t="shared" si="1"/>
        <v>28</v>
      </c>
      <c r="F10" s="306">
        <f t="shared" si="1"/>
        <v>26</v>
      </c>
      <c r="G10" s="306">
        <f t="shared" si="1"/>
        <v>10</v>
      </c>
      <c r="H10" s="306">
        <f t="shared" si="1"/>
        <v>11</v>
      </c>
      <c r="I10" s="306">
        <f t="shared" si="1"/>
        <v>2</v>
      </c>
      <c r="J10" s="306">
        <f t="shared" si="1"/>
        <v>16</v>
      </c>
      <c r="K10" s="306">
        <f t="shared" si="1"/>
        <v>5</v>
      </c>
      <c r="L10" s="306">
        <f t="shared" si="1"/>
        <v>0</v>
      </c>
      <c r="M10" s="306">
        <f t="shared" si="1"/>
        <v>5</v>
      </c>
      <c r="N10" s="306">
        <f t="shared" si="1"/>
        <v>11</v>
      </c>
      <c r="O10" s="306">
        <f t="shared" si="1"/>
        <v>2</v>
      </c>
      <c r="P10" s="306">
        <f t="shared" si="1"/>
        <v>0</v>
      </c>
      <c r="Q10" s="306">
        <f t="shared" si="1"/>
        <v>4</v>
      </c>
      <c r="R10" s="306">
        <f t="shared" si="1"/>
        <v>6</v>
      </c>
      <c r="S10" s="306">
        <f t="shared" si="1"/>
        <v>7</v>
      </c>
      <c r="T10" s="306">
        <f t="shared" si="0"/>
        <v>191060</v>
      </c>
      <c r="U10" s="414"/>
      <c r="V10" s="414"/>
      <c r="AF10" s="562"/>
      <c r="AG10" s="562"/>
      <c r="AH10" s="562"/>
      <c r="AI10" s="562"/>
      <c r="AJ10" s="562"/>
      <c r="AK10" s="562"/>
      <c r="AL10" s="562"/>
      <c r="AM10" s="562"/>
      <c r="AN10" s="562"/>
      <c r="AO10" s="562"/>
      <c r="AP10" s="562"/>
      <c r="AQ10" s="562"/>
      <c r="AR10" s="562"/>
      <c r="AS10" s="562"/>
      <c r="AT10" s="562"/>
      <c r="AU10" s="562"/>
      <c r="AV10" s="562">
        <v>0</v>
      </c>
    </row>
    <row r="11" spans="1:48" ht="18" customHeight="1">
      <c r="A11" s="870" t="s">
        <v>233</v>
      </c>
      <c r="B11" s="529" t="s">
        <v>223</v>
      </c>
      <c r="C11" s="308">
        <v>262435</v>
      </c>
      <c r="D11" s="308">
        <v>186</v>
      </c>
      <c r="E11" s="309">
        <v>75</v>
      </c>
      <c r="F11" s="309">
        <v>57</v>
      </c>
      <c r="G11" s="309">
        <v>23</v>
      </c>
      <c r="H11" s="309">
        <v>32</v>
      </c>
      <c r="I11" s="309">
        <v>6</v>
      </c>
      <c r="J11" s="309">
        <v>19</v>
      </c>
      <c r="K11" s="309">
        <v>6</v>
      </c>
      <c r="L11" s="309">
        <v>0</v>
      </c>
      <c r="M11" s="309">
        <v>8</v>
      </c>
      <c r="N11" s="309">
        <v>11</v>
      </c>
      <c r="O11" s="309">
        <v>3</v>
      </c>
      <c r="P11" s="309">
        <v>2</v>
      </c>
      <c r="Q11" s="309">
        <v>4</v>
      </c>
      <c r="R11" s="309">
        <v>6</v>
      </c>
      <c r="S11" s="309">
        <v>4</v>
      </c>
      <c r="T11" s="311">
        <f t="shared" si="0"/>
        <v>262877</v>
      </c>
      <c r="U11" s="414"/>
      <c r="V11" s="414"/>
      <c r="AF11" s="592"/>
      <c r="AG11" s="592"/>
      <c r="AH11" s="592"/>
      <c r="AI11" s="592"/>
      <c r="AJ11" s="592"/>
      <c r="AK11" s="592"/>
      <c r="AL11" s="592"/>
      <c r="AM11" s="592"/>
      <c r="AN11" s="592"/>
      <c r="AO11" s="592"/>
      <c r="AP11" s="592"/>
      <c r="AQ11" s="592"/>
      <c r="AR11" s="592"/>
      <c r="AS11" s="592"/>
      <c r="AT11" s="592"/>
      <c r="AU11" s="592"/>
      <c r="AV11" s="592">
        <v>0</v>
      </c>
    </row>
    <row r="12" spans="1:48" ht="18" customHeight="1">
      <c r="A12" s="870"/>
      <c r="B12" s="529" t="s">
        <v>222</v>
      </c>
      <c r="C12" s="308">
        <v>83599</v>
      </c>
      <c r="D12" s="309">
        <v>85</v>
      </c>
      <c r="E12" s="309">
        <v>24</v>
      </c>
      <c r="F12" s="309">
        <v>11</v>
      </c>
      <c r="G12" s="309">
        <v>8</v>
      </c>
      <c r="H12" s="309">
        <v>8</v>
      </c>
      <c r="I12" s="309">
        <v>2</v>
      </c>
      <c r="J12" s="309">
        <v>5</v>
      </c>
      <c r="K12" s="309">
        <v>2</v>
      </c>
      <c r="L12" s="309">
        <v>0</v>
      </c>
      <c r="M12" s="309">
        <v>4</v>
      </c>
      <c r="N12" s="309">
        <v>8</v>
      </c>
      <c r="O12" s="309">
        <v>4</v>
      </c>
      <c r="P12" s="309">
        <v>0</v>
      </c>
      <c r="Q12" s="309">
        <v>0</v>
      </c>
      <c r="R12" s="309">
        <v>3</v>
      </c>
      <c r="S12" s="309">
        <v>1</v>
      </c>
      <c r="T12" s="311">
        <f t="shared" si="0"/>
        <v>83764</v>
      </c>
      <c r="U12" s="414"/>
      <c r="V12" s="414"/>
      <c r="AV12" s="562">
        <v>0</v>
      </c>
    </row>
    <row r="13" spans="1:48" s="592" customFormat="1" ht="18" customHeight="1">
      <c r="A13" s="870"/>
      <c r="B13" s="529" t="s">
        <v>221</v>
      </c>
      <c r="C13" s="310">
        <f>+C12+C11</f>
        <v>346034</v>
      </c>
      <c r="D13" s="310">
        <f t="shared" ref="D13:S13" si="2">+D12+D11</f>
        <v>271</v>
      </c>
      <c r="E13" s="310">
        <f t="shared" si="2"/>
        <v>99</v>
      </c>
      <c r="F13" s="310">
        <f t="shared" si="2"/>
        <v>68</v>
      </c>
      <c r="G13" s="310">
        <f t="shared" si="2"/>
        <v>31</v>
      </c>
      <c r="H13" s="310">
        <f t="shared" si="2"/>
        <v>40</v>
      </c>
      <c r="I13" s="310">
        <f t="shared" si="2"/>
        <v>8</v>
      </c>
      <c r="J13" s="310">
        <f t="shared" si="2"/>
        <v>24</v>
      </c>
      <c r="K13" s="310">
        <f t="shared" si="2"/>
        <v>8</v>
      </c>
      <c r="L13" s="310">
        <f t="shared" si="2"/>
        <v>0</v>
      </c>
      <c r="M13" s="310">
        <f t="shared" si="2"/>
        <v>12</v>
      </c>
      <c r="N13" s="310">
        <f t="shared" si="2"/>
        <v>19</v>
      </c>
      <c r="O13" s="310">
        <f t="shared" si="2"/>
        <v>7</v>
      </c>
      <c r="P13" s="310">
        <f t="shared" si="2"/>
        <v>2</v>
      </c>
      <c r="Q13" s="310">
        <f t="shared" si="2"/>
        <v>4</v>
      </c>
      <c r="R13" s="310">
        <f t="shared" si="2"/>
        <v>9</v>
      </c>
      <c r="S13" s="310">
        <f t="shared" si="2"/>
        <v>5</v>
      </c>
      <c r="T13" s="310">
        <f t="shared" si="0"/>
        <v>346641</v>
      </c>
      <c r="U13" s="414"/>
      <c r="V13" s="414"/>
      <c r="AF13" s="562"/>
      <c r="AG13" s="562"/>
      <c r="AH13" s="562"/>
      <c r="AI13" s="562"/>
      <c r="AJ13" s="562"/>
      <c r="AK13" s="562"/>
      <c r="AL13" s="562"/>
      <c r="AM13" s="562"/>
      <c r="AN13" s="562"/>
      <c r="AO13" s="562"/>
      <c r="AP13" s="562"/>
      <c r="AQ13" s="562"/>
      <c r="AR13" s="562"/>
      <c r="AS13" s="562"/>
      <c r="AT13" s="562"/>
      <c r="AU13" s="562"/>
      <c r="AV13" s="562">
        <v>0</v>
      </c>
    </row>
    <row r="14" spans="1:48" ht="18" customHeight="1">
      <c r="A14" s="871" t="s">
        <v>232</v>
      </c>
      <c r="B14" s="528" t="s">
        <v>223</v>
      </c>
      <c r="C14" s="304">
        <v>290609</v>
      </c>
      <c r="D14" s="304">
        <v>268</v>
      </c>
      <c r="E14" s="305">
        <v>129</v>
      </c>
      <c r="F14" s="305">
        <v>110</v>
      </c>
      <c r="G14" s="305">
        <v>89</v>
      </c>
      <c r="H14" s="305">
        <v>39</v>
      </c>
      <c r="I14" s="305">
        <v>20</v>
      </c>
      <c r="J14" s="305">
        <v>38</v>
      </c>
      <c r="K14" s="305">
        <v>9</v>
      </c>
      <c r="L14" s="305">
        <v>2</v>
      </c>
      <c r="M14" s="305">
        <v>13</v>
      </c>
      <c r="N14" s="305">
        <v>11</v>
      </c>
      <c r="O14" s="305">
        <v>10</v>
      </c>
      <c r="P14" s="305">
        <v>1</v>
      </c>
      <c r="Q14" s="305">
        <v>3</v>
      </c>
      <c r="R14" s="305">
        <v>19</v>
      </c>
      <c r="S14" s="305">
        <v>20</v>
      </c>
      <c r="T14" s="307">
        <f t="shared" si="0"/>
        <v>291390</v>
      </c>
      <c r="U14" s="414"/>
      <c r="V14" s="414"/>
      <c r="AF14" s="592"/>
      <c r="AG14" s="592"/>
      <c r="AH14" s="592"/>
      <c r="AI14" s="592"/>
      <c r="AJ14" s="592"/>
      <c r="AK14" s="592"/>
      <c r="AL14" s="592"/>
      <c r="AM14" s="592"/>
      <c r="AN14" s="592"/>
      <c r="AO14" s="592"/>
      <c r="AP14" s="592"/>
      <c r="AQ14" s="592"/>
      <c r="AR14" s="592"/>
      <c r="AS14" s="592"/>
      <c r="AT14" s="592"/>
      <c r="AU14" s="592"/>
      <c r="AV14" s="592">
        <v>0</v>
      </c>
    </row>
    <row r="15" spans="1:48" ht="18" customHeight="1">
      <c r="A15" s="871"/>
      <c r="B15" s="528" t="s">
        <v>222</v>
      </c>
      <c r="C15" s="304">
        <v>92817</v>
      </c>
      <c r="D15" s="305">
        <v>111</v>
      </c>
      <c r="E15" s="305">
        <v>46</v>
      </c>
      <c r="F15" s="305">
        <v>25</v>
      </c>
      <c r="G15" s="305">
        <v>14</v>
      </c>
      <c r="H15" s="305">
        <v>19</v>
      </c>
      <c r="I15" s="305">
        <v>2</v>
      </c>
      <c r="J15" s="305">
        <v>7</v>
      </c>
      <c r="K15" s="305">
        <v>2</v>
      </c>
      <c r="L15" s="305">
        <v>0</v>
      </c>
      <c r="M15" s="305">
        <v>2</v>
      </c>
      <c r="N15" s="305">
        <v>3</v>
      </c>
      <c r="O15" s="305">
        <v>4</v>
      </c>
      <c r="P15" s="305">
        <v>0</v>
      </c>
      <c r="Q15" s="305">
        <v>0</v>
      </c>
      <c r="R15" s="305">
        <v>4</v>
      </c>
      <c r="S15" s="305">
        <v>6</v>
      </c>
      <c r="T15" s="307">
        <f t="shared" si="0"/>
        <v>93062</v>
      </c>
      <c r="U15" s="414"/>
      <c r="V15" s="414"/>
      <c r="AV15" s="562">
        <v>0</v>
      </c>
    </row>
    <row r="16" spans="1:48" s="592" customFormat="1" ht="18" customHeight="1">
      <c r="A16" s="871"/>
      <c r="B16" s="528" t="s">
        <v>221</v>
      </c>
      <c r="C16" s="306">
        <f t="shared" ref="C16:S16" si="3">+C15+C14</f>
        <v>383426</v>
      </c>
      <c r="D16" s="306">
        <f t="shared" si="3"/>
        <v>379</v>
      </c>
      <c r="E16" s="306">
        <f t="shared" si="3"/>
        <v>175</v>
      </c>
      <c r="F16" s="306">
        <f t="shared" si="3"/>
        <v>135</v>
      </c>
      <c r="G16" s="306">
        <f t="shared" si="3"/>
        <v>103</v>
      </c>
      <c r="H16" s="306">
        <f t="shared" si="3"/>
        <v>58</v>
      </c>
      <c r="I16" s="306">
        <f t="shared" si="3"/>
        <v>22</v>
      </c>
      <c r="J16" s="306">
        <f t="shared" si="3"/>
        <v>45</v>
      </c>
      <c r="K16" s="306">
        <f t="shared" si="3"/>
        <v>11</v>
      </c>
      <c r="L16" s="306">
        <f t="shared" si="3"/>
        <v>2</v>
      </c>
      <c r="M16" s="306">
        <f t="shared" si="3"/>
        <v>15</v>
      </c>
      <c r="N16" s="306">
        <f t="shared" si="3"/>
        <v>14</v>
      </c>
      <c r="O16" s="306">
        <f t="shared" si="3"/>
        <v>14</v>
      </c>
      <c r="P16" s="306">
        <f t="shared" si="3"/>
        <v>1</v>
      </c>
      <c r="Q16" s="306">
        <f t="shared" si="3"/>
        <v>3</v>
      </c>
      <c r="R16" s="306">
        <f t="shared" si="3"/>
        <v>23</v>
      </c>
      <c r="S16" s="306">
        <f t="shared" si="3"/>
        <v>26</v>
      </c>
      <c r="T16" s="306">
        <f t="shared" si="0"/>
        <v>384452</v>
      </c>
      <c r="U16" s="414"/>
      <c r="V16" s="414"/>
      <c r="AF16" s="562"/>
      <c r="AG16" s="562"/>
      <c r="AH16" s="562"/>
      <c r="AI16" s="562"/>
      <c r="AJ16" s="562"/>
      <c r="AK16" s="562"/>
      <c r="AL16" s="562"/>
      <c r="AM16" s="562"/>
      <c r="AN16" s="562"/>
      <c r="AO16" s="562"/>
      <c r="AP16" s="562"/>
      <c r="AQ16" s="562"/>
      <c r="AR16" s="562"/>
      <c r="AS16" s="562"/>
      <c r="AT16" s="562"/>
      <c r="AU16" s="562"/>
      <c r="AV16" s="562">
        <v>0</v>
      </c>
    </row>
    <row r="17" spans="1:48" ht="18" customHeight="1">
      <c r="A17" s="870" t="s">
        <v>231</v>
      </c>
      <c r="B17" s="529" t="s">
        <v>223</v>
      </c>
      <c r="C17" s="308">
        <v>332874</v>
      </c>
      <c r="D17" s="308">
        <v>436</v>
      </c>
      <c r="E17" s="309">
        <v>283</v>
      </c>
      <c r="F17" s="309">
        <v>255</v>
      </c>
      <c r="G17" s="309">
        <v>149</v>
      </c>
      <c r="H17" s="309">
        <v>119</v>
      </c>
      <c r="I17" s="309">
        <v>42</v>
      </c>
      <c r="J17" s="309">
        <v>74</v>
      </c>
      <c r="K17" s="309">
        <v>23</v>
      </c>
      <c r="L17" s="309">
        <v>3</v>
      </c>
      <c r="M17" s="309">
        <v>40</v>
      </c>
      <c r="N17" s="309">
        <v>30</v>
      </c>
      <c r="O17" s="309">
        <v>21</v>
      </c>
      <c r="P17" s="309">
        <v>3</v>
      </c>
      <c r="Q17" s="309">
        <v>6</v>
      </c>
      <c r="R17" s="309">
        <v>19</v>
      </c>
      <c r="S17" s="309">
        <v>63</v>
      </c>
      <c r="T17" s="311">
        <f t="shared" si="0"/>
        <v>334440</v>
      </c>
      <c r="U17" s="414"/>
      <c r="V17" s="414"/>
      <c r="AF17" s="592"/>
      <c r="AG17" s="592"/>
      <c r="AH17" s="592"/>
      <c r="AI17" s="592"/>
      <c r="AJ17" s="592"/>
      <c r="AK17" s="592"/>
      <c r="AL17" s="592"/>
      <c r="AM17" s="592"/>
      <c r="AN17" s="592"/>
      <c r="AO17" s="592"/>
      <c r="AP17" s="592"/>
      <c r="AQ17" s="592"/>
      <c r="AR17" s="592"/>
      <c r="AS17" s="592"/>
      <c r="AT17" s="592"/>
      <c r="AU17" s="592"/>
      <c r="AV17" s="592">
        <v>0</v>
      </c>
    </row>
    <row r="18" spans="1:48" ht="18" customHeight="1">
      <c r="A18" s="870"/>
      <c r="B18" s="529" t="s">
        <v>222</v>
      </c>
      <c r="C18" s="308">
        <v>101011</v>
      </c>
      <c r="D18" s="309">
        <v>130</v>
      </c>
      <c r="E18" s="309">
        <v>93</v>
      </c>
      <c r="F18" s="309">
        <v>66</v>
      </c>
      <c r="G18" s="309">
        <v>35</v>
      </c>
      <c r="H18" s="309">
        <v>26</v>
      </c>
      <c r="I18" s="309">
        <v>11</v>
      </c>
      <c r="J18" s="309">
        <v>15</v>
      </c>
      <c r="K18" s="309">
        <v>3</v>
      </c>
      <c r="L18" s="309">
        <v>2</v>
      </c>
      <c r="M18" s="309">
        <v>5</v>
      </c>
      <c r="N18" s="309">
        <v>9</v>
      </c>
      <c r="O18" s="309">
        <v>13</v>
      </c>
      <c r="P18" s="309">
        <v>2</v>
      </c>
      <c r="Q18" s="309">
        <v>0</v>
      </c>
      <c r="R18" s="309">
        <v>9</v>
      </c>
      <c r="S18" s="309">
        <v>13</v>
      </c>
      <c r="T18" s="311">
        <f t="shared" si="0"/>
        <v>101443</v>
      </c>
      <c r="U18" s="414"/>
      <c r="V18" s="414"/>
      <c r="AV18" s="562">
        <v>0</v>
      </c>
    </row>
    <row r="19" spans="1:48" s="592" customFormat="1" ht="18" customHeight="1">
      <c r="A19" s="870"/>
      <c r="B19" s="529" t="s">
        <v>221</v>
      </c>
      <c r="C19" s="310">
        <f>+C18+C17</f>
        <v>433885</v>
      </c>
      <c r="D19" s="310">
        <f t="shared" ref="D19:S19" si="4">+D18+D17</f>
        <v>566</v>
      </c>
      <c r="E19" s="310">
        <f t="shared" si="4"/>
        <v>376</v>
      </c>
      <c r="F19" s="310">
        <f t="shared" si="4"/>
        <v>321</v>
      </c>
      <c r="G19" s="310">
        <f t="shared" si="4"/>
        <v>184</v>
      </c>
      <c r="H19" s="310">
        <f t="shared" si="4"/>
        <v>145</v>
      </c>
      <c r="I19" s="310">
        <f t="shared" si="4"/>
        <v>53</v>
      </c>
      <c r="J19" s="310">
        <f t="shared" si="4"/>
        <v>89</v>
      </c>
      <c r="K19" s="310">
        <f t="shared" si="4"/>
        <v>26</v>
      </c>
      <c r="L19" s="310">
        <f t="shared" si="4"/>
        <v>5</v>
      </c>
      <c r="M19" s="310">
        <f t="shared" si="4"/>
        <v>45</v>
      </c>
      <c r="N19" s="310">
        <f t="shared" si="4"/>
        <v>39</v>
      </c>
      <c r="O19" s="310">
        <f t="shared" si="4"/>
        <v>34</v>
      </c>
      <c r="P19" s="310">
        <f t="shared" si="4"/>
        <v>5</v>
      </c>
      <c r="Q19" s="310">
        <f t="shared" si="4"/>
        <v>6</v>
      </c>
      <c r="R19" s="310">
        <f t="shared" si="4"/>
        <v>28</v>
      </c>
      <c r="S19" s="310">
        <f t="shared" si="4"/>
        <v>76</v>
      </c>
      <c r="T19" s="310">
        <f t="shared" si="0"/>
        <v>435883</v>
      </c>
      <c r="U19" s="414"/>
      <c r="V19" s="414"/>
      <c r="AF19" s="562"/>
      <c r="AG19" s="562"/>
      <c r="AH19" s="562"/>
      <c r="AI19" s="562"/>
      <c r="AJ19" s="562"/>
      <c r="AK19" s="562"/>
      <c r="AL19" s="562"/>
      <c r="AM19" s="562"/>
      <c r="AN19" s="562"/>
      <c r="AO19" s="562"/>
      <c r="AP19" s="562"/>
      <c r="AQ19" s="562"/>
      <c r="AR19" s="562"/>
      <c r="AS19" s="562"/>
      <c r="AT19" s="562"/>
      <c r="AU19" s="562"/>
      <c r="AV19" s="562">
        <v>0</v>
      </c>
    </row>
    <row r="20" spans="1:48" ht="18" customHeight="1">
      <c r="A20" s="871" t="s">
        <v>230</v>
      </c>
      <c r="B20" s="528" t="s">
        <v>223</v>
      </c>
      <c r="C20" s="304">
        <v>366248</v>
      </c>
      <c r="D20" s="304">
        <v>563</v>
      </c>
      <c r="E20" s="305">
        <v>435</v>
      </c>
      <c r="F20" s="305">
        <v>440</v>
      </c>
      <c r="G20" s="305">
        <v>230</v>
      </c>
      <c r="H20" s="305">
        <v>191</v>
      </c>
      <c r="I20" s="305">
        <v>71</v>
      </c>
      <c r="J20" s="305">
        <v>121</v>
      </c>
      <c r="K20" s="305">
        <v>47</v>
      </c>
      <c r="L20" s="305">
        <v>6</v>
      </c>
      <c r="M20" s="305">
        <v>65</v>
      </c>
      <c r="N20" s="305">
        <v>34</v>
      </c>
      <c r="O20" s="305">
        <v>32</v>
      </c>
      <c r="P20" s="305">
        <v>7</v>
      </c>
      <c r="Q20" s="305">
        <v>4</v>
      </c>
      <c r="R20" s="305">
        <v>29</v>
      </c>
      <c r="S20" s="305">
        <v>115</v>
      </c>
      <c r="T20" s="307">
        <f t="shared" si="0"/>
        <v>368638</v>
      </c>
      <c r="U20" s="414"/>
      <c r="V20" s="414"/>
      <c r="AF20" s="592"/>
      <c r="AG20" s="592"/>
      <c r="AH20" s="592"/>
      <c r="AI20" s="592"/>
      <c r="AJ20" s="592"/>
      <c r="AK20" s="592"/>
      <c r="AL20" s="592"/>
      <c r="AM20" s="592"/>
      <c r="AN20" s="592"/>
      <c r="AO20" s="592"/>
      <c r="AP20" s="592"/>
      <c r="AQ20" s="592"/>
      <c r="AR20" s="592"/>
      <c r="AS20" s="592"/>
      <c r="AT20" s="592"/>
      <c r="AU20" s="592"/>
      <c r="AV20" s="592">
        <v>0</v>
      </c>
    </row>
    <row r="21" spans="1:48" ht="18" customHeight="1">
      <c r="A21" s="871"/>
      <c r="B21" s="528" t="s">
        <v>222</v>
      </c>
      <c r="C21" s="304">
        <v>113848</v>
      </c>
      <c r="D21" s="305">
        <v>191</v>
      </c>
      <c r="E21" s="305">
        <v>105</v>
      </c>
      <c r="F21" s="305">
        <v>120</v>
      </c>
      <c r="G21" s="305">
        <v>61</v>
      </c>
      <c r="H21" s="305">
        <v>42</v>
      </c>
      <c r="I21" s="305">
        <v>5</v>
      </c>
      <c r="J21" s="305">
        <v>31</v>
      </c>
      <c r="K21" s="305">
        <v>6</v>
      </c>
      <c r="L21" s="305">
        <v>0</v>
      </c>
      <c r="M21" s="305">
        <v>13</v>
      </c>
      <c r="N21" s="305">
        <v>12</v>
      </c>
      <c r="O21" s="305">
        <v>14</v>
      </c>
      <c r="P21" s="305">
        <v>2</v>
      </c>
      <c r="Q21" s="305">
        <v>0</v>
      </c>
      <c r="R21" s="305">
        <v>8</v>
      </c>
      <c r="S21" s="305">
        <v>33</v>
      </c>
      <c r="T21" s="307">
        <f t="shared" si="0"/>
        <v>114491</v>
      </c>
      <c r="U21" s="414"/>
      <c r="V21" s="414"/>
      <c r="AV21" s="562">
        <v>0</v>
      </c>
    </row>
    <row r="22" spans="1:48" s="592" customFormat="1" ht="18" customHeight="1">
      <c r="A22" s="871"/>
      <c r="B22" s="528" t="s">
        <v>221</v>
      </c>
      <c r="C22" s="306">
        <f>+C21+C20</f>
        <v>480096</v>
      </c>
      <c r="D22" s="306">
        <f t="shared" ref="D22:S22" si="5">+D21+D20</f>
        <v>754</v>
      </c>
      <c r="E22" s="306">
        <f t="shared" si="5"/>
        <v>540</v>
      </c>
      <c r="F22" s="306">
        <f t="shared" si="5"/>
        <v>560</v>
      </c>
      <c r="G22" s="306">
        <f t="shared" si="5"/>
        <v>291</v>
      </c>
      <c r="H22" s="306">
        <f t="shared" si="5"/>
        <v>233</v>
      </c>
      <c r="I22" s="306">
        <f t="shared" si="5"/>
        <v>76</v>
      </c>
      <c r="J22" s="306">
        <f t="shared" si="5"/>
        <v>152</v>
      </c>
      <c r="K22" s="306">
        <f t="shared" si="5"/>
        <v>53</v>
      </c>
      <c r="L22" s="306">
        <f t="shared" si="5"/>
        <v>6</v>
      </c>
      <c r="M22" s="306">
        <f t="shared" si="5"/>
        <v>78</v>
      </c>
      <c r="N22" s="306">
        <f t="shared" si="5"/>
        <v>46</v>
      </c>
      <c r="O22" s="306">
        <f t="shared" si="5"/>
        <v>46</v>
      </c>
      <c r="P22" s="306">
        <f t="shared" si="5"/>
        <v>9</v>
      </c>
      <c r="Q22" s="306">
        <f t="shared" si="5"/>
        <v>4</v>
      </c>
      <c r="R22" s="306">
        <f t="shared" si="5"/>
        <v>37</v>
      </c>
      <c r="S22" s="306">
        <f t="shared" si="5"/>
        <v>148</v>
      </c>
      <c r="T22" s="306">
        <f t="shared" si="0"/>
        <v>483129</v>
      </c>
      <c r="U22" s="873"/>
      <c r="V22" s="874"/>
      <c r="AF22" s="562"/>
      <c r="AG22" s="562"/>
      <c r="AH22" s="562"/>
      <c r="AI22" s="562"/>
      <c r="AJ22" s="562"/>
      <c r="AK22" s="562"/>
      <c r="AL22" s="562"/>
      <c r="AM22" s="562"/>
      <c r="AN22" s="562"/>
      <c r="AO22" s="562"/>
      <c r="AP22" s="562"/>
      <c r="AQ22" s="562"/>
      <c r="AR22" s="562"/>
      <c r="AS22" s="562"/>
      <c r="AT22" s="562"/>
      <c r="AU22" s="562"/>
      <c r="AV22" s="562">
        <v>0</v>
      </c>
    </row>
    <row r="23" spans="1:48" ht="18" customHeight="1">
      <c r="A23" s="870" t="s">
        <v>229</v>
      </c>
      <c r="B23" s="529" t="s">
        <v>223</v>
      </c>
      <c r="C23" s="308">
        <v>258171</v>
      </c>
      <c r="D23" s="308">
        <v>444</v>
      </c>
      <c r="E23" s="309">
        <v>314</v>
      </c>
      <c r="F23" s="309">
        <v>325</v>
      </c>
      <c r="G23" s="309">
        <v>211</v>
      </c>
      <c r="H23" s="309">
        <v>171</v>
      </c>
      <c r="I23" s="309">
        <v>50</v>
      </c>
      <c r="J23" s="309">
        <v>133</v>
      </c>
      <c r="K23" s="309">
        <v>44</v>
      </c>
      <c r="L23" s="309">
        <v>3</v>
      </c>
      <c r="M23" s="309">
        <v>57</v>
      </c>
      <c r="N23" s="309">
        <v>43</v>
      </c>
      <c r="O23" s="309">
        <v>35</v>
      </c>
      <c r="P23" s="309">
        <v>6</v>
      </c>
      <c r="Q23" s="309">
        <v>5</v>
      </c>
      <c r="R23" s="309">
        <v>47</v>
      </c>
      <c r="S23" s="309">
        <v>145</v>
      </c>
      <c r="T23" s="311">
        <f t="shared" si="0"/>
        <v>260204</v>
      </c>
    </row>
    <row r="24" spans="1:48" ht="18" customHeight="1">
      <c r="A24" s="870"/>
      <c r="B24" s="529" t="s">
        <v>222</v>
      </c>
      <c r="C24" s="308">
        <v>95811</v>
      </c>
      <c r="D24" s="309">
        <v>165</v>
      </c>
      <c r="E24" s="309">
        <v>132</v>
      </c>
      <c r="F24" s="309">
        <v>87</v>
      </c>
      <c r="G24" s="309">
        <v>57</v>
      </c>
      <c r="H24" s="309">
        <v>27</v>
      </c>
      <c r="I24" s="309">
        <v>15</v>
      </c>
      <c r="J24" s="309">
        <v>21</v>
      </c>
      <c r="K24" s="309">
        <v>7</v>
      </c>
      <c r="L24" s="309">
        <v>4</v>
      </c>
      <c r="M24" s="309">
        <v>14</v>
      </c>
      <c r="N24" s="309">
        <v>8</v>
      </c>
      <c r="O24" s="309">
        <v>9</v>
      </c>
      <c r="P24" s="309">
        <v>0</v>
      </c>
      <c r="Q24" s="309">
        <v>2</v>
      </c>
      <c r="R24" s="309">
        <v>8</v>
      </c>
      <c r="S24" s="309">
        <v>26</v>
      </c>
      <c r="T24" s="311">
        <f t="shared" si="0"/>
        <v>96393</v>
      </c>
    </row>
    <row r="25" spans="1:48" s="592" customFormat="1" ht="18" customHeight="1">
      <c r="A25" s="870"/>
      <c r="B25" s="529" t="s">
        <v>221</v>
      </c>
      <c r="C25" s="310">
        <f>+C24+C23</f>
        <v>353982</v>
      </c>
      <c r="D25" s="310">
        <f t="shared" ref="D25:S25" si="6">+D24+D23</f>
        <v>609</v>
      </c>
      <c r="E25" s="310">
        <f t="shared" si="6"/>
        <v>446</v>
      </c>
      <c r="F25" s="310">
        <f t="shared" si="6"/>
        <v>412</v>
      </c>
      <c r="G25" s="310">
        <f t="shared" si="6"/>
        <v>268</v>
      </c>
      <c r="H25" s="310">
        <f t="shared" si="6"/>
        <v>198</v>
      </c>
      <c r="I25" s="310">
        <f t="shared" si="6"/>
        <v>65</v>
      </c>
      <c r="J25" s="310">
        <f t="shared" si="6"/>
        <v>154</v>
      </c>
      <c r="K25" s="310">
        <f t="shared" si="6"/>
        <v>51</v>
      </c>
      <c r="L25" s="310">
        <f t="shared" si="6"/>
        <v>7</v>
      </c>
      <c r="M25" s="310">
        <f t="shared" si="6"/>
        <v>71</v>
      </c>
      <c r="N25" s="310">
        <f t="shared" si="6"/>
        <v>51</v>
      </c>
      <c r="O25" s="310">
        <f t="shared" si="6"/>
        <v>44</v>
      </c>
      <c r="P25" s="310">
        <f t="shared" si="6"/>
        <v>6</v>
      </c>
      <c r="Q25" s="310">
        <f t="shared" si="6"/>
        <v>7</v>
      </c>
      <c r="R25" s="310">
        <f t="shared" si="6"/>
        <v>55</v>
      </c>
      <c r="S25" s="310">
        <f t="shared" si="6"/>
        <v>171</v>
      </c>
      <c r="T25" s="310">
        <f t="shared" si="0"/>
        <v>356597</v>
      </c>
    </row>
    <row r="26" spans="1:48" ht="18" customHeight="1">
      <c r="A26" s="871" t="s">
        <v>228</v>
      </c>
      <c r="B26" s="528" t="s">
        <v>223</v>
      </c>
      <c r="C26" s="304">
        <v>143275</v>
      </c>
      <c r="D26" s="304">
        <v>201</v>
      </c>
      <c r="E26" s="305">
        <v>102</v>
      </c>
      <c r="F26" s="305">
        <v>106</v>
      </c>
      <c r="G26" s="305">
        <v>56</v>
      </c>
      <c r="H26" s="305">
        <v>59</v>
      </c>
      <c r="I26" s="305">
        <v>20</v>
      </c>
      <c r="J26" s="305">
        <v>26</v>
      </c>
      <c r="K26" s="305">
        <v>11</v>
      </c>
      <c r="L26" s="305">
        <v>2</v>
      </c>
      <c r="M26" s="305">
        <v>16</v>
      </c>
      <c r="N26" s="305">
        <v>18</v>
      </c>
      <c r="O26" s="305">
        <v>17</v>
      </c>
      <c r="P26" s="305">
        <v>3</v>
      </c>
      <c r="Q26" s="305">
        <v>3</v>
      </c>
      <c r="R26" s="305">
        <v>18</v>
      </c>
      <c r="S26" s="305">
        <v>41</v>
      </c>
      <c r="T26" s="307">
        <f t="shared" si="0"/>
        <v>143974</v>
      </c>
    </row>
    <row r="27" spans="1:48" ht="18" customHeight="1">
      <c r="A27" s="871"/>
      <c r="B27" s="528" t="s">
        <v>222</v>
      </c>
      <c r="C27" s="304">
        <v>62875</v>
      </c>
      <c r="D27" s="305">
        <v>86</v>
      </c>
      <c r="E27" s="305">
        <v>49</v>
      </c>
      <c r="F27" s="305">
        <v>25</v>
      </c>
      <c r="G27" s="305">
        <v>23</v>
      </c>
      <c r="H27" s="305">
        <v>17</v>
      </c>
      <c r="I27" s="305">
        <v>5</v>
      </c>
      <c r="J27" s="305">
        <v>10</v>
      </c>
      <c r="K27" s="305">
        <v>1</v>
      </c>
      <c r="L27" s="305">
        <v>1</v>
      </c>
      <c r="M27" s="305">
        <v>4</v>
      </c>
      <c r="N27" s="305">
        <v>3</v>
      </c>
      <c r="O27" s="305">
        <v>3</v>
      </c>
      <c r="P27" s="305">
        <v>0</v>
      </c>
      <c r="Q27" s="305">
        <v>1</v>
      </c>
      <c r="R27" s="305">
        <v>3</v>
      </c>
      <c r="S27" s="305">
        <v>5</v>
      </c>
      <c r="T27" s="307">
        <f t="shared" si="0"/>
        <v>63111</v>
      </c>
    </row>
    <row r="28" spans="1:48" s="592" customFormat="1" ht="18" customHeight="1">
      <c r="A28" s="871"/>
      <c r="B28" s="528" t="s">
        <v>221</v>
      </c>
      <c r="C28" s="306">
        <f>+C27+C26</f>
        <v>206150</v>
      </c>
      <c r="D28" s="306">
        <f t="shared" ref="D28:S28" si="7">+D27+D26</f>
        <v>287</v>
      </c>
      <c r="E28" s="306">
        <f t="shared" si="7"/>
        <v>151</v>
      </c>
      <c r="F28" s="306">
        <f t="shared" si="7"/>
        <v>131</v>
      </c>
      <c r="G28" s="306">
        <f t="shared" si="7"/>
        <v>79</v>
      </c>
      <c r="H28" s="306">
        <f t="shared" si="7"/>
        <v>76</v>
      </c>
      <c r="I28" s="306">
        <f t="shared" si="7"/>
        <v>25</v>
      </c>
      <c r="J28" s="306">
        <f t="shared" si="7"/>
        <v>36</v>
      </c>
      <c r="K28" s="306">
        <f t="shared" si="7"/>
        <v>12</v>
      </c>
      <c r="L28" s="306">
        <f t="shared" si="7"/>
        <v>3</v>
      </c>
      <c r="M28" s="306">
        <f t="shared" si="7"/>
        <v>20</v>
      </c>
      <c r="N28" s="306">
        <f t="shared" si="7"/>
        <v>21</v>
      </c>
      <c r="O28" s="306">
        <f t="shared" si="7"/>
        <v>20</v>
      </c>
      <c r="P28" s="306">
        <f t="shared" si="7"/>
        <v>3</v>
      </c>
      <c r="Q28" s="306">
        <f t="shared" si="7"/>
        <v>4</v>
      </c>
      <c r="R28" s="306">
        <f t="shared" si="7"/>
        <v>21</v>
      </c>
      <c r="S28" s="306">
        <f t="shared" si="7"/>
        <v>46</v>
      </c>
      <c r="T28" s="306">
        <f t="shared" si="0"/>
        <v>207085</v>
      </c>
    </row>
    <row r="29" spans="1:48" ht="18" customHeight="1">
      <c r="A29" s="870" t="s">
        <v>227</v>
      </c>
      <c r="B29" s="529" t="s">
        <v>223</v>
      </c>
      <c r="C29" s="308">
        <v>66208</v>
      </c>
      <c r="D29" s="308">
        <v>41</v>
      </c>
      <c r="E29" s="309">
        <v>26</v>
      </c>
      <c r="F29" s="309">
        <v>29</v>
      </c>
      <c r="G29" s="309">
        <v>18</v>
      </c>
      <c r="H29" s="309">
        <v>14</v>
      </c>
      <c r="I29" s="309">
        <v>1</v>
      </c>
      <c r="J29" s="309">
        <v>2</v>
      </c>
      <c r="K29" s="309">
        <v>2</v>
      </c>
      <c r="L29" s="309">
        <v>0</v>
      </c>
      <c r="M29" s="309">
        <v>5</v>
      </c>
      <c r="N29" s="309">
        <v>10</v>
      </c>
      <c r="O29" s="309">
        <v>10</v>
      </c>
      <c r="P29" s="309">
        <v>0</v>
      </c>
      <c r="Q29" s="309">
        <v>0</v>
      </c>
      <c r="R29" s="309">
        <v>5</v>
      </c>
      <c r="S29" s="309">
        <v>14</v>
      </c>
      <c r="T29" s="311">
        <f t="shared" si="0"/>
        <v>66385</v>
      </c>
    </row>
    <row r="30" spans="1:48" ht="18" customHeight="1">
      <c r="A30" s="870"/>
      <c r="B30" s="529" t="s">
        <v>222</v>
      </c>
      <c r="C30" s="308">
        <v>35252</v>
      </c>
      <c r="D30" s="309">
        <v>41</v>
      </c>
      <c r="E30" s="309">
        <v>16</v>
      </c>
      <c r="F30" s="309">
        <v>8</v>
      </c>
      <c r="G30" s="309">
        <v>11</v>
      </c>
      <c r="H30" s="309">
        <v>4</v>
      </c>
      <c r="I30" s="309">
        <v>3</v>
      </c>
      <c r="J30" s="309">
        <v>4</v>
      </c>
      <c r="K30" s="309">
        <v>2</v>
      </c>
      <c r="L30" s="309">
        <v>0</v>
      </c>
      <c r="M30" s="309">
        <v>0</v>
      </c>
      <c r="N30" s="309">
        <v>1</v>
      </c>
      <c r="O30" s="309">
        <v>1</v>
      </c>
      <c r="P30" s="309">
        <v>0</v>
      </c>
      <c r="Q30" s="309">
        <v>0</v>
      </c>
      <c r="R30" s="309">
        <v>2</v>
      </c>
      <c r="S30" s="309">
        <v>2</v>
      </c>
      <c r="T30" s="311">
        <f t="shared" si="0"/>
        <v>35347</v>
      </c>
    </row>
    <row r="31" spans="1:48" s="592" customFormat="1" ht="18" customHeight="1">
      <c r="A31" s="870"/>
      <c r="B31" s="529" t="s">
        <v>221</v>
      </c>
      <c r="C31" s="310">
        <f>+C30+C29</f>
        <v>101460</v>
      </c>
      <c r="D31" s="310">
        <f t="shared" ref="D31:S31" si="8">+D30+D29</f>
        <v>82</v>
      </c>
      <c r="E31" s="310">
        <f t="shared" si="8"/>
        <v>42</v>
      </c>
      <c r="F31" s="310">
        <f t="shared" si="8"/>
        <v>37</v>
      </c>
      <c r="G31" s="310">
        <f t="shared" si="8"/>
        <v>29</v>
      </c>
      <c r="H31" s="310">
        <f t="shared" si="8"/>
        <v>18</v>
      </c>
      <c r="I31" s="310">
        <f t="shared" si="8"/>
        <v>4</v>
      </c>
      <c r="J31" s="310">
        <f t="shared" si="8"/>
        <v>6</v>
      </c>
      <c r="K31" s="310">
        <f t="shared" si="8"/>
        <v>4</v>
      </c>
      <c r="L31" s="310">
        <f t="shared" si="8"/>
        <v>0</v>
      </c>
      <c r="M31" s="310">
        <f t="shared" si="8"/>
        <v>5</v>
      </c>
      <c r="N31" s="310">
        <f t="shared" si="8"/>
        <v>11</v>
      </c>
      <c r="O31" s="310">
        <f t="shared" si="8"/>
        <v>11</v>
      </c>
      <c r="P31" s="310">
        <f t="shared" si="8"/>
        <v>0</v>
      </c>
      <c r="Q31" s="310">
        <f t="shared" si="8"/>
        <v>0</v>
      </c>
      <c r="R31" s="310">
        <f t="shared" si="8"/>
        <v>7</v>
      </c>
      <c r="S31" s="310">
        <f t="shared" si="8"/>
        <v>16</v>
      </c>
      <c r="T31" s="310">
        <f t="shared" si="0"/>
        <v>101732</v>
      </c>
    </row>
    <row r="32" spans="1:48" ht="18" customHeight="1">
      <c r="A32" s="871" t="s">
        <v>226</v>
      </c>
      <c r="B32" s="528" t="s">
        <v>223</v>
      </c>
      <c r="C32" s="304">
        <v>24833</v>
      </c>
      <c r="D32" s="304">
        <v>17</v>
      </c>
      <c r="E32" s="305">
        <v>3</v>
      </c>
      <c r="F32" s="305">
        <v>5</v>
      </c>
      <c r="G32" s="305">
        <v>1</v>
      </c>
      <c r="H32" s="305">
        <v>3</v>
      </c>
      <c r="I32" s="305">
        <v>1</v>
      </c>
      <c r="J32" s="305">
        <v>2</v>
      </c>
      <c r="K32" s="305">
        <v>1</v>
      </c>
      <c r="L32" s="305">
        <v>0</v>
      </c>
      <c r="M32" s="305">
        <v>0</v>
      </c>
      <c r="N32" s="305">
        <v>0</v>
      </c>
      <c r="O32" s="305">
        <v>2</v>
      </c>
      <c r="P32" s="305">
        <v>0</v>
      </c>
      <c r="Q32" s="305">
        <v>0</v>
      </c>
      <c r="R32" s="305">
        <v>0</v>
      </c>
      <c r="S32" s="305">
        <v>5</v>
      </c>
      <c r="T32" s="307">
        <f t="shared" si="0"/>
        <v>24873</v>
      </c>
    </row>
    <row r="33" spans="1:20" ht="18" customHeight="1">
      <c r="A33" s="871"/>
      <c r="B33" s="528" t="s">
        <v>222</v>
      </c>
      <c r="C33" s="304">
        <v>17090</v>
      </c>
      <c r="D33" s="305">
        <v>23</v>
      </c>
      <c r="E33" s="305">
        <v>6</v>
      </c>
      <c r="F33" s="305">
        <v>5</v>
      </c>
      <c r="G33" s="305">
        <v>1</v>
      </c>
      <c r="H33" s="305">
        <v>0</v>
      </c>
      <c r="I33" s="305">
        <v>0</v>
      </c>
      <c r="J33" s="305">
        <v>1</v>
      </c>
      <c r="K33" s="305">
        <v>0</v>
      </c>
      <c r="L33" s="305">
        <v>0</v>
      </c>
      <c r="M33" s="305">
        <v>1</v>
      </c>
      <c r="N33" s="305">
        <v>2</v>
      </c>
      <c r="O33" s="305">
        <v>1</v>
      </c>
      <c r="P33" s="305">
        <v>0</v>
      </c>
      <c r="Q33" s="305">
        <v>0</v>
      </c>
      <c r="R33" s="305">
        <v>0</v>
      </c>
      <c r="S33" s="305">
        <v>1</v>
      </c>
      <c r="T33" s="307">
        <f t="shared" si="0"/>
        <v>17131</v>
      </c>
    </row>
    <row r="34" spans="1:20" s="592" customFormat="1" ht="18" customHeight="1">
      <c r="A34" s="871"/>
      <c r="B34" s="528" t="s">
        <v>221</v>
      </c>
      <c r="C34" s="306">
        <f>+C33+C32</f>
        <v>41923</v>
      </c>
      <c r="D34" s="306">
        <f t="shared" ref="D34:S34" si="9">+D33+D32</f>
        <v>40</v>
      </c>
      <c r="E34" s="306">
        <f t="shared" si="9"/>
        <v>9</v>
      </c>
      <c r="F34" s="306">
        <f t="shared" si="9"/>
        <v>10</v>
      </c>
      <c r="G34" s="306">
        <f t="shared" si="9"/>
        <v>2</v>
      </c>
      <c r="H34" s="306">
        <f t="shared" si="9"/>
        <v>3</v>
      </c>
      <c r="I34" s="306">
        <f t="shared" si="9"/>
        <v>1</v>
      </c>
      <c r="J34" s="306">
        <f t="shared" si="9"/>
        <v>3</v>
      </c>
      <c r="K34" s="306">
        <f t="shared" si="9"/>
        <v>1</v>
      </c>
      <c r="L34" s="306">
        <f t="shared" si="9"/>
        <v>0</v>
      </c>
      <c r="M34" s="306">
        <f t="shared" si="9"/>
        <v>1</v>
      </c>
      <c r="N34" s="306">
        <f t="shared" si="9"/>
        <v>2</v>
      </c>
      <c r="O34" s="306">
        <f t="shared" si="9"/>
        <v>3</v>
      </c>
      <c r="P34" s="306">
        <f t="shared" si="9"/>
        <v>0</v>
      </c>
      <c r="Q34" s="306">
        <f t="shared" si="9"/>
        <v>0</v>
      </c>
      <c r="R34" s="306">
        <f t="shared" si="9"/>
        <v>0</v>
      </c>
      <c r="S34" s="306">
        <f t="shared" si="9"/>
        <v>6</v>
      </c>
      <c r="T34" s="306">
        <f t="shared" si="0"/>
        <v>42004</v>
      </c>
    </row>
    <row r="35" spans="1:20" ht="18" customHeight="1">
      <c r="A35" s="870" t="s">
        <v>225</v>
      </c>
      <c r="B35" s="529" t="s">
        <v>223</v>
      </c>
      <c r="C35" s="308">
        <v>7967</v>
      </c>
      <c r="D35" s="308">
        <v>5</v>
      </c>
      <c r="E35" s="309">
        <v>1</v>
      </c>
      <c r="F35" s="309">
        <v>1</v>
      </c>
      <c r="G35" s="309">
        <v>0</v>
      </c>
      <c r="H35" s="309">
        <v>1</v>
      </c>
      <c r="I35" s="309">
        <v>0</v>
      </c>
      <c r="J35" s="309">
        <v>0</v>
      </c>
      <c r="K35" s="309">
        <v>0</v>
      </c>
      <c r="L35" s="309">
        <v>0</v>
      </c>
      <c r="M35" s="309">
        <v>0</v>
      </c>
      <c r="N35" s="309">
        <v>1</v>
      </c>
      <c r="O35" s="309">
        <v>0</v>
      </c>
      <c r="P35" s="309">
        <v>0</v>
      </c>
      <c r="Q35" s="309">
        <v>0</v>
      </c>
      <c r="R35" s="309">
        <v>0</v>
      </c>
      <c r="S35" s="309">
        <v>3</v>
      </c>
      <c r="T35" s="311">
        <f t="shared" si="0"/>
        <v>7979</v>
      </c>
    </row>
    <row r="36" spans="1:20" ht="18" customHeight="1">
      <c r="A36" s="870"/>
      <c r="B36" s="529" t="s">
        <v>222</v>
      </c>
      <c r="C36" s="308">
        <v>7367</v>
      </c>
      <c r="D36" s="309">
        <v>6</v>
      </c>
      <c r="E36" s="309">
        <v>0</v>
      </c>
      <c r="F36" s="309">
        <v>0</v>
      </c>
      <c r="G36" s="309">
        <v>2</v>
      </c>
      <c r="H36" s="309">
        <v>0</v>
      </c>
      <c r="I36" s="309">
        <v>0</v>
      </c>
      <c r="J36" s="309">
        <v>0</v>
      </c>
      <c r="K36" s="309">
        <v>0</v>
      </c>
      <c r="L36" s="309">
        <v>0</v>
      </c>
      <c r="M36" s="309">
        <v>0</v>
      </c>
      <c r="N36" s="309">
        <v>0</v>
      </c>
      <c r="O36" s="309">
        <v>0</v>
      </c>
      <c r="P36" s="309">
        <v>0</v>
      </c>
      <c r="Q36" s="309">
        <v>0</v>
      </c>
      <c r="R36" s="309">
        <v>0</v>
      </c>
      <c r="S36" s="309">
        <v>0</v>
      </c>
      <c r="T36" s="311">
        <f t="shared" si="0"/>
        <v>7375</v>
      </c>
    </row>
    <row r="37" spans="1:20" s="592" customFormat="1" ht="18" customHeight="1">
      <c r="A37" s="870"/>
      <c r="B37" s="529" t="s">
        <v>221</v>
      </c>
      <c r="C37" s="310">
        <f>+C36+C35</f>
        <v>15334</v>
      </c>
      <c r="D37" s="310">
        <f t="shared" ref="D37:S37" si="10">+D36+D35</f>
        <v>11</v>
      </c>
      <c r="E37" s="310">
        <f t="shared" si="10"/>
        <v>1</v>
      </c>
      <c r="F37" s="310">
        <f t="shared" si="10"/>
        <v>1</v>
      </c>
      <c r="G37" s="310">
        <f t="shared" si="10"/>
        <v>2</v>
      </c>
      <c r="H37" s="310">
        <f t="shared" si="10"/>
        <v>1</v>
      </c>
      <c r="I37" s="310">
        <f t="shared" si="10"/>
        <v>0</v>
      </c>
      <c r="J37" s="310">
        <f t="shared" si="10"/>
        <v>0</v>
      </c>
      <c r="K37" s="310">
        <f t="shared" si="10"/>
        <v>0</v>
      </c>
      <c r="L37" s="310">
        <f t="shared" si="10"/>
        <v>0</v>
      </c>
      <c r="M37" s="310">
        <f t="shared" si="10"/>
        <v>0</v>
      </c>
      <c r="N37" s="310">
        <f t="shared" si="10"/>
        <v>1</v>
      </c>
      <c r="O37" s="310">
        <f t="shared" si="10"/>
        <v>0</v>
      </c>
      <c r="P37" s="310">
        <f t="shared" si="10"/>
        <v>0</v>
      </c>
      <c r="Q37" s="310">
        <f t="shared" si="10"/>
        <v>0</v>
      </c>
      <c r="R37" s="310">
        <f t="shared" si="10"/>
        <v>0</v>
      </c>
      <c r="S37" s="310">
        <f t="shared" si="10"/>
        <v>3</v>
      </c>
      <c r="T37" s="310">
        <f t="shared" si="0"/>
        <v>15354</v>
      </c>
    </row>
    <row r="38" spans="1:20" ht="18" customHeight="1">
      <c r="A38" s="871" t="s">
        <v>224</v>
      </c>
      <c r="B38" s="528" t="s">
        <v>223</v>
      </c>
      <c r="C38" s="304">
        <v>2984</v>
      </c>
      <c r="D38" s="304">
        <v>2</v>
      </c>
      <c r="E38" s="305">
        <v>1</v>
      </c>
      <c r="F38" s="305">
        <v>0</v>
      </c>
      <c r="G38" s="305">
        <v>0</v>
      </c>
      <c r="H38" s="305">
        <v>0</v>
      </c>
      <c r="I38" s="305">
        <v>0</v>
      </c>
      <c r="J38" s="305">
        <v>0</v>
      </c>
      <c r="K38" s="305">
        <v>0</v>
      </c>
      <c r="L38" s="305">
        <v>0</v>
      </c>
      <c r="M38" s="305">
        <v>0</v>
      </c>
      <c r="N38" s="305">
        <v>0</v>
      </c>
      <c r="O38" s="305">
        <v>0</v>
      </c>
      <c r="P38" s="305">
        <v>0</v>
      </c>
      <c r="Q38" s="305">
        <v>0</v>
      </c>
      <c r="R38" s="305">
        <v>0</v>
      </c>
      <c r="S38" s="305">
        <v>0</v>
      </c>
      <c r="T38" s="307">
        <f t="shared" si="0"/>
        <v>2987</v>
      </c>
    </row>
    <row r="39" spans="1:20" ht="18" customHeight="1">
      <c r="A39" s="871"/>
      <c r="B39" s="528" t="s">
        <v>222</v>
      </c>
      <c r="C39" s="304">
        <v>3826</v>
      </c>
      <c r="D39" s="305">
        <v>0</v>
      </c>
      <c r="E39" s="305">
        <v>0</v>
      </c>
      <c r="F39" s="305">
        <v>0</v>
      </c>
      <c r="G39" s="305">
        <v>0</v>
      </c>
      <c r="H39" s="305">
        <v>0</v>
      </c>
      <c r="I39" s="305">
        <v>0</v>
      </c>
      <c r="J39" s="305">
        <v>0</v>
      </c>
      <c r="K39" s="305">
        <v>0</v>
      </c>
      <c r="L39" s="305">
        <v>0</v>
      </c>
      <c r="M39" s="305">
        <v>0</v>
      </c>
      <c r="N39" s="305">
        <v>0</v>
      </c>
      <c r="O39" s="305">
        <v>0</v>
      </c>
      <c r="P39" s="305">
        <v>0</v>
      </c>
      <c r="Q39" s="305">
        <v>0</v>
      </c>
      <c r="R39" s="305">
        <v>1</v>
      </c>
      <c r="S39" s="305">
        <v>0</v>
      </c>
      <c r="T39" s="307">
        <f t="shared" si="0"/>
        <v>3827</v>
      </c>
    </row>
    <row r="40" spans="1:20" s="592" customFormat="1" ht="18" customHeight="1">
      <c r="A40" s="871"/>
      <c r="B40" s="528" t="s">
        <v>221</v>
      </c>
      <c r="C40" s="306">
        <f>+C39+C38</f>
        <v>6810</v>
      </c>
      <c r="D40" s="306">
        <f t="shared" ref="D40:S40" si="11">+D39+D38</f>
        <v>2</v>
      </c>
      <c r="E40" s="306">
        <f t="shared" si="11"/>
        <v>1</v>
      </c>
      <c r="F40" s="306">
        <f t="shared" si="11"/>
        <v>0</v>
      </c>
      <c r="G40" s="306">
        <f t="shared" si="11"/>
        <v>0</v>
      </c>
      <c r="H40" s="306">
        <f t="shared" si="11"/>
        <v>0</v>
      </c>
      <c r="I40" s="306">
        <f t="shared" si="11"/>
        <v>0</v>
      </c>
      <c r="J40" s="306">
        <f t="shared" si="11"/>
        <v>0</v>
      </c>
      <c r="K40" s="306">
        <f t="shared" si="11"/>
        <v>0</v>
      </c>
      <c r="L40" s="306">
        <f t="shared" si="11"/>
        <v>0</v>
      </c>
      <c r="M40" s="306">
        <f t="shared" si="11"/>
        <v>0</v>
      </c>
      <c r="N40" s="306">
        <f t="shared" si="11"/>
        <v>0</v>
      </c>
      <c r="O40" s="306">
        <f t="shared" si="11"/>
        <v>0</v>
      </c>
      <c r="P40" s="306">
        <f t="shared" si="11"/>
        <v>0</v>
      </c>
      <c r="Q40" s="306">
        <f t="shared" si="11"/>
        <v>0</v>
      </c>
      <c r="R40" s="306">
        <f t="shared" si="11"/>
        <v>1</v>
      </c>
      <c r="S40" s="306">
        <f t="shared" si="11"/>
        <v>0</v>
      </c>
      <c r="T40" s="306">
        <f t="shared" si="0"/>
        <v>6814</v>
      </c>
    </row>
    <row r="41" spans="1:20" ht="18" customHeight="1">
      <c r="A41" s="870" t="s">
        <v>501</v>
      </c>
      <c r="B41" s="529" t="s">
        <v>223</v>
      </c>
      <c r="C41" s="308">
        <v>1203</v>
      </c>
      <c r="D41" s="308">
        <v>0</v>
      </c>
      <c r="E41" s="309">
        <v>1</v>
      </c>
      <c r="F41" s="309">
        <v>0</v>
      </c>
      <c r="G41" s="309">
        <v>1</v>
      </c>
      <c r="H41" s="309">
        <v>0</v>
      </c>
      <c r="I41" s="309">
        <v>0</v>
      </c>
      <c r="J41" s="309">
        <v>0</v>
      </c>
      <c r="K41" s="309">
        <v>0</v>
      </c>
      <c r="L41" s="309">
        <v>0</v>
      </c>
      <c r="M41" s="309">
        <v>0</v>
      </c>
      <c r="N41" s="309">
        <v>0</v>
      </c>
      <c r="O41" s="309">
        <v>0</v>
      </c>
      <c r="P41" s="309">
        <v>0</v>
      </c>
      <c r="Q41" s="309">
        <v>0</v>
      </c>
      <c r="R41" s="309">
        <v>0</v>
      </c>
      <c r="S41" s="309">
        <v>0</v>
      </c>
      <c r="T41" s="311">
        <f t="shared" si="0"/>
        <v>1205</v>
      </c>
    </row>
    <row r="42" spans="1:20" ht="18" customHeight="1">
      <c r="A42" s="870"/>
      <c r="B42" s="529" t="s">
        <v>222</v>
      </c>
      <c r="C42" s="308">
        <v>2246</v>
      </c>
      <c r="D42" s="309">
        <v>1</v>
      </c>
      <c r="E42" s="309">
        <v>0</v>
      </c>
      <c r="F42" s="309">
        <v>0</v>
      </c>
      <c r="G42" s="309">
        <v>0</v>
      </c>
      <c r="H42" s="309">
        <v>0</v>
      </c>
      <c r="I42" s="309">
        <v>0</v>
      </c>
      <c r="J42" s="309">
        <v>0</v>
      </c>
      <c r="K42" s="309">
        <v>0</v>
      </c>
      <c r="L42" s="309">
        <v>0</v>
      </c>
      <c r="M42" s="309">
        <v>0</v>
      </c>
      <c r="N42" s="309">
        <v>0</v>
      </c>
      <c r="O42" s="309">
        <v>0</v>
      </c>
      <c r="P42" s="309">
        <v>0</v>
      </c>
      <c r="Q42" s="309">
        <v>0</v>
      </c>
      <c r="R42" s="309">
        <v>0</v>
      </c>
      <c r="S42" s="309">
        <v>0</v>
      </c>
      <c r="T42" s="311">
        <f t="shared" si="0"/>
        <v>2247</v>
      </c>
    </row>
    <row r="43" spans="1:20" s="592" customFormat="1" ht="18" customHeight="1">
      <c r="A43" s="870"/>
      <c r="B43" s="529" t="s">
        <v>221</v>
      </c>
      <c r="C43" s="310">
        <f>+C42+C41</f>
        <v>3449</v>
      </c>
      <c r="D43" s="310">
        <f t="shared" ref="D43:S43" si="12">+D42+D41</f>
        <v>1</v>
      </c>
      <c r="E43" s="310">
        <f t="shared" si="12"/>
        <v>1</v>
      </c>
      <c r="F43" s="310">
        <f t="shared" si="12"/>
        <v>0</v>
      </c>
      <c r="G43" s="310">
        <f t="shared" si="12"/>
        <v>1</v>
      </c>
      <c r="H43" s="310">
        <f t="shared" si="12"/>
        <v>0</v>
      </c>
      <c r="I43" s="310">
        <f t="shared" si="12"/>
        <v>0</v>
      </c>
      <c r="J43" s="310">
        <f t="shared" si="12"/>
        <v>0</v>
      </c>
      <c r="K43" s="310">
        <f t="shared" si="12"/>
        <v>0</v>
      </c>
      <c r="L43" s="310">
        <f t="shared" si="12"/>
        <v>0</v>
      </c>
      <c r="M43" s="310">
        <f t="shared" si="12"/>
        <v>0</v>
      </c>
      <c r="N43" s="310">
        <f t="shared" si="12"/>
        <v>0</v>
      </c>
      <c r="O43" s="310">
        <f t="shared" si="12"/>
        <v>0</v>
      </c>
      <c r="P43" s="310">
        <f t="shared" si="12"/>
        <v>0</v>
      </c>
      <c r="Q43" s="310">
        <f t="shared" si="12"/>
        <v>0</v>
      </c>
      <c r="R43" s="310">
        <f t="shared" si="12"/>
        <v>0</v>
      </c>
      <c r="S43" s="310">
        <f t="shared" si="12"/>
        <v>0</v>
      </c>
      <c r="T43" s="310">
        <f t="shared" si="0"/>
        <v>3452</v>
      </c>
    </row>
    <row r="44" spans="1:20" s="592" customFormat="1" ht="18" customHeight="1">
      <c r="A44" s="871" t="s">
        <v>502</v>
      </c>
      <c r="B44" s="528" t="s">
        <v>223</v>
      </c>
      <c r="C44" s="304">
        <f>3458+4</f>
        <v>3462</v>
      </c>
      <c r="D44" s="304">
        <v>8</v>
      </c>
      <c r="E44" s="305">
        <v>1</v>
      </c>
      <c r="F44" s="305">
        <v>1</v>
      </c>
      <c r="G44" s="305">
        <v>0</v>
      </c>
      <c r="H44" s="305">
        <v>0</v>
      </c>
      <c r="I44" s="305">
        <v>0</v>
      </c>
      <c r="J44" s="305">
        <v>0</v>
      </c>
      <c r="K44" s="305">
        <v>0</v>
      </c>
      <c r="L44" s="305">
        <v>0</v>
      </c>
      <c r="M44" s="305">
        <v>0</v>
      </c>
      <c r="N44" s="305">
        <v>0</v>
      </c>
      <c r="O44" s="305">
        <v>0</v>
      </c>
      <c r="P44" s="305">
        <v>0</v>
      </c>
      <c r="Q44" s="305">
        <v>0</v>
      </c>
      <c r="R44" s="305">
        <v>0</v>
      </c>
      <c r="S44" s="305">
        <v>2</v>
      </c>
      <c r="T44" s="307">
        <f t="shared" si="0"/>
        <v>3474</v>
      </c>
    </row>
    <row r="45" spans="1:20" s="592" customFormat="1" ht="18" customHeight="1">
      <c r="A45" s="871"/>
      <c r="B45" s="528" t="s">
        <v>222</v>
      </c>
      <c r="C45" s="304">
        <v>2987</v>
      </c>
      <c r="D45" s="305">
        <v>6</v>
      </c>
      <c r="E45" s="305">
        <v>2</v>
      </c>
      <c r="F45" s="305">
        <v>0</v>
      </c>
      <c r="G45" s="305">
        <v>0</v>
      </c>
      <c r="H45" s="305">
        <v>0</v>
      </c>
      <c r="I45" s="305">
        <v>0</v>
      </c>
      <c r="J45" s="305">
        <v>0</v>
      </c>
      <c r="K45" s="305">
        <v>0</v>
      </c>
      <c r="L45" s="305">
        <v>0</v>
      </c>
      <c r="M45" s="305">
        <v>0</v>
      </c>
      <c r="N45" s="305">
        <v>0</v>
      </c>
      <c r="O45" s="305">
        <v>0</v>
      </c>
      <c r="P45" s="305">
        <v>0</v>
      </c>
      <c r="Q45" s="305">
        <v>0</v>
      </c>
      <c r="R45" s="305">
        <v>0</v>
      </c>
      <c r="S45" s="305">
        <v>0</v>
      </c>
      <c r="T45" s="307">
        <f t="shared" si="0"/>
        <v>2995</v>
      </c>
    </row>
    <row r="46" spans="1:20" s="592" customFormat="1" ht="18" customHeight="1">
      <c r="A46" s="871"/>
      <c r="B46" s="528" t="s">
        <v>221</v>
      </c>
      <c r="C46" s="306">
        <f>+C45+C44</f>
        <v>6449</v>
      </c>
      <c r="D46" s="306">
        <f t="shared" ref="D46:S46" si="13">+D45+D44</f>
        <v>14</v>
      </c>
      <c r="E46" s="306">
        <f t="shared" si="13"/>
        <v>3</v>
      </c>
      <c r="F46" s="306">
        <f t="shared" si="13"/>
        <v>1</v>
      </c>
      <c r="G46" s="306">
        <f t="shared" si="13"/>
        <v>0</v>
      </c>
      <c r="H46" s="306">
        <f t="shared" si="13"/>
        <v>0</v>
      </c>
      <c r="I46" s="306">
        <f t="shared" si="13"/>
        <v>0</v>
      </c>
      <c r="J46" s="306">
        <f t="shared" si="13"/>
        <v>0</v>
      </c>
      <c r="K46" s="306">
        <f t="shared" si="13"/>
        <v>0</v>
      </c>
      <c r="L46" s="306">
        <f t="shared" si="13"/>
        <v>0</v>
      </c>
      <c r="M46" s="306">
        <f t="shared" si="13"/>
        <v>0</v>
      </c>
      <c r="N46" s="306">
        <f t="shared" si="13"/>
        <v>0</v>
      </c>
      <c r="O46" s="306">
        <f t="shared" si="13"/>
        <v>0</v>
      </c>
      <c r="P46" s="306">
        <f t="shared" si="13"/>
        <v>0</v>
      </c>
      <c r="Q46" s="306">
        <f t="shared" si="13"/>
        <v>0</v>
      </c>
      <c r="R46" s="306">
        <f t="shared" si="13"/>
        <v>0</v>
      </c>
      <c r="S46" s="306">
        <f t="shared" si="13"/>
        <v>2</v>
      </c>
      <c r="T46" s="306">
        <f t="shared" si="0"/>
        <v>6469</v>
      </c>
    </row>
    <row r="47" spans="1:20" s="593" customFormat="1" ht="24.95" customHeight="1">
      <c r="A47" s="872" t="s">
        <v>220</v>
      </c>
      <c r="B47" s="872"/>
      <c r="C47" s="312">
        <f t="shared" ref="C47:S49" si="14">+C8+C11+C14+C17+C20+C23+C26+C29+C32+C35+C38+C41+C44</f>
        <v>1919566</v>
      </c>
      <c r="D47" s="312">
        <f t="shared" si="14"/>
        <v>2290</v>
      </c>
      <c r="E47" s="312">
        <f t="shared" si="14"/>
        <v>1392</v>
      </c>
      <c r="F47" s="312">
        <f t="shared" si="14"/>
        <v>1347</v>
      </c>
      <c r="G47" s="312">
        <f t="shared" si="14"/>
        <v>788</v>
      </c>
      <c r="H47" s="312">
        <f t="shared" si="14"/>
        <v>638</v>
      </c>
      <c r="I47" s="312">
        <f t="shared" si="14"/>
        <v>213</v>
      </c>
      <c r="J47" s="312">
        <f t="shared" si="14"/>
        <v>426</v>
      </c>
      <c r="K47" s="312">
        <f t="shared" si="14"/>
        <v>148</v>
      </c>
      <c r="L47" s="312">
        <f t="shared" si="14"/>
        <v>16</v>
      </c>
      <c r="M47" s="312">
        <f t="shared" si="14"/>
        <v>208</v>
      </c>
      <c r="N47" s="312">
        <f t="shared" si="14"/>
        <v>168</v>
      </c>
      <c r="O47" s="312">
        <f t="shared" si="14"/>
        <v>131</v>
      </c>
      <c r="P47" s="312">
        <f t="shared" si="14"/>
        <v>22</v>
      </c>
      <c r="Q47" s="312">
        <f t="shared" si="14"/>
        <v>27</v>
      </c>
      <c r="R47" s="312">
        <f t="shared" si="14"/>
        <v>148</v>
      </c>
      <c r="S47" s="312">
        <f t="shared" si="14"/>
        <v>416</v>
      </c>
      <c r="T47" s="312">
        <f t="shared" si="0"/>
        <v>1927944</v>
      </c>
    </row>
    <row r="48" spans="1:20" s="593" customFormat="1" ht="24.95" customHeight="1">
      <c r="A48" s="872" t="s">
        <v>219</v>
      </c>
      <c r="B48" s="872"/>
      <c r="C48" s="312">
        <f t="shared" si="14"/>
        <v>650200</v>
      </c>
      <c r="D48" s="312">
        <f t="shared" si="14"/>
        <v>885</v>
      </c>
      <c r="E48" s="312">
        <f t="shared" si="14"/>
        <v>480</v>
      </c>
      <c r="F48" s="312">
        <f t="shared" si="14"/>
        <v>355</v>
      </c>
      <c r="G48" s="312">
        <f t="shared" si="14"/>
        <v>212</v>
      </c>
      <c r="H48" s="312">
        <f t="shared" si="14"/>
        <v>145</v>
      </c>
      <c r="I48" s="312">
        <f t="shared" si="14"/>
        <v>43</v>
      </c>
      <c r="J48" s="312">
        <f t="shared" si="14"/>
        <v>99</v>
      </c>
      <c r="K48" s="312">
        <f t="shared" si="14"/>
        <v>23</v>
      </c>
      <c r="L48" s="312">
        <f t="shared" si="14"/>
        <v>7</v>
      </c>
      <c r="M48" s="312">
        <f t="shared" si="14"/>
        <v>44</v>
      </c>
      <c r="N48" s="312">
        <f t="shared" si="14"/>
        <v>47</v>
      </c>
      <c r="O48" s="312">
        <f t="shared" si="14"/>
        <v>50</v>
      </c>
      <c r="P48" s="312">
        <f t="shared" si="14"/>
        <v>4</v>
      </c>
      <c r="Q48" s="312">
        <f t="shared" si="14"/>
        <v>5</v>
      </c>
      <c r="R48" s="312">
        <f t="shared" si="14"/>
        <v>39</v>
      </c>
      <c r="S48" s="312">
        <f t="shared" si="14"/>
        <v>90</v>
      </c>
      <c r="T48" s="312">
        <f t="shared" si="0"/>
        <v>652728</v>
      </c>
    </row>
    <row r="49" spans="1:21" s="593" customFormat="1" ht="24.95" customHeight="1">
      <c r="A49" s="872" t="s">
        <v>465</v>
      </c>
      <c r="B49" s="872"/>
      <c r="C49" s="313">
        <f t="shared" si="14"/>
        <v>2569766</v>
      </c>
      <c r="D49" s="313">
        <f t="shared" si="14"/>
        <v>3175</v>
      </c>
      <c r="E49" s="313">
        <f t="shared" si="14"/>
        <v>1872</v>
      </c>
      <c r="F49" s="313">
        <f t="shared" si="14"/>
        <v>1702</v>
      </c>
      <c r="G49" s="313">
        <f t="shared" si="14"/>
        <v>1000</v>
      </c>
      <c r="H49" s="313">
        <f t="shared" si="14"/>
        <v>783</v>
      </c>
      <c r="I49" s="313">
        <f t="shared" si="14"/>
        <v>256</v>
      </c>
      <c r="J49" s="313">
        <f t="shared" si="14"/>
        <v>525</v>
      </c>
      <c r="K49" s="313">
        <f t="shared" si="14"/>
        <v>171</v>
      </c>
      <c r="L49" s="313">
        <f t="shared" si="14"/>
        <v>23</v>
      </c>
      <c r="M49" s="313">
        <f t="shared" si="14"/>
        <v>252</v>
      </c>
      <c r="N49" s="313">
        <f t="shared" si="14"/>
        <v>215</v>
      </c>
      <c r="O49" s="313">
        <f t="shared" si="14"/>
        <v>181</v>
      </c>
      <c r="P49" s="313">
        <f t="shared" si="14"/>
        <v>26</v>
      </c>
      <c r="Q49" s="313">
        <f t="shared" si="14"/>
        <v>32</v>
      </c>
      <c r="R49" s="313">
        <f t="shared" si="14"/>
        <v>187</v>
      </c>
      <c r="S49" s="313">
        <f t="shared" si="14"/>
        <v>506</v>
      </c>
      <c r="T49" s="313">
        <f t="shared" si="0"/>
        <v>2580672</v>
      </c>
    </row>
    <row r="50" spans="1:21" ht="15" customHeight="1">
      <c r="A50" s="592" t="s">
        <v>218</v>
      </c>
      <c r="T50" s="594" t="s">
        <v>90</v>
      </c>
    </row>
    <row r="51" spans="1:21" ht="24.95" customHeight="1">
      <c r="C51" s="594"/>
      <c r="D51" s="594"/>
      <c r="E51" s="594"/>
      <c r="F51" s="594"/>
      <c r="G51" s="594"/>
      <c r="H51" s="594"/>
      <c r="I51" s="594"/>
      <c r="J51" s="594"/>
      <c r="K51" s="594"/>
      <c r="L51" s="594"/>
      <c r="M51" s="594"/>
      <c r="N51" s="594"/>
      <c r="O51" s="594"/>
      <c r="P51" s="594"/>
      <c r="Q51" s="594"/>
      <c r="R51" s="594"/>
      <c r="S51" s="594"/>
      <c r="T51" s="594"/>
      <c r="U51" s="594"/>
    </row>
    <row r="52" spans="1:21" ht="24.95" customHeight="1">
      <c r="C52" s="594"/>
      <c r="D52" s="594"/>
      <c r="E52" s="594"/>
      <c r="F52" s="594"/>
      <c r="G52" s="594"/>
      <c r="H52" s="594"/>
      <c r="I52" s="594"/>
      <c r="J52" s="594"/>
      <c r="K52" s="594"/>
      <c r="L52" s="594"/>
      <c r="M52" s="594"/>
      <c r="N52" s="594"/>
      <c r="O52" s="594"/>
      <c r="P52" s="594"/>
      <c r="Q52" s="594"/>
      <c r="R52" s="594"/>
      <c r="S52" s="594"/>
      <c r="T52" s="594"/>
    </row>
    <row r="53" spans="1:21" ht="24.95" customHeight="1">
      <c r="C53" s="594"/>
      <c r="D53" s="594"/>
      <c r="E53" s="594"/>
      <c r="F53" s="594"/>
      <c r="G53" s="594"/>
      <c r="H53" s="594"/>
      <c r="I53" s="594"/>
      <c r="J53" s="594"/>
      <c r="K53" s="594"/>
      <c r="L53" s="594"/>
      <c r="M53" s="594"/>
      <c r="N53" s="594"/>
      <c r="O53" s="594"/>
      <c r="P53" s="594"/>
      <c r="Q53" s="594"/>
      <c r="R53" s="594"/>
      <c r="S53" s="594"/>
    </row>
    <row r="54" spans="1:21" ht="24.95" customHeight="1">
      <c r="D54" s="594"/>
    </row>
  </sheetData>
  <mergeCells count="24">
    <mergeCell ref="A4:T4"/>
    <mergeCell ref="A5:S5"/>
    <mergeCell ref="A6:A7"/>
    <mergeCell ref="B6:B7"/>
    <mergeCell ref="C6:S6"/>
    <mergeCell ref="T6:T7"/>
    <mergeCell ref="A38:A40"/>
    <mergeCell ref="U6:V6"/>
    <mergeCell ref="A8:A10"/>
    <mergeCell ref="A11:A13"/>
    <mergeCell ref="A14:A16"/>
    <mergeCell ref="A17:A19"/>
    <mergeCell ref="A20:A22"/>
    <mergeCell ref="U22:V22"/>
    <mergeCell ref="A23:A25"/>
    <mergeCell ref="A26:A28"/>
    <mergeCell ref="A29:A31"/>
    <mergeCell ref="A32:A34"/>
    <mergeCell ref="A35:A37"/>
    <mergeCell ref="A41:A43"/>
    <mergeCell ref="A44:A46"/>
    <mergeCell ref="A47:B47"/>
    <mergeCell ref="A48:B48"/>
    <mergeCell ref="A49:B49"/>
  </mergeCells>
  <printOptions horizontalCentered="1"/>
  <pageMargins left="0" right="0" top="0.59055118110236227" bottom="0" header="0.39370078740157483" footer="0"/>
  <pageSetup paperSize="9" scale="67"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1450B-D671-4288-A6A3-975A0416D3F5}">
  <sheetPr>
    <tabColor theme="6" tint="0.39997558519241921"/>
    <pageSetUpPr fitToPage="1"/>
  </sheetPr>
  <dimension ref="A1:Y53"/>
  <sheetViews>
    <sheetView showGridLines="0" zoomScaleNormal="100" workbookViewId="0"/>
  </sheetViews>
  <sheetFormatPr defaultColWidth="9.140625" defaultRowHeight="24.95" customHeight="1"/>
  <cols>
    <col min="1" max="1" width="10.7109375" style="595" customWidth="1"/>
    <col min="2" max="2" width="4.7109375" style="595" customWidth="1"/>
    <col min="3" max="3" width="8.7109375" style="595" customWidth="1"/>
    <col min="4" max="12" width="6.7109375" style="595" customWidth="1"/>
    <col min="13" max="13" width="7.7109375" style="595" customWidth="1"/>
    <col min="14" max="14" width="8" style="595" customWidth="1"/>
    <col min="15" max="15" width="8.42578125" style="595" customWidth="1"/>
    <col min="16" max="16" width="8.7109375" style="595" customWidth="1"/>
    <col min="17" max="17" width="8" style="595" customWidth="1"/>
    <col min="18" max="18" width="7.85546875" style="595" bestFit="1" customWidth="1"/>
    <col min="19" max="19" width="7.85546875" style="595" customWidth="1"/>
    <col min="20" max="20" width="8.7109375" style="595" customWidth="1"/>
    <col min="21" max="16384" width="9.140625" style="595"/>
  </cols>
  <sheetData>
    <row r="1" spans="1:20" ht="15" customHeight="1"/>
    <row r="2" spans="1:20" ht="15" customHeight="1">
      <c r="S2" s="478"/>
    </row>
    <row r="3" spans="1:20" ht="15" customHeight="1"/>
    <row r="4" spans="1:20" s="572" customFormat="1" ht="19.899999999999999" customHeight="1">
      <c r="A4" s="878" t="s">
        <v>1089</v>
      </c>
      <c r="B4" s="878"/>
      <c r="C4" s="878"/>
      <c r="D4" s="878"/>
      <c r="E4" s="878"/>
      <c r="F4" s="878"/>
      <c r="G4" s="878"/>
      <c r="H4" s="878"/>
      <c r="I4" s="878"/>
      <c r="J4" s="878"/>
      <c r="K4" s="878"/>
      <c r="L4" s="878"/>
      <c r="M4" s="878"/>
      <c r="N4" s="878"/>
      <c r="O4" s="878"/>
      <c r="P4" s="878"/>
      <c r="Q4" s="878"/>
      <c r="R4" s="878"/>
      <c r="S4" s="878"/>
      <c r="T4" s="878"/>
    </row>
    <row r="5" spans="1:20" s="572" customFormat="1" ht="19.899999999999999" customHeight="1">
      <c r="A5" s="879" t="s">
        <v>1090</v>
      </c>
      <c r="B5" s="879"/>
      <c r="C5" s="879"/>
      <c r="D5" s="879"/>
      <c r="E5" s="879"/>
      <c r="F5" s="879"/>
      <c r="G5" s="879"/>
      <c r="H5" s="879"/>
      <c r="I5" s="879"/>
      <c r="J5" s="879"/>
      <c r="K5" s="879"/>
      <c r="L5" s="879"/>
      <c r="M5" s="879"/>
      <c r="N5" s="879"/>
      <c r="O5" s="879"/>
      <c r="P5" s="879"/>
      <c r="Q5" s="879"/>
      <c r="R5" s="879"/>
      <c r="S5" s="879"/>
    </row>
    <row r="6" spans="1:20" s="562" customFormat="1" ht="30" customHeight="1">
      <c r="A6" s="864" t="s">
        <v>466</v>
      </c>
      <c r="B6" s="877" t="s">
        <v>464</v>
      </c>
      <c r="C6" s="864" t="s">
        <v>497</v>
      </c>
      <c r="D6" s="864"/>
      <c r="E6" s="864"/>
      <c r="F6" s="864"/>
      <c r="G6" s="864"/>
      <c r="H6" s="864"/>
      <c r="I6" s="864"/>
      <c r="J6" s="864"/>
      <c r="K6" s="864"/>
      <c r="L6" s="864"/>
      <c r="M6" s="864"/>
      <c r="N6" s="864"/>
      <c r="O6" s="864"/>
      <c r="P6" s="864"/>
      <c r="Q6" s="864"/>
      <c r="R6" s="864"/>
      <c r="S6" s="864"/>
      <c r="T6" s="864" t="s">
        <v>172</v>
      </c>
    </row>
    <row r="7" spans="1:20" s="562" customFormat="1" ht="35.1" customHeight="1">
      <c r="A7" s="864"/>
      <c r="B7" s="877"/>
      <c r="C7" s="303">
        <v>866.85</v>
      </c>
      <c r="D7" s="527" t="s">
        <v>1074</v>
      </c>
      <c r="E7" s="527" t="s">
        <v>1075</v>
      </c>
      <c r="F7" s="527" t="s">
        <v>1076</v>
      </c>
      <c r="G7" s="527" t="s">
        <v>1077</v>
      </c>
      <c r="H7" s="527" t="s">
        <v>1078</v>
      </c>
      <c r="I7" s="527" t="s">
        <v>1079</v>
      </c>
      <c r="J7" s="527" t="s">
        <v>1080</v>
      </c>
      <c r="K7" s="527" t="s">
        <v>1081</v>
      </c>
      <c r="L7" s="527" t="s">
        <v>1082</v>
      </c>
      <c r="M7" s="527" t="s">
        <v>1083</v>
      </c>
      <c r="N7" s="527" t="s">
        <v>1084</v>
      </c>
      <c r="O7" s="527" t="s">
        <v>1085</v>
      </c>
      <c r="P7" s="527" t="s">
        <v>1086</v>
      </c>
      <c r="Q7" s="527" t="s">
        <v>1087</v>
      </c>
      <c r="R7" s="527" t="s">
        <v>1088</v>
      </c>
      <c r="S7" s="485">
        <v>6501.38</v>
      </c>
      <c r="T7" s="864"/>
    </row>
    <row r="8" spans="1:20" ht="18" customHeight="1">
      <c r="A8" s="871" t="s">
        <v>234</v>
      </c>
      <c r="B8" s="528" t="s">
        <v>223</v>
      </c>
      <c r="C8" s="304">
        <f>18223+9</f>
        <v>18232</v>
      </c>
      <c r="D8" s="304">
        <v>2</v>
      </c>
      <c r="E8" s="305">
        <v>2</v>
      </c>
      <c r="F8" s="305">
        <v>0</v>
      </c>
      <c r="G8" s="305">
        <v>0</v>
      </c>
      <c r="H8" s="305">
        <v>0</v>
      </c>
      <c r="I8" s="305">
        <v>0</v>
      </c>
      <c r="J8" s="305">
        <v>0</v>
      </c>
      <c r="K8" s="305">
        <v>0</v>
      </c>
      <c r="L8" s="305">
        <v>0</v>
      </c>
      <c r="M8" s="305">
        <v>0</v>
      </c>
      <c r="N8" s="305">
        <v>1</v>
      </c>
      <c r="O8" s="305">
        <v>0</v>
      </c>
      <c r="P8" s="305">
        <v>0</v>
      </c>
      <c r="Q8" s="305">
        <v>1</v>
      </c>
      <c r="R8" s="305">
        <v>0</v>
      </c>
      <c r="S8" s="306">
        <v>0</v>
      </c>
      <c r="T8" s="307">
        <f>SUM(C8:S8)</f>
        <v>18238</v>
      </c>
    </row>
    <row r="9" spans="1:20" ht="18" customHeight="1">
      <c r="A9" s="871"/>
      <c r="B9" s="528" t="s">
        <v>222</v>
      </c>
      <c r="C9" s="304">
        <v>2598</v>
      </c>
      <c r="D9" s="305">
        <v>0</v>
      </c>
      <c r="E9" s="305">
        <v>0</v>
      </c>
      <c r="F9" s="305">
        <v>0</v>
      </c>
      <c r="G9" s="305">
        <v>0</v>
      </c>
      <c r="H9" s="305">
        <v>0</v>
      </c>
      <c r="I9" s="305">
        <v>0</v>
      </c>
      <c r="J9" s="305">
        <v>0</v>
      </c>
      <c r="K9" s="305">
        <v>0</v>
      </c>
      <c r="L9" s="305">
        <v>0</v>
      </c>
      <c r="M9" s="305">
        <v>0</v>
      </c>
      <c r="N9" s="305">
        <v>0</v>
      </c>
      <c r="O9" s="305">
        <v>0</v>
      </c>
      <c r="P9" s="305"/>
      <c r="Q9" s="305">
        <v>0</v>
      </c>
      <c r="R9" s="305">
        <v>0</v>
      </c>
      <c r="S9" s="306">
        <v>0</v>
      </c>
      <c r="T9" s="307">
        <f t="shared" ref="T9:T49" si="0">SUM(C9:S9)</f>
        <v>2598</v>
      </c>
    </row>
    <row r="10" spans="1:20" ht="18" customHeight="1">
      <c r="A10" s="871"/>
      <c r="B10" s="528" t="s">
        <v>221</v>
      </c>
      <c r="C10" s="306">
        <f>+C9+C8</f>
        <v>20830</v>
      </c>
      <c r="D10" s="306">
        <f t="shared" ref="D10:S10" si="1">+D9+D8</f>
        <v>2</v>
      </c>
      <c r="E10" s="306">
        <f t="shared" si="1"/>
        <v>2</v>
      </c>
      <c r="F10" s="306">
        <f t="shared" si="1"/>
        <v>0</v>
      </c>
      <c r="G10" s="306">
        <f t="shared" si="1"/>
        <v>0</v>
      </c>
      <c r="H10" s="306">
        <f t="shared" si="1"/>
        <v>0</v>
      </c>
      <c r="I10" s="306">
        <f t="shared" si="1"/>
        <v>0</v>
      </c>
      <c r="J10" s="306">
        <f t="shared" si="1"/>
        <v>0</v>
      </c>
      <c r="K10" s="306">
        <f t="shared" si="1"/>
        <v>0</v>
      </c>
      <c r="L10" s="306">
        <f t="shared" si="1"/>
        <v>0</v>
      </c>
      <c r="M10" s="306">
        <f t="shared" si="1"/>
        <v>0</v>
      </c>
      <c r="N10" s="306">
        <f t="shared" si="1"/>
        <v>1</v>
      </c>
      <c r="O10" s="306">
        <f t="shared" si="1"/>
        <v>0</v>
      </c>
      <c r="P10" s="306">
        <f t="shared" si="1"/>
        <v>0</v>
      </c>
      <c r="Q10" s="306">
        <f t="shared" si="1"/>
        <v>1</v>
      </c>
      <c r="R10" s="306">
        <f t="shared" si="1"/>
        <v>0</v>
      </c>
      <c r="S10" s="306">
        <f t="shared" si="1"/>
        <v>0</v>
      </c>
      <c r="T10" s="306">
        <f t="shared" si="0"/>
        <v>20836</v>
      </c>
    </row>
    <row r="11" spans="1:20" ht="18" customHeight="1">
      <c r="A11" s="870" t="s">
        <v>233</v>
      </c>
      <c r="B11" s="529" t="s">
        <v>223</v>
      </c>
      <c r="C11" s="308">
        <v>28031</v>
      </c>
      <c r="D11" s="308">
        <v>3</v>
      </c>
      <c r="E11" s="309">
        <v>0</v>
      </c>
      <c r="F11" s="309">
        <v>1</v>
      </c>
      <c r="G11" s="309">
        <v>0</v>
      </c>
      <c r="H11" s="309">
        <v>0</v>
      </c>
      <c r="I11" s="309">
        <v>0</v>
      </c>
      <c r="J11" s="309">
        <v>1</v>
      </c>
      <c r="K11" s="309">
        <v>1</v>
      </c>
      <c r="L11" s="309">
        <v>0</v>
      </c>
      <c r="M11" s="309">
        <v>0</v>
      </c>
      <c r="N11" s="309">
        <v>2</v>
      </c>
      <c r="O11" s="309">
        <v>0</v>
      </c>
      <c r="P11" s="309">
        <v>0</v>
      </c>
      <c r="Q11" s="309">
        <v>0</v>
      </c>
      <c r="R11" s="309">
        <v>1</v>
      </c>
      <c r="S11" s="310">
        <v>0</v>
      </c>
      <c r="T11" s="311">
        <f t="shared" si="0"/>
        <v>28040</v>
      </c>
    </row>
    <row r="12" spans="1:20" ht="18" customHeight="1">
      <c r="A12" s="870"/>
      <c r="B12" s="529" t="s">
        <v>222</v>
      </c>
      <c r="C12" s="308">
        <v>4812</v>
      </c>
      <c r="D12" s="309">
        <v>0</v>
      </c>
      <c r="E12" s="309">
        <v>0</v>
      </c>
      <c r="F12" s="309">
        <v>0</v>
      </c>
      <c r="G12" s="309">
        <v>0</v>
      </c>
      <c r="H12" s="309">
        <v>0</v>
      </c>
      <c r="I12" s="309">
        <v>0</v>
      </c>
      <c r="J12" s="309">
        <v>0</v>
      </c>
      <c r="K12" s="309">
        <v>0</v>
      </c>
      <c r="L12" s="309">
        <v>0</v>
      </c>
      <c r="M12" s="309">
        <v>0</v>
      </c>
      <c r="N12" s="309">
        <v>0</v>
      </c>
      <c r="O12" s="309">
        <v>0</v>
      </c>
      <c r="P12" s="309"/>
      <c r="Q12" s="309">
        <v>0</v>
      </c>
      <c r="R12" s="309">
        <v>0</v>
      </c>
      <c r="S12" s="310">
        <v>0</v>
      </c>
      <c r="T12" s="311">
        <f t="shared" si="0"/>
        <v>4812</v>
      </c>
    </row>
    <row r="13" spans="1:20" ht="18" customHeight="1">
      <c r="A13" s="870"/>
      <c r="B13" s="529" t="s">
        <v>221</v>
      </c>
      <c r="C13" s="310">
        <f>+C12+C11</f>
        <v>32843</v>
      </c>
      <c r="D13" s="310">
        <f t="shared" ref="D13:S13" si="2">+D12+D11</f>
        <v>3</v>
      </c>
      <c r="E13" s="310">
        <f t="shared" si="2"/>
        <v>0</v>
      </c>
      <c r="F13" s="310">
        <f t="shared" si="2"/>
        <v>1</v>
      </c>
      <c r="G13" s="310">
        <f t="shared" si="2"/>
        <v>0</v>
      </c>
      <c r="H13" s="310">
        <f t="shared" si="2"/>
        <v>0</v>
      </c>
      <c r="I13" s="310">
        <f t="shared" si="2"/>
        <v>0</v>
      </c>
      <c r="J13" s="310">
        <f t="shared" si="2"/>
        <v>1</v>
      </c>
      <c r="K13" s="310">
        <f t="shared" si="2"/>
        <v>1</v>
      </c>
      <c r="L13" s="310">
        <f t="shared" si="2"/>
        <v>0</v>
      </c>
      <c r="M13" s="310">
        <f t="shared" si="2"/>
        <v>0</v>
      </c>
      <c r="N13" s="310">
        <f t="shared" si="2"/>
        <v>2</v>
      </c>
      <c r="O13" s="310">
        <f t="shared" si="2"/>
        <v>0</v>
      </c>
      <c r="P13" s="310">
        <f t="shared" si="2"/>
        <v>0</v>
      </c>
      <c r="Q13" s="310">
        <f t="shared" si="2"/>
        <v>0</v>
      </c>
      <c r="R13" s="310">
        <f t="shared" si="2"/>
        <v>1</v>
      </c>
      <c r="S13" s="310">
        <f t="shared" si="2"/>
        <v>0</v>
      </c>
      <c r="T13" s="310">
        <f t="shared" si="0"/>
        <v>32852</v>
      </c>
    </row>
    <row r="14" spans="1:20" ht="18" customHeight="1">
      <c r="A14" s="871" t="s">
        <v>232</v>
      </c>
      <c r="B14" s="528" t="s">
        <v>223</v>
      </c>
      <c r="C14" s="304">
        <v>38346</v>
      </c>
      <c r="D14" s="304">
        <v>3</v>
      </c>
      <c r="E14" s="305">
        <v>1</v>
      </c>
      <c r="F14" s="305">
        <v>0</v>
      </c>
      <c r="G14" s="305">
        <v>0</v>
      </c>
      <c r="H14" s="305">
        <v>0</v>
      </c>
      <c r="I14" s="305">
        <v>1</v>
      </c>
      <c r="J14" s="305">
        <v>0</v>
      </c>
      <c r="K14" s="305">
        <v>0</v>
      </c>
      <c r="L14" s="305">
        <v>0</v>
      </c>
      <c r="M14" s="305">
        <v>0</v>
      </c>
      <c r="N14" s="305">
        <v>0</v>
      </c>
      <c r="O14" s="305">
        <v>0</v>
      </c>
      <c r="P14" s="305">
        <v>0</v>
      </c>
      <c r="Q14" s="305">
        <v>0</v>
      </c>
      <c r="R14" s="305">
        <v>0</v>
      </c>
      <c r="S14" s="306">
        <v>0</v>
      </c>
      <c r="T14" s="307">
        <f t="shared" si="0"/>
        <v>38351</v>
      </c>
    </row>
    <row r="15" spans="1:20" ht="18" customHeight="1">
      <c r="A15" s="871"/>
      <c r="B15" s="528" t="s">
        <v>222</v>
      </c>
      <c r="C15" s="304">
        <v>8731</v>
      </c>
      <c r="D15" s="305">
        <v>2</v>
      </c>
      <c r="E15" s="305">
        <v>0</v>
      </c>
      <c r="F15" s="305">
        <v>0</v>
      </c>
      <c r="G15" s="305">
        <v>0</v>
      </c>
      <c r="H15" s="305">
        <v>0</v>
      </c>
      <c r="I15" s="305">
        <v>1</v>
      </c>
      <c r="J15" s="305">
        <v>0</v>
      </c>
      <c r="K15" s="305">
        <v>0</v>
      </c>
      <c r="L15" s="305">
        <v>0</v>
      </c>
      <c r="M15" s="305">
        <v>0</v>
      </c>
      <c r="N15" s="305">
        <v>0</v>
      </c>
      <c r="O15" s="305">
        <v>0</v>
      </c>
      <c r="P15" s="305"/>
      <c r="Q15" s="305">
        <v>0</v>
      </c>
      <c r="R15" s="305">
        <v>0</v>
      </c>
      <c r="S15" s="306">
        <v>0</v>
      </c>
      <c r="T15" s="307">
        <f t="shared" si="0"/>
        <v>8734</v>
      </c>
    </row>
    <row r="16" spans="1:20" ht="18" customHeight="1">
      <c r="A16" s="871"/>
      <c r="B16" s="528" t="s">
        <v>221</v>
      </c>
      <c r="C16" s="306">
        <f>+C15+C14</f>
        <v>47077</v>
      </c>
      <c r="D16" s="306">
        <f t="shared" ref="D16:S16" si="3">+D15+D14</f>
        <v>5</v>
      </c>
      <c r="E16" s="306">
        <f t="shared" si="3"/>
        <v>1</v>
      </c>
      <c r="F16" s="306">
        <f t="shared" si="3"/>
        <v>0</v>
      </c>
      <c r="G16" s="306">
        <f t="shared" si="3"/>
        <v>0</v>
      </c>
      <c r="H16" s="306">
        <f t="shared" si="3"/>
        <v>0</v>
      </c>
      <c r="I16" s="306">
        <f t="shared" si="3"/>
        <v>2</v>
      </c>
      <c r="J16" s="306">
        <f t="shared" si="3"/>
        <v>0</v>
      </c>
      <c r="K16" s="306">
        <f t="shared" si="3"/>
        <v>0</v>
      </c>
      <c r="L16" s="306">
        <f t="shared" si="3"/>
        <v>0</v>
      </c>
      <c r="M16" s="306">
        <f t="shared" si="3"/>
        <v>0</v>
      </c>
      <c r="N16" s="306">
        <f t="shared" si="3"/>
        <v>0</v>
      </c>
      <c r="O16" s="306">
        <f t="shared" si="3"/>
        <v>0</v>
      </c>
      <c r="P16" s="306">
        <f t="shared" si="3"/>
        <v>0</v>
      </c>
      <c r="Q16" s="306">
        <f t="shared" si="3"/>
        <v>0</v>
      </c>
      <c r="R16" s="306">
        <f t="shared" si="3"/>
        <v>0</v>
      </c>
      <c r="S16" s="306">
        <f t="shared" si="3"/>
        <v>0</v>
      </c>
      <c r="T16" s="306">
        <f t="shared" si="0"/>
        <v>47085</v>
      </c>
    </row>
    <row r="17" spans="1:20" ht="18" customHeight="1">
      <c r="A17" s="870" t="s">
        <v>231</v>
      </c>
      <c r="B17" s="529" t="s">
        <v>223</v>
      </c>
      <c r="C17" s="308">
        <v>59452</v>
      </c>
      <c r="D17" s="308">
        <v>9</v>
      </c>
      <c r="E17" s="309">
        <v>1</v>
      </c>
      <c r="F17" s="309">
        <v>3</v>
      </c>
      <c r="G17" s="309">
        <v>1</v>
      </c>
      <c r="H17" s="309">
        <v>0</v>
      </c>
      <c r="I17" s="309">
        <v>2</v>
      </c>
      <c r="J17" s="309">
        <v>0</v>
      </c>
      <c r="K17" s="309">
        <v>0</v>
      </c>
      <c r="L17" s="309">
        <v>0</v>
      </c>
      <c r="M17" s="309">
        <v>0</v>
      </c>
      <c r="N17" s="309">
        <v>0</v>
      </c>
      <c r="O17" s="309">
        <v>0</v>
      </c>
      <c r="P17" s="309">
        <v>0</v>
      </c>
      <c r="Q17" s="309">
        <v>0</v>
      </c>
      <c r="R17" s="309">
        <v>1</v>
      </c>
      <c r="S17" s="310">
        <v>1</v>
      </c>
      <c r="T17" s="311">
        <f t="shared" si="0"/>
        <v>59470</v>
      </c>
    </row>
    <row r="18" spans="1:20" ht="18" customHeight="1">
      <c r="A18" s="870"/>
      <c r="B18" s="529" t="s">
        <v>222</v>
      </c>
      <c r="C18" s="308">
        <v>14160</v>
      </c>
      <c r="D18" s="309">
        <v>1</v>
      </c>
      <c r="E18" s="309">
        <v>1</v>
      </c>
      <c r="F18" s="309">
        <v>0</v>
      </c>
      <c r="G18" s="309">
        <v>0</v>
      </c>
      <c r="H18" s="309">
        <v>0</v>
      </c>
      <c r="I18" s="309">
        <v>0</v>
      </c>
      <c r="J18" s="309">
        <v>0</v>
      </c>
      <c r="K18" s="309">
        <v>0</v>
      </c>
      <c r="L18" s="309">
        <v>0</v>
      </c>
      <c r="M18" s="309">
        <v>0</v>
      </c>
      <c r="N18" s="309">
        <v>0</v>
      </c>
      <c r="O18" s="309">
        <v>0</v>
      </c>
      <c r="P18" s="309"/>
      <c r="Q18" s="309">
        <v>0</v>
      </c>
      <c r="R18" s="309">
        <v>0</v>
      </c>
      <c r="S18" s="310">
        <v>0</v>
      </c>
      <c r="T18" s="311">
        <f t="shared" si="0"/>
        <v>14162</v>
      </c>
    </row>
    <row r="19" spans="1:20" ht="18" customHeight="1">
      <c r="A19" s="870"/>
      <c r="B19" s="529" t="s">
        <v>221</v>
      </c>
      <c r="C19" s="310">
        <f>+C18+C17</f>
        <v>73612</v>
      </c>
      <c r="D19" s="310">
        <f t="shared" ref="D19:S19" si="4">+D18+D17</f>
        <v>10</v>
      </c>
      <c r="E19" s="310">
        <f t="shared" si="4"/>
        <v>2</v>
      </c>
      <c r="F19" s="310">
        <f t="shared" si="4"/>
        <v>3</v>
      </c>
      <c r="G19" s="310">
        <f t="shared" si="4"/>
        <v>1</v>
      </c>
      <c r="H19" s="310">
        <f t="shared" si="4"/>
        <v>0</v>
      </c>
      <c r="I19" s="310">
        <f t="shared" si="4"/>
        <v>2</v>
      </c>
      <c r="J19" s="310">
        <f t="shared" si="4"/>
        <v>0</v>
      </c>
      <c r="K19" s="310">
        <f t="shared" si="4"/>
        <v>0</v>
      </c>
      <c r="L19" s="310">
        <f t="shared" si="4"/>
        <v>0</v>
      </c>
      <c r="M19" s="310">
        <f t="shared" si="4"/>
        <v>0</v>
      </c>
      <c r="N19" s="310">
        <f t="shared" si="4"/>
        <v>0</v>
      </c>
      <c r="O19" s="310">
        <f t="shared" si="4"/>
        <v>0</v>
      </c>
      <c r="P19" s="310">
        <f t="shared" si="4"/>
        <v>0</v>
      </c>
      <c r="Q19" s="310">
        <f t="shared" si="4"/>
        <v>0</v>
      </c>
      <c r="R19" s="310">
        <f t="shared" si="4"/>
        <v>1</v>
      </c>
      <c r="S19" s="310">
        <f t="shared" si="4"/>
        <v>1</v>
      </c>
      <c r="T19" s="310">
        <f t="shared" si="0"/>
        <v>73632</v>
      </c>
    </row>
    <row r="20" spans="1:20" ht="18" customHeight="1">
      <c r="A20" s="871" t="s">
        <v>230</v>
      </c>
      <c r="B20" s="528" t="s">
        <v>223</v>
      </c>
      <c r="C20" s="304">
        <v>85987</v>
      </c>
      <c r="D20" s="304">
        <v>11</v>
      </c>
      <c r="E20" s="305">
        <v>5</v>
      </c>
      <c r="F20" s="305">
        <v>4</v>
      </c>
      <c r="G20" s="305">
        <v>3</v>
      </c>
      <c r="H20" s="305">
        <v>2</v>
      </c>
      <c r="I20" s="305">
        <v>0</v>
      </c>
      <c r="J20" s="305">
        <v>0</v>
      </c>
      <c r="K20" s="305">
        <v>1</v>
      </c>
      <c r="L20" s="305">
        <v>0</v>
      </c>
      <c r="M20" s="305">
        <v>0</v>
      </c>
      <c r="N20" s="305">
        <v>0</v>
      </c>
      <c r="O20" s="305">
        <v>0</v>
      </c>
      <c r="P20" s="305">
        <v>0</v>
      </c>
      <c r="Q20" s="305">
        <v>0</v>
      </c>
      <c r="R20" s="305">
        <v>0</v>
      </c>
      <c r="S20" s="306">
        <v>0</v>
      </c>
      <c r="T20" s="307">
        <f t="shared" si="0"/>
        <v>86013</v>
      </c>
    </row>
    <row r="21" spans="1:20" ht="18" customHeight="1">
      <c r="A21" s="871"/>
      <c r="B21" s="528" t="s">
        <v>222</v>
      </c>
      <c r="C21" s="304">
        <v>20671</v>
      </c>
      <c r="D21" s="305">
        <v>2</v>
      </c>
      <c r="E21" s="305">
        <v>1</v>
      </c>
      <c r="F21" s="305">
        <v>0</v>
      </c>
      <c r="G21" s="305">
        <v>0</v>
      </c>
      <c r="H21" s="305">
        <v>0</v>
      </c>
      <c r="I21" s="305">
        <v>0</v>
      </c>
      <c r="J21" s="305">
        <v>0</v>
      </c>
      <c r="K21" s="305">
        <v>0</v>
      </c>
      <c r="L21" s="305">
        <v>0</v>
      </c>
      <c r="M21" s="305">
        <v>0</v>
      </c>
      <c r="N21" s="305">
        <v>0</v>
      </c>
      <c r="O21" s="305">
        <v>0</v>
      </c>
      <c r="P21" s="305"/>
      <c r="Q21" s="305">
        <v>0</v>
      </c>
      <c r="R21" s="305">
        <v>0</v>
      </c>
      <c r="S21" s="306">
        <v>0</v>
      </c>
      <c r="T21" s="307">
        <f t="shared" si="0"/>
        <v>20674</v>
      </c>
    </row>
    <row r="22" spans="1:20" ht="18" customHeight="1">
      <c r="A22" s="871"/>
      <c r="B22" s="528" t="s">
        <v>221</v>
      </c>
      <c r="C22" s="306">
        <f>+C21+C20</f>
        <v>106658</v>
      </c>
      <c r="D22" s="306">
        <f t="shared" ref="D22:S22" si="5">+D21+D20</f>
        <v>13</v>
      </c>
      <c r="E22" s="306">
        <f t="shared" si="5"/>
        <v>6</v>
      </c>
      <c r="F22" s="306">
        <f t="shared" si="5"/>
        <v>4</v>
      </c>
      <c r="G22" s="306">
        <f t="shared" si="5"/>
        <v>3</v>
      </c>
      <c r="H22" s="306">
        <f t="shared" si="5"/>
        <v>2</v>
      </c>
      <c r="I22" s="306">
        <f t="shared" si="5"/>
        <v>0</v>
      </c>
      <c r="J22" s="306">
        <f t="shared" si="5"/>
        <v>0</v>
      </c>
      <c r="K22" s="306">
        <f t="shared" si="5"/>
        <v>1</v>
      </c>
      <c r="L22" s="306">
        <f t="shared" si="5"/>
        <v>0</v>
      </c>
      <c r="M22" s="306">
        <f t="shared" si="5"/>
        <v>0</v>
      </c>
      <c r="N22" s="306">
        <f t="shared" si="5"/>
        <v>0</v>
      </c>
      <c r="O22" s="306">
        <f t="shared" si="5"/>
        <v>0</v>
      </c>
      <c r="P22" s="306">
        <f t="shared" si="5"/>
        <v>0</v>
      </c>
      <c r="Q22" s="306">
        <f t="shared" si="5"/>
        <v>0</v>
      </c>
      <c r="R22" s="306">
        <f t="shared" si="5"/>
        <v>0</v>
      </c>
      <c r="S22" s="306">
        <f t="shared" si="5"/>
        <v>0</v>
      </c>
      <c r="T22" s="306">
        <f t="shared" si="0"/>
        <v>106687</v>
      </c>
    </row>
    <row r="23" spans="1:20" ht="18" customHeight="1">
      <c r="A23" s="870" t="s">
        <v>229</v>
      </c>
      <c r="B23" s="529" t="s">
        <v>223</v>
      </c>
      <c r="C23" s="308">
        <v>87744</v>
      </c>
      <c r="D23" s="308">
        <v>4</v>
      </c>
      <c r="E23" s="309">
        <v>6</v>
      </c>
      <c r="F23" s="309">
        <v>3</v>
      </c>
      <c r="G23" s="309">
        <v>3</v>
      </c>
      <c r="H23" s="309">
        <v>2</v>
      </c>
      <c r="I23" s="309">
        <v>1</v>
      </c>
      <c r="J23" s="309">
        <v>0</v>
      </c>
      <c r="K23" s="309">
        <v>0</v>
      </c>
      <c r="L23" s="309">
        <v>0</v>
      </c>
      <c r="M23" s="309">
        <v>0</v>
      </c>
      <c r="N23" s="309">
        <v>0</v>
      </c>
      <c r="O23" s="309">
        <v>1</v>
      </c>
      <c r="P23" s="309">
        <v>0</v>
      </c>
      <c r="Q23" s="309">
        <v>0</v>
      </c>
      <c r="R23" s="309">
        <v>2</v>
      </c>
      <c r="S23" s="310">
        <v>1</v>
      </c>
      <c r="T23" s="311">
        <f t="shared" si="0"/>
        <v>87767</v>
      </c>
    </row>
    <row r="24" spans="1:20" ht="18" customHeight="1">
      <c r="A24" s="870"/>
      <c r="B24" s="529" t="s">
        <v>222</v>
      </c>
      <c r="C24" s="308">
        <v>24896</v>
      </c>
      <c r="D24" s="309">
        <v>2</v>
      </c>
      <c r="E24" s="309">
        <v>0</v>
      </c>
      <c r="F24" s="309">
        <v>1</v>
      </c>
      <c r="G24" s="309">
        <v>1</v>
      </c>
      <c r="H24" s="309">
        <v>1</v>
      </c>
      <c r="I24" s="309">
        <v>0</v>
      </c>
      <c r="J24" s="309">
        <v>0</v>
      </c>
      <c r="K24" s="309">
        <v>2</v>
      </c>
      <c r="L24" s="309">
        <v>0</v>
      </c>
      <c r="M24" s="309">
        <v>0</v>
      </c>
      <c r="N24" s="309">
        <v>0</v>
      </c>
      <c r="O24" s="309">
        <v>0</v>
      </c>
      <c r="P24" s="309"/>
      <c r="Q24" s="309">
        <v>0</v>
      </c>
      <c r="R24" s="309">
        <v>0</v>
      </c>
      <c r="S24" s="310">
        <v>0</v>
      </c>
      <c r="T24" s="311">
        <f t="shared" si="0"/>
        <v>24903</v>
      </c>
    </row>
    <row r="25" spans="1:20" ht="18" customHeight="1">
      <c r="A25" s="870"/>
      <c r="B25" s="529" t="s">
        <v>221</v>
      </c>
      <c r="C25" s="310">
        <f>+C24+C23</f>
        <v>112640</v>
      </c>
      <c r="D25" s="310">
        <f t="shared" ref="D25:S25" si="6">+D24+D23</f>
        <v>6</v>
      </c>
      <c r="E25" s="310">
        <f t="shared" si="6"/>
        <v>6</v>
      </c>
      <c r="F25" s="310">
        <f t="shared" si="6"/>
        <v>4</v>
      </c>
      <c r="G25" s="310">
        <f t="shared" si="6"/>
        <v>4</v>
      </c>
      <c r="H25" s="310">
        <f t="shared" si="6"/>
        <v>3</v>
      </c>
      <c r="I25" s="310">
        <f t="shared" si="6"/>
        <v>1</v>
      </c>
      <c r="J25" s="310">
        <f t="shared" si="6"/>
        <v>0</v>
      </c>
      <c r="K25" s="310">
        <f t="shared" si="6"/>
        <v>2</v>
      </c>
      <c r="L25" s="310">
        <f t="shared" si="6"/>
        <v>0</v>
      </c>
      <c r="M25" s="310">
        <f t="shared" si="6"/>
        <v>0</v>
      </c>
      <c r="N25" s="310">
        <f t="shared" si="6"/>
        <v>0</v>
      </c>
      <c r="O25" s="310">
        <f t="shared" si="6"/>
        <v>1</v>
      </c>
      <c r="P25" s="310">
        <f t="shared" si="6"/>
        <v>0</v>
      </c>
      <c r="Q25" s="310">
        <f t="shared" si="6"/>
        <v>0</v>
      </c>
      <c r="R25" s="310">
        <f t="shared" si="6"/>
        <v>2</v>
      </c>
      <c r="S25" s="310">
        <f t="shared" si="6"/>
        <v>1</v>
      </c>
      <c r="T25" s="310">
        <f t="shared" si="0"/>
        <v>112670</v>
      </c>
    </row>
    <row r="26" spans="1:20" ht="18" customHeight="1">
      <c r="A26" s="871" t="s">
        <v>228</v>
      </c>
      <c r="B26" s="528" t="s">
        <v>223</v>
      </c>
      <c r="C26" s="304">
        <v>75992</v>
      </c>
      <c r="D26" s="304">
        <v>6</v>
      </c>
      <c r="E26" s="305">
        <v>1</v>
      </c>
      <c r="F26" s="305">
        <v>1</v>
      </c>
      <c r="G26" s="305">
        <v>8</v>
      </c>
      <c r="H26" s="305">
        <v>3</v>
      </c>
      <c r="I26" s="305">
        <v>0</v>
      </c>
      <c r="J26" s="305">
        <v>0</v>
      </c>
      <c r="K26" s="305">
        <v>0</v>
      </c>
      <c r="L26" s="305">
        <v>0</v>
      </c>
      <c r="M26" s="305">
        <v>0</v>
      </c>
      <c r="N26" s="305">
        <v>0</v>
      </c>
      <c r="O26" s="305">
        <v>0</v>
      </c>
      <c r="P26" s="305">
        <v>0</v>
      </c>
      <c r="Q26" s="305">
        <v>0</v>
      </c>
      <c r="R26" s="305">
        <v>0</v>
      </c>
      <c r="S26" s="306">
        <v>0</v>
      </c>
      <c r="T26" s="307">
        <f t="shared" si="0"/>
        <v>76011</v>
      </c>
    </row>
    <row r="27" spans="1:20" ht="18" customHeight="1">
      <c r="A27" s="871"/>
      <c r="B27" s="528" t="s">
        <v>222</v>
      </c>
      <c r="C27" s="304">
        <v>26465</v>
      </c>
      <c r="D27" s="305">
        <v>2</v>
      </c>
      <c r="E27" s="305">
        <v>0</v>
      </c>
      <c r="F27" s="305">
        <v>0</v>
      </c>
      <c r="G27" s="305">
        <v>0</v>
      </c>
      <c r="H27" s="305">
        <v>0</v>
      </c>
      <c r="I27" s="305">
        <v>0</v>
      </c>
      <c r="J27" s="305">
        <v>0</v>
      </c>
      <c r="K27" s="305">
        <v>0</v>
      </c>
      <c r="L27" s="305">
        <v>0</v>
      </c>
      <c r="M27" s="305">
        <v>0</v>
      </c>
      <c r="N27" s="305">
        <v>0</v>
      </c>
      <c r="O27" s="305">
        <v>0</v>
      </c>
      <c r="P27" s="305"/>
      <c r="Q27" s="305">
        <v>0</v>
      </c>
      <c r="R27" s="305">
        <v>0</v>
      </c>
      <c r="S27" s="306">
        <v>0</v>
      </c>
      <c r="T27" s="307">
        <f t="shared" si="0"/>
        <v>26467</v>
      </c>
    </row>
    <row r="28" spans="1:20" ht="18" customHeight="1">
      <c r="A28" s="871"/>
      <c r="B28" s="528" t="s">
        <v>221</v>
      </c>
      <c r="C28" s="306">
        <f>+C27+C26</f>
        <v>102457</v>
      </c>
      <c r="D28" s="306">
        <f t="shared" ref="D28:S28" si="7">+D27+D26</f>
        <v>8</v>
      </c>
      <c r="E28" s="306">
        <f t="shared" si="7"/>
        <v>1</v>
      </c>
      <c r="F28" s="306">
        <f t="shared" si="7"/>
        <v>1</v>
      </c>
      <c r="G28" s="306">
        <f t="shared" si="7"/>
        <v>8</v>
      </c>
      <c r="H28" s="306">
        <f t="shared" si="7"/>
        <v>3</v>
      </c>
      <c r="I28" s="306">
        <f t="shared" si="7"/>
        <v>0</v>
      </c>
      <c r="J28" s="306">
        <f t="shared" si="7"/>
        <v>0</v>
      </c>
      <c r="K28" s="306">
        <f t="shared" si="7"/>
        <v>0</v>
      </c>
      <c r="L28" s="306">
        <f t="shared" si="7"/>
        <v>0</v>
      </c>
      <c r="M28" s="306">
        <f t="shared" si="7"/>
        <v>0</v>
      </c>
      <c r="N28" s="306">
        <f t="shared" si="7"/>
        <v>0</v>
      </c>
      <c r="O28" s="306">
        <f t="shared" si="7"/>
        <v>0</v>
      </c>
      <c r="P28" s="306">
        <f t="shared" si="7"/>
        <v>0</v>
      </c>
      <c r="Q28" s="306">
        <f t="shared" si="7"/>
        <v>0</v>
      </c>
      <c r="R28" s="306">
        <f t="shared" si="7"/>
        <v>0</v>
      </c>
      <c r="S28" s="306">
        <f t="shared" si="7"/>
        <v>0</v>
      </c>
      <c r="T28" s="306">
        <f t="shared" si="0"/>
        <v>102478</v>
      </c>
    </row>
    <row r="29" spans="1:20" ht="18" customHeight="1">
      <c r="A29" s="870" t="s">
        <v>227</v>
      </c>
      <c r="B29" s="529" t="s">
        <v>223</v>
      </c>
      <c r="C29" s="308">
        <v>52302</v>
      </c>
      <c r="D29" s="308">
        <v>6</v>
      </c>
      <c r="E29" s="309">
        <v>1</v>
      </c>
      <c r="F29" s="309">
        <v>1</v>
      </c>
      <c r="G29" s="309">
        <v>1</v>
      </c>
      <c r="H29" s="309">
        <v>1</v>
      </c>
      <c r="I29" s="309">
        <v>0</v>
      </c>
      <c r="J29" s="309">
        <v>0</v>
      </c>
      <c r="K29" s="309">
        <v>0</v>
      </c>
      <c r="L29" s="309">
        <v>0</v>
      </c>
      <c r="M29" s="309">
        <v>0</v>
      </c>
      <c r="N29" s="309">
        <v>0</v>
      </c>
      <c r="O29" s="309">
        <v>0</v>
      </c>
      <c r="P29" s="309">
        <v>0</v>
      </c>
      <c r="Q29" s="309">
        <v>0</v>
      </c>
      <c r="R29" s="309">
        <v>0</v>
      </c>
      <c r="S29" s="310">
        <v>2</v>
      </c>
      <c r="T29" s="311">
        <f t="shared" si="0"/>
        <v>52314</v>
      </c>
    </row>
    <row r="30" spans="1:20" ht="18" customHeight="1">
      <c r="A30" s="870"/>
      <c r="B30" s="529" t="s">
        <v>222</v>
      </c>
      <c r="C30" s="308">
        <v>20378</v>
      </c>
      <c r="D30" s="309">
        <v>2</v>
      </c>
      <c r="E30" s="309">
        <v>0</v>
      </c>
      <c r="F30" s="309">
        <v>0</v>
      </c>
      <c r="G30" s="309">
        <v>0</v>
      </c>
      <c r="H30" s="309">
        <v>0</v>
      </c>
      <c r="I30" s="309">
        <v>0</v>
      </c>
      <c r="J30" s="309">
        <v>0</v>
      </c>
      <c r="K30" s="309">
        <v>0</v>
      </c>
      <c r="L30" s="309">
        <v>0</v>
      </c>
      <c r="M30" s="309">
        <v>0</v>
      </c>
      <c r="N30" s="309">
        <v>0</v>
      </c>
      <c r="O30" s="309">
        <v>0</v>
      </c>
      <c r="P30" s="309"/>
      <c r="Q30" s="309">
        <v>0</v>
      </c>
      <c r="R30" s="309">
        <v>0</v>
      </c>
      <c r="S30" s="310">
        <v>0</v>
      </c>
      <c r="T30" s="311">
        <f t="shared" si="0"/>
        <v>20380</v>
      </c>
    </row>
    <row r="31" spans="1:20" ht="18" customHeight="1">
      <c r="A31" s="870"/>
      <c r="B31" s="529" t="s">
        <v>221</v>
      </c>
      <c r="C31" s="310">
        <f>+C30+C29</f>
        <v>72680</v>
      </c>
      <c r="D31" s="310">
        <f t="shared" ref="D31:S31" si="8">+D30+D29</f>
        <v>8</v>
      </c>
      <c r="E31" s="310">
        <f t="shared" si="8"/>
        <v>1</v>
      </c>
      <c r="F31" s="310">
        <f t="shared" si="8"/>
        <v>1</v>
      </c>
      <c r="G31" s="310">
        <f t="shared" si="8"/>
        <v>1</v>
      </c>
      <c r="H31" s="310">
        <f t="shared" si="8"/>
        <v>1</v>
      </c>
      <c r="I31" s="310">
        <f t="shared" si="8"/>
        <v>0</v>
      </c>
      <c r="J31" s="310">
        <f t="shared" si="8"/>
        <v>0</v>
      </c>
      <c r="K31" s="310">
        <f t="shared" si="8"/>
        <v>0</v>
      </c>
      <c r="L31" s="310">
        <f t="shared" si="8"/>
        <v>0</v>
      </c>
      <c r="M31" s="310">
        <f t="shared" si="8"/>
        <v>0</v>
      </c>
      <c r="N31" s="310">
        <f t="shared" si="8"/>
        <v>0</v>
      </c>
      <c r="O31" s="310">
        <f t="shared" si="8"/>
        <v>0</v>
      </c>
      <c r="P31" s="310">
        <f t="shared" si="8"/>
        <v>0</v>
      </c>
      <c r="Q31" s="310">
        <f t="shared" si="8"/>
        <v>0</v>
      </c>
      <c r="R31" s="310">
        <f t="shared" si="8"/>
        <v>0</v>
      </c>
      <c r="S31" s="310">
        <f t="shared" si="8"/>
        <v>2</v>
      </c>
      <c r="T31" s="310">
        <f t="shared" si="0"/>
        <v>72694</v>
      </c>
    </row>
    <row r="32" spans="1:20" ht="18" customHeight="1">
      <c r="A32" s="871" t="s">
        <v>226</v>
      </c>
      <c r="B32" s="528" t="s">
        <v>223</v>
      </c>
      <c r="C32" s="304">
        <v>27124</v>
      </c>
      <c r="D32" s="304">
        <v>1</v>
      </c>
      <c r="E32" s="305">
        <v>0</v>
      </c>
      <c r="F32" s="305">
        <v>0</v>
      </c>
      <c r="G32" s="305">
        <v>2</v>
      </c>
      <c r="H32" s="305">
        <v>1</v>
      </c>
      <c r="I32" s="305">
        <v>0</v>
      </c>
      <c r="J32" s="305">
        <v>0</v>
      </c>
      <c r="K32" s="305">
        <v>0</v>
      </c>
      <c r="L32" s="305">
        <v>0</v>
      </c>
      <c r="M32" s="305">
        <v>0</v>
      </c>
      <c r="N32" s="305">
        <v>1</v>
      </c>
      <c r="O32" s="305">
        <v>0</v>
      </c>
      <c r="P32" s="305">
        <v>0</v>
      </c>
      <c r="Q32" s="305">
        <v>0</v>
      </c>
      <c r="R32" s="305">
        <v>0</v>
      </c>
      <c r="S32" s="306">
        <v>0</v>
      </c>
      <c r="T32" s="307">
        <f t="shared" si="0"/>
        <v>27129</v>
      </c>
    </row>
    <row r="33" spans="1:25" ht="18" customHeight="1">
      <c r="A33" s="871"/>
      <c r="B33" s="528" t="s">
        <v>222</v>
      </c>
      <c r="C33" s="304">
        <v>15494</v>
      </c>
      <c r="D33" s="305">
        <v>0</v>
      </c>
      <c r="E33" s="305">
        <v>0</v>
      </c>
      <c r="F33" s="305">
        <v>0</v>
      </c>
      <c r="G33" s="305">
        <v>0</v>
      </c>
      <c r="H33" s="305">
        <v>0</v>
      </c>
      <c r="I33" s="305">
        <v>0</v>
      </c>
      <c r="J33" s="305">
        <v>0</v>
      </c>
      <c r="K33" s="305">
        <v>0</v>
      </c>
      <c r="L33" s="305">
        <v>0</v>
      </c>
      <c r="M33" s="305">
        <v>0</v>
      </c>
      <c r="N33" s="305">
        <v>0</v>
      </c>
      <c r="O33" s="305">
        <v>0</v>
      </c>
      <c r="P33" s="305"/>
      <c r="Q33" s="305">
        <v>0</v>
      </c>
      <c r="R33" s="305">
        <v>0</v>
      </c>
      <c r="S33" s="306">
        <v>0</v>
      </c>
      <c r="T33" s="307">
        <f t="shared" si="0"/>
        <v>15494</v>
      </c>
    </row>
    <row r="34" spans="1:25" ht="18" customHeight="1">
      <c r="A34" s="871"/>
      <c r="B34" s="528" t="s">
        <v>221</v>
      </c>
      <c r="C34" s="306">
        <f>+C33+C32</f>
        <v>42618</v>
      </c>
      <c r="D34" s="306">
        <f t="shared" ref="D34:S34" si="9">+D33+D32</f>
        <v>1</v>
      </c>
      <c r="E34" s="306">
        <f t="shared" si="9"/>
        <v>0</v>
      </c>
      <c r="F34" s="306">
        <f t="shared" si="9"/>
        <v>0</v>
      </c>
      <c r="G34" s="306">
        <f t="shared" si="9"/>
        <v>2</v>
      </c>
      <c r="H34" s="306">
        <f t="shared" si="9"/>
        <v>1</v>
      </c>
      <c r="I34" s="306">
        <f t="shared" si="9"/>
        <v>0</v>
      </c>
      <c r="J34" s="306">
        <f t="shared" si="9"/>
        <v>0</v>
      </c>
      <c r="K34" s="306">
        <f t="shared" si="9"/>
        <v>0</v>
      </c>
      <c r="L34" s="306">
        <f t="shared" si="9"/>
        <v>0</v>
      </c>
      <c r="M34" s="306">
        <f t="shared" si="9"/>
        <v>0</v>
      </c>
      <c r="N34" s="306">
        <f t="shared" si="9"/>
        <v>1</v>
      </c>
      <c r="O34" s="306">
        <f t="shared" si="9"/>
        <v>0</v>
      </c>
      <c r="P34" s="306">
        <f t="shared" si="9"/>
        <v>0</v>
      </c>
      <c r="Q34" s="306">
        <f t="shared" si="9"/>
        <v>0</v>
      </c>
      <c r="R34" s="306">
        <f t="shared" si="9"/>
        <v>0</v>
      </c>
      <c r="S34" s="306">
        <f t="shared" si="9"/>
        <v>0</v>
      </c>
      <c r="T34" s="306">
        <f t="shared" si="0"/>
        <v>42623</v>
      </c>
    </row>
    <row r="35" spans="1:25" ht="18" customHeight="1">
      <c r="A35" s="870" t="s">
        <v>225</v>
      </c>
      <c r="B35" s="529" t="s">
        <v>223</v>
      </c>
      <c r="C35" s="308">
        <v>6763</v>
      </c>
      <c r="D35" s="308">
        <v>0</v>
      </c>
      <c r="E35" s="309">
        <v>0</v>
      </c>
      <c r="F35" s="309">
        <v>0</v>
      </c>
      <c r="G35" s="309">
        <v>0</v>
      </c>
      <c r="H35" s="309">
        <v>0</v>
      </c>
      <c r="I35" s="309">
        <v>0</v>
      </c>
      <c r="J35" s="309">
        <v>0</v>
      </c>
      <c r="K35" s="309">
        <v>0</v>
      </c>
      <c r="L35" s="309">
        <v>0</v>
      </c>
      <c r="M35" s="309">
        <v>0</v>
      </c>
      <c r="N35" s="309">
        <v>0</v>
      </c>
      <c r="O35" s="309">
        <v>0</v>
      </c>
      <c r="P35" s="309">
        <v>0</v>
      </c>
      <c r="Q35" s="309">
        <v>0</v>
      </c>
      <c r="R35" s="309">
        <v>0</v>
      </c>
      <c r="S35" s="310">
        <v>0</v>
      </c>
      <c r="T35" s="311">
        <f t="shared" si="0"/>
        <v>6763</v>
      </c>
    </row>
    <row r="36" spans="1:25" ht="18" customHeight="1">
      <c r="A36" s="870"/>
      <c r="B36" s="529" t="s">
        <v>222</v>
      </c>
      <c r="C36" s="308">
        <v>6515</v>
      </c>
      <c r="D36" s="309">
        <v>0</v>
      </c>
      <c r="E36" s="309">
        <v>0</v>
      </c>
      <c r="F36" s="309">
        <v>1</v>
      </c>
      <c r="G36" s="309">
        <v>0</v>
      </c>
      <c r="H36" s="309">
        <v>0</v>
      </c>
      <c r="I36" s="309">
        <v>0</v>
      </c>
      <c r="J36" s="309">
        <v>1</v>
      </c>
      <c r="K36" s="309">
        <v>0</v>
      </c>
      <c r="L36" s="309">
        <v>0</v>
      </c>
      <c r="M36" s="309">
        <v>0</v>
      </c>
      <c r="N36" s="309">
        <v>0</v>
      </c>
      <c r="O36" s="309">
        <v>0</v>
      </c>
      <c r="P36" s="309"/>
      <c r="Q36" s="309">
        <v>0</v>
      </c>
      <c r="R36" s="309">
        <v>0</v>
      </c>
      <c r="S36" s="310">
        <v>0</v>
      </c>
      <c r="T36" s="311">
        <f t="shared" si="0"/>
        <v>6517</v>
      </c>
    </row>
    <row r="37" spans="1:25" ht="18" customHeight="1">
      <c r="A37" s="870"/>
      <c r="B37" s="529" t="s">
        <v>221</v>
      </c>
      <c r="C37" s="310">
        <f>+C36+C35</f>
        <v>13278</v>
      </c>
      <c r="D37" s="310">
        <f t="shared" ref="D37:S37" si="10">+D36+D35</f>
        <v>0</v>
      </c>
      <c r="E37" s="310">
        <f t="shared" si="10"/>
        <v>0</v>
      </c>
      <c r="F37" s="310">
        <f t="shared" si="10"/>
        <v>1</v>
      </c>
      <c r="G37" s="310">
        <f t="shared" si="10"/>
        <v>0</v>
      </c>
      <c r="H37" s="310">
        <f t="shared" si="10"/>
        <v>0</v>
      </c>
      <c r="I37" s="310">
        <f t="shared" si="10"/>
        <v>0</v>
      </c>
      <c r="J37" s="310">
        <f t="shared" si="10"/>
        <v>1</v>
      </c>
      <c r="K37" s="310">
        <f t="shared" si="10"/>
        <v>0</v>
      </c>
      <c r="L37" s="310">
        <f t="shared" si="10"/>
        <v>0</v>
      </c>
      <c r="M37" s="310">
        <f t="shared" si="10"/>
        <v>0</v>
      </c>
      <c r="N37" s="310">
        <f t="shared" si="10"/>
        <v>0</v>
      </c>
      <c r="O37" s="310">
        <f t="shared" si="10"/>
        <v>0</v>
      </c>
      <c r="P37" s="310">
        <f t="shared" si="10"/>
        <v>0</v>
      </c>
      <c r="Q37" s="310">
        <f t="shared" si="10"/>
        <v>0</v>
      </c>
      <c r="R37" s="310">
        <f t="shared" si="10"/>
        <v>0</v>
      </c>
      <c r="S37" s="310">
        <f t="shared" si="10"/>
        <v>0</v>
      </c>
      <c r="T37" s="310">
        <f t="shared" si="0"/>
        <v>13280</v>
      </c>
    </row>
    <row r="38" spans="1:25" ht="18" customHeight="1">
      <c r="A38" s="871" t="s">
        <v>224</v>
      </c>
      <c r="B38" s="528" t="s">
        <v>223</v>
      </c>
      <c r="C38" s="304">
        <v>3836</v>
      </c>
      <c r="D38" s="304">
        <v>0</v>
      </c>
      <c r="E38" s="305">
        <v>0</v>
      </c>
      <c r="F38" s="305">
        <v>0</v>
      </c>
      <c r="G38" s="305">
        <v>0</v>
      </c>
      <c r="H38" s="305">
        <v>0</v>
      </c>
      <c r="I38" s="305">
        <v>0</v>
      </c>
      <c r="J38" s="305">
        <v>0</v>
      </c>
      <c r="K38" s="305">
        <v>0</v>
      </c>
      <c r="L38" s="305">
        <v>0</v>
      </c>
      <c r="M38" s="305">
        <v>0</v>
      </c>
      <c r="N38" s="305">
        <v>0</v>
      </c>
      <c r="O38" s="305">
        <v>0</v>
      </c>
      <c r="P38" s="305">
        <v>0</v>
      </c>
      <c r="Q38" s="305">
        <v>0</v>
      </c>
      <c r="R38" s="305">
        <v>0</v>
      </c>
      <c r="S38" s="306">
        <v>0</v>
      </c>
      <c r="T38" s="307">
        <f t="shared" si="0"/>
        <v>3836</v>
      </c>
    </row>
    <row r="39" spans="1:25" ht="18" customHeight="1">
      <c r="A39" s="871"/>
      <c r="B39" s="528" t="s">
        <v>222</v>
      </c>
      <c r="C39" s="304">
        <v>5111</v>
      </c>
      <c r="D39" s="305">
        <v>0</v>
      </c>
      <c r="E39" s="305">
        <v>0</v>
      </c>
      <c r="F39" s="305">
        <v>0</v>
      </c>
      <c r="G39" s="305">
        <v>0</v>
      </c>
      <c r="H39" s="305">
        <v>0</v>
      </c>
      <c r="I39" s="305">
        <v>0</v>
      </c>
      <c r="J39" s="305">
        <v>0</v>
      </c>
      <c r="K39" s="305">
        <v>0</v>
      </c>
      <c r="L39" s="305">
        <v>0</v>
      </c>
      <c r="M39" s="305">
        <v>0</v>
      </c>
      <c r="N39" s="305">
        <v>0</v>
      </c>
      <c r="O39" s="305">
        <v>0</v>
      </c>
      <c r="P39" s="305"/>
      <c r="Q39" s="305">
        <v>0</v>
      </c>
      <c r="R39" s="305">
        <v>0</v>
      </c>
      <c r="S39" s="306">
        <v>0</v>
      </c>
      <c r="T39" s="307">
        <f t="shared" si="0"/>
        <v>5111</v>
      </c>
    </row>
    <row r="40" spans="1:25" ht="18" customHeight="1">
      <c r="A40" s="871"/>
      <c r="B40" s="528" t="s">
        <v>221</v>
      </c>
      <c r="C40" s="306">
        <f>+C39+C38</f>
        <v>8947</v>
      </c>
      <c r="D40" s="306">
        <f t="shared" ref="D40:S40" si="11">+D39+D38</f>
        <v>0</v>
      </c>
      <c r="E40" s="306">
        <f t="shared" si="11"/>
        <v>0</v>
      </c>
      <c r="F40" s="306">
        <f t="shared" si="11"/>
        <v>0</v>
      </c>
      <c r="G40" s="306">
        <f t="shared" si="11"/>
        <v>0</v>
      </c>
      <c r="H40" s="306">
        <f t="shared" si="11"/>
        <v>0</v>
      </c>
      <c r="I40" s="306">
        <f t="shared" si="11"/>
        <v>0</v>
      </c>
      <c r="J40" s="306">
        <f t="shared" si="11"/>
        <v>0</v>
      </c>
      <c r="K40" s="306">
        <f t="shared" si="11"/>
        <v>0</v>
      </c>
      <c r="L40" s="306">
        <f t="shared" si="11"/>
        <v>0</v>
      </c>
      <c r="M40" s="306">
        <f t="shared" si="11"/>
        <v>0</v>
      </c>
      <c r="N40" s="306">
        <f t="shared" si="11"/>
        <v>0</v>
      </c>
      <c r="O40" s="306">
        <f t="shared" si="11"/>
        <v>0</v>
      </c>
      <c r="P40" s="306">
        <f t="shared" si="11"/>
        <v>0</v>
      </c>
      <c r="Q40" s="306">
        <f t="shared" si="11"/>
        <v>0</v>
      </c>
      <c r="R40" s="306">
        <f t="shared" si="11"/>
        <v>0</v>
      </c>
      <c r="S40" s="306">
        <f t="shared" si="11"/>
        <v>0</v>
      </c>
      <c r="T40" s="306">
        <f t="shared" si="0"/>
        <v>8947</v>
      </c>
    </row>
    <row r="41" spans="1:25" ht="18" customHeight="1">
      <c r="A41" s="870" t="s">
        <v>501</v>
      </c>
      <c r="B41" s="529" t="s">
        <v>223</v>
      </c>
      <c r="C41" s="308">
        <v>2844</v>
      </c>
      <c r="D41" s="308">
        <v>0</v>
      </c>
      <c r="E41" s="309">
        <v>0</v>
      </c>
      <c r="F41" s="309">
        <v>0</v>
      </c>
      <c r="G41" s="309">
        <v>0</v>
      </c>
      <c r="H41" s="309">
        <v>0</v>
      </c>
      <c r="I41" s="309">
        <v>0</v>
      </c>
      <c r="J41" s="309">
        <v>0</v>
      </c>
      <c r="K41" s="309">
        <v>0</v>
      </c>
      <c r="L41" s="309">
        <v>0</v>
      </c>
      <c r="M41" s="309">
        <v>0</v>
      </c>
      <c r="N41" s="309">
        <v>0</v>
      </c>
      <c r="O41" s="309">
        <v>0</v>
      </c>
      <c r="P41" s="309">
        <v>0</v>
      </c>
      <c r="Q41" s="309">
        <v>0</v>
      </c>
      <c r="R41" s="309">
        <v>0</v>
      </c>
      <c r="S41" s="310">
        <v>0</v>
      </c>
      <c r="T41" s="311">
        <f t="shared" si="0"/>
        <v>2844</v>
      </c>
    </row>
    <row r="42" spans="1:25" ht="18" customHeight="1">
      <c r="A42" s="870"/>
      <c r="B42" s="529" t="s">
        <v>222</v>
      </c>
      <c r="C42" s="308">
        <v>5273</v>
      </c>
      <c r="D42" s="309">
        <v>0</v>
      </c>
      <c r="E42" s="309">
        <v>0</v>
      </c>
      <c r="F42" s="309">
        <v>0</v>
      </c>
      <c r="G42" s="309">
        <v>0</v>
      </c>
      <c r="H42" s="309">
        <v>0</v>
      </c>
      <c r="I42" s="309">
        <v>0</v>
      </c>
      <c r="J42" s="309">
        <v>0</v>
      </c>
      <c r="K42" s="309">
        <v>0</v>
      </c>
      <c r="L42" s="309">
        <v>0</v>
      </c>
      <c r="M42" s="309">
        <v>0</v>
      </c>
      <c r="N42" s="309">
        <v>0</v>
      </c>
      <c r="O42" s="309">
        <v>0</v>
      </c>
      <c r="P42" s="309"/>
      <c r="Q42" s="309">
        <v>0</v>
      </c>
      <c r="R42" s="309">
        <v>0</v>
      </c>
      <c r="S42" s="310">
        <v>0</v>
      </c>
      <c r="T42" s="311">
        <f t="shared" si="0"/>
        <v>5273</v>
      </c>
    </row>
    <row r="43" spans="1:25" ht="18" customHeight="1">
      <c r="A43" s="870"/>
      <c r="B43" s="529" t="s">
        <v>221</v>
      </c>
      <c r="C43" s="310">
        <f>+C42+C41</f>
        <v>8117</v>
      </c>
      <c r="D43" s="310">
        <f t="shared" ref="D43:S43" si="12">+D42+D41</f>
        <v>0</v>
      </c>
      <c r="E43" s="310">
        <f t="shared" si="12"/>
        <v>0</v>
      </c>
      <c r="F43" s="310">
        <f t="shared" si="12"/>
        <v>0</v>
      </c>
      <c r="G43" s="310">
        <f t="shared" si="12"/>
        <v>0</v>
      </c>
      <c r="H43" s="310">
        <f t="shared" si="12"/>
        <v>0</v>
      </c>
      <c r="I43" s="310">
        <f t="shared" si="12"/>
        <v>0</v>
      </c>
      <c r="J43" s="310">
        <f t="shared" si="12"/>
        <v>0</v>
      </c>
      <c r="K43" s="310">
        <f t="shared" si="12"/>
        <v>0</v>
      </c>
      <c r="L43" s="310">
        <f t="shared" si="12"/>
        <v>0</v>
      </c>
      <c r="M43" s="310">
        <f t="shared" si="12"/>
        <v>0</v>
      </c>
      <c r="N43" s="310">
        <f t="shared" si="12"/>
        <v>0</v>
      </c>
      <c r="O43" s="310">
        <f t="shared" si="12"/>
        <v>0</v>
      </c>
      <c r="P43" s="310">
        <f t="shared" si="12"/>
        <v>0</v>
      </c>
      <c r="Q43" s="310">
        <f t="shared" si="12"/>
        <v>0</v>
      </c>
      <c r="R43" s="310">
        <f t="shared" si="12"/>
        <v>0</v>
      </c>
      <c r="S43" s="310">
        <f t="shared" si="12"/>
        <v>0</v>
      </c>
      <c r="T43" s="310">
        <f t="shared" si="0"/>
        <v>8117</v>
      </c>
    </row>
    <row r="44" spans="1:25" ht="18" customHeight="1">
      <c r="A44" s="871" t="s">
        <v>503</v>
      </c>
      <c r="B44" s="528" t="s">
        <v>223</v>
      </c>
      <c r="C44" s="304">
        <v>6620</v>
      </c>
      <c r="D44" s="304">
        <v>0</v>
      </c>
      <c r="E44" s="305">
        <v>0</v>
      </c>
      <c r="F44" s="305">
        <v>0</v>
      </c>
      <c r="G44" s="305">
        <v>0</v>
      </c>
      <c r="H44" s="305">
        <v>0</v>
      </c>
      <c r="I44" s="305">
        <v>0</v>
      </c>
      <c r="J44" s="305">
        <v>0</v>
      </c>
      <c r="K44" s="305">
        <v>0</v>
      </c>
      <c r="L44" s="305">
        <v>0</v>
      </c>
      <c r="M44" s="305">
        <v>0</v>
      </c>
      <c r="N44" s="305">
        <v>0</v>
      </c>
      <c r="O44" s="305">
        <v>0</v>
      </c>
      <c r="P44" s="305">
        <v>0</v>
      </c>
      <c r="Q44" s="305">
        <v>0</v>
      </c>
      <c r="R44" s="305">
        <v>0</v>
      </c>
      <c r="S44" s="306">
        <v>0</v>
      </c>
      <c r="T44" s="307">
        <f t="shared" si="0"/>
        <v>6620</v>
      </c>
    </row>
    <row r="45" spans="1:25" ht="18" customHeight="1">
      <c r="A45" s="871"/>
      <c r="B45" s="528" t="s">
        <v>222</v>
      </c>
      <c r="C45" s="304">
        <v>7743</v>
      </c>
      <c r="D45" s="305">
        <v>0</v>
      </c>
      <c r="E45" s="305">
        <v>0</v>
      </c>
      <c r="F45" s="305">
        <v>0</v>
      </c>
      <c r="G45" s="305">
        <v>0</v>
      </c>
      <c r="H45" s="305">
        <v>0</v>
      </c>
      <c r="I45" s="305">
        <v>0</v>
      </c>
      <c r="J45" s="305">
        <v>0</v>
      </c>
      <c r="K45" s="305">
        <v>0</v>
      </c>
      <c r="L45" s="305">
        <v>0</v>
      </c>
      <c r="M45" s="305">
        <v>0</v>
      </c>
      <c r="N45" s="305">
        <v>0</v>
      </c>
      <c r="O45" s="305">
        <v>0</v>
      </c>
      <c r="P45" s="305"/>
      <c r="Q45" s="305">
        <v>0</v>
      </c>
      <c r="R45" s="305">
        <v>0</v>
      </c>
      <c r="S45" s="306">
        <v>0</v>
      </c>
      <c r="T45" s="307">
        <f t="shared" si="0"/>
        <v>7743</v>
      </c>
    </row>
    <row r="46" spans="1:25" ht="18" customHeight="1">
      <c r="A46" s="871"/>
      <c r="B46" s="528" t="s">
        <v>221</v>
      </c>
      <c r="C46" s="306">
        <f>+C45+C44</f>
        <v>14363</v>
      </c>
      <c r="D46" s="306">
        <f t="shared" ref="D46:S46" si="13">+D45+D44</f>
        <v>0</v>
      </c>
      <c r="E46" s="306">
        <f t="shared" si="13"/>
        <v>0</v>
      </c>
      <c r="F46" s="306">
        <f t="shared" si="13"/>
        <v>0</v>
      </c>
      <c r="G46" s="306">
        <f t="shared" si="13"/>
        <v>0</v>
      </c>
      <c r="H46" s="306">
        <f t="shared" si="13"/>
        <v>0</v>
      </c>
      <c r="I46" s="306">
        <f t="shared" si="13"/>
        <v>0</v>
      </c>
      <c r="J46" s="306">
        <f t="shared" si="13"/>
        <v>0</v>
      </c>
      <c r="K46" s="306">
        <f t="shared" si="13"/>
        <v>0</v>
      </c>
      <c r="L46" s="306">
        <f t="shared" si="13"/>
        <v>0</v>
      </c>
      <c r="M46" s="306">
        <f t="shared" si="13"/>
        <v>0</v>
      </c>
      <c r="N46" s="306">
        <f t="shared" si="13"/>
        <v>0</v>
      </c>
      <c r="O46" s="306">
        <f t="shared" si="13"/>
        <v>0</v>
      </c>
      <c r="P46" s="306">
        <f t="shared" si="13"/>
        <v>0</v>
      </c>
      <c r="Q46" s="306">
        <f t="shared" si="13"/>
        <v>0</v>
      </c>
      <c r="R46" s="306">
        <f t="shared" si="13"/>
        <v>0</v>
      </c>
      <c r="S46" s="306">
        <f t="shared" si="13"/>
        <v>0</v>
      </c>
      <c r="T46" s="306">
        <f t="shared" si="0"/>
        <v>14363</v>
      </c>
      <c r="V46" s="596"/>
      <c r="W46" s="596"/>
      <c r="X46" s="596"/>
      <c r="Y46" s="596"/>
    </row>
    <row r="47" spans="1:25" ht="30" customHeight="1">
      <c r="A47" s="872" t="s">
        <v>220</v>
      </c>
      <c r="B47" s="872"/>
      <c r="C47" s="312">
        <f>+C44+C41+C38+C35+C32+C29+C26+C23+C20+C17+C14+C11+C8</f>
        <v>493273</v>
      </c>
      <c r="D47" s="312">
        <f t="shared" ref="D47:S49" si="14">+D44+D41+D38+D35+D32+D29+D26+D23+D20+D17+D14+D11+D8</f>
        <v>45</v>
      </c>
      <c r="E47" s="312">
        <f t="shared" si="14"/>
        <v>17</v>
      </c>
      <c r="F47" s="312">
        <f t="shared" si="14"/>
        <v>13</v>
      </c>
      <c r="G47" s="312">
        <f t="shared" si="14"/>
        <v>18</v>
      </c>
      <c r="H47" s="312">
        <f t="shared" si="14"/>
        <v>9</v>
      </c>
      <c r="I47" s="312">
        <f t="shared" si="14"/>
        <v>4</v>
      </c>
      <c r="J47" s="312">
        <f t="shared" si="14"/>
        <v>1</v>
      </c>
      <c r="K47" s="312">
        <f t="shared" si="14"/>
        <v>2</v>
      </c>
      <c r="L47" s="312">
        <f t="shared" si="14"/>
        <v>0</v>
      </c>
      <c r="M47" s="312">
        <f t="shared" si="14"/>
        <v>0</v>
      </c>
      <c r="N47" s="312">
        <f t="shared" si="14"/>
        <v>4</v>
      </c>
      <c r="O47" s="312">
        <f t="shared" si="14"/>
        <v>1</v>
      </c>
      <c r="P47" s="312">
        <f t="shared" si="14"/>
        <v>0</v>
      </c>
      <c r="Q47" s="312">
        <f t="shared" si="14"/>
        <v>1</v>
      </c>
      <c r="R47" s="312">
        <f t="shared" si="14"/>
        <v>4</v>
      </c>
      <c r="S47" s="312">
        <f t="shared" si="14"/>
        <v>4</v>
      </c>
      <c r="T47" s="312">
        <f t="shared" si="0"/>
        <v>493396</v>
      </c>
      <c r="U47" s="596"/>
      <c r="V47" s="596"/>
      <c r="W47" s="596"/>
      <c r="X47" s="596"/>
      <c r="Y47" s="596"/>
    </row>
    <row r="48" spans="1:25" ht="30" customHeight="1">
      <c r="A48" s="872" t="s">
        <v>219</v>
      </c>
      <c r="B48" s="872"/>
      <c r="C48" s="312">
        <f t="shared" ref="C48:R49" si="15">+C45+C42+C39+C36+C33+C30+C27+C24+C21+C18+C15+C12+C9</f>
        <v>162847</v>
      </c>
      <c r="D48" s="312">
        <f t="shared" si="15"/>
        <v>11</v>
      </c>
      <c r="E48" s="312">
        <f t="shared" si="15"/>
        <v>2</v>
      </c>
      <c r="F48" s="312">
        <f t="shared" si="15"/>
        <v>2</v>
      </c>
      <c r="G48" s="312">
        <f t="shared" si="15"/>
        <v>1</v>
      </c>
      <c r="H48" s="312">
        <f t="shared" si="15"/>
        <v>1</v>
      </c>
      <c r="I48" s="312">
        <f t="shared" si="15"/>
        <v>1</v>
      </c>
      <c r="J48" s="312">
        <f t="shared" si="15"/>
        <v>1</v>
      </c>
      <c r="K48" s="312">
        <f t="shared" si="15"/>
        <v>2</v>
      </c>
      <c r="L48" s="312">
        <f t="shared" si="15"/>
        <v>0</v>
      </c>
      <c r="M48" s="312">
        <f t="shared" si="15"/>
        <v>0</v>
      </c>
      <c r="N48" s="312">
        <f t="shared" si="15"/>
        <v>0</v>
      </c>
      <c r="O48" s="312">
        <f t="shared" si="15"/>
        <v>0</v>
      </c>
      <c r="P48" s="312">
        <f t="shared" si="15"/>
        <v>0</v>
      </c>
      <c r="Q48" s="312">
        <f t="shared" si="15"/>
        <v>0</v>
      </c>
      <c r="R48" s="312">
        <f t="shared" si="15"/>
        <v>0</v>
      </c>
      <c r="S48" s="312">
        <f t="shared" si="14"/>
        <v>0</v>
      </c>
      <c r="T48" s="312">
        <f t="shared" si="0"/>
        <v>162868</v>
      </c>
      <c r="U48" s="596"/>
      <c r="V48" s="596"/>
      <c r="W48" s="596"/>
      <c r="X48" s="596"/>
      <c r="Y48" s="596"/>
    </row>
    <row r="49" spans="1:25" ht="30" customHeight="1">
      <c r="A49" s="872" t="s">
        <v>237</v>
      </c>
      <c r="B49" s="872"/>
      <c r="C49" s="312">
        <f t="shared" si="15"/>
        <v>656120</v>
      </c>
      <c r="D49" s="312">
        <f t="shared" si="14"/>
        <v>56</v>
      </c>
      <c r="E49" s="312">
        <f t="shared" si="14"/>
        <v>19</v>
      </c>
      <c r="F49" s="312">
        <f t="shared" si="14"/>
        <v>15</v>
      </c>
      <c r="G49" s="312">
        <f t="shared" si="14"/>
        <v>19</v>
      </c>
      <c r="H49" s="312">
        <f t="shared" si="14"/>
        <v>10</v>
      </c>
      <c r="I49" s="312">
        <f t="shared" si="14"/>
        <v>5</v>
      </c>
      <c r="J49" s="312">
        <f t="shared" si="14"/>
        <v>2</v>
      </c>
      <c r="K49" s="312">
        <f t="shared" si="14"/>
        <v>4</v>
      </c>
      <c r="L49" s="312">
        <f t="shared" si="14"/>
        <v>0</v>
      </c>
      <c r="M49" s="312">
        <f t="shared" si="14"/>
        <v>0</v>
      </c>
      <c r="N49" s="312">
        <f t="shared" si="14"/>
        <v>4</v>
      </c>
      <c r="O49" s="312">
        <f t="shared" si="14"/>
        <v>1</v>
      </c>
      <c r="P49" s="312">
        <f t="shared" si="14"/>
        <v>0</v>
      </c>
      <c r="Q49" s="312">
        <f t="shared" si="14"/>
        <v>1</v>
      </c>
      <c r="R49" s="312">
        <f t="shared" si="14"/>
        <v>4</v>
      </c>
      <c r="S49" s="312">
        <f t="shared" si="14"/>
        <v>4</v>
      </c>
      <c r="T49" s="313">
        <f t="shared" si="0"/>
        <v>656264</v>
      </c>
      <c r="U49" s="596"/>
      <c r="V49" s="596"/>
      <c r="W49" s="596"/>
      <c r="X49" s="596"/>
      <c r="Y49" s="596"/>
    </row>
    <row r="50" spans="1:25" ht="15" customHeight="1">
      <c r="A50" s="592"/>
      <c r="V50" s="596"/>
      <c r="W50" s="596"/>
      <c r="X50" s="596"/>
      <c r="Y50" s="596"/>
    </row>
    <row r="51" spans="1:25" ht="24.95" customHeight="1">
      <c r="C51" s="596"/>
      <c r="D51" s="596"/>
      <c r="E51" s="596"/>
      <c r="F51" s="596"/>
      <c r="G51" s="596"/>
      <c r="H51" s="596"/>
      <c r="I51" s="596"/>
      <c r="J51" s="596"/>
      <c r="K51" s="596"/>
      <c r="L51" s="596"/>
      <c r="M51" s="596"/>
      <c r="N51" s="596"/>
      <c r="O51" s="596"/>
      <c r="P51" s="596"/>
      <c r="Q51" s="596"/>
      <c r="R51" s="596"/>
      <c r="S51" s="596"/>
      <c r="V51" s="596"/>
      <c r="W51" s="596"/>
      <c r="X51" s="596"/>
      <c r="Y51" s="596"/>
    </row>
    <row r="52" spans="1:25" ht="24.95" customHeight="1">
      <c r="E52" s="596"/>
      <c r="S52" s="596"/>
      <c r="V52" s="596"/>
      <c r="W52" s="596"/>
      <c r="X52" s="596"/>
      <c r="Y52" s="596"/>
    </row>
    <row r="53" spans="1:25" ht="24.95" customHeight="1">
      <c r="V53" s="596"/>
      <c r="W53" s="596"/>
      <c r="X53" s="596"/>
      <c r="Y53" s="596"/>
    </row>
  </sheetData>
  <mergeCells count="22">
    <mergeCell ref="A23:A25"/>
    <mergeCell ref="A4:T4"/>
    <mergeCell ref="A5:S5"/>
    <mergeCell ref="A6:A7"/>
    <mergeCell ref="B6:B7"/>
    <mergeCell ref="C6:S6"/>
    <mergeCell ref="T6:T7"/>
    <mergeCell ref="A8:A10"/>
    <mergeCell ref="A11:A13"/>
    <mergeCell ref="A14:A16"/>
    <mergeCell ref="A17:A19"/>
    <mergeCell ref="A20:A22"/>
    <mergeCell ref="A44:A46"/>
    <mergeCell ref="A47:B47"/>
    <mergeCell ref="A48:B48"/>
    <mergeCell ref="A49:B49"/>
    <mergeCell ref="A26:A28"/>
    <mergeCell ref="A29:A31"/>
    <mergeCell ref="A32:A34"/>
    <mergeCell ref="A35:A37"/>
    <mergeCell ref="A38:A40"/>
    <mergeCell ref="A41:A43"/>
  </mergeCells>
  <printOptions horizontalCentered="1"/>
  <pageMargins left="0" right="0" top="0.59055118110236227" bottom="0" header="0.39370078740157483" footer="0"/>
  <pageSetup paperSize="9" scale="6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00423-35EE-49E1-91C5-F895F5A9C122}">
  <sheetPr>
    <tabColor theme="6" tint="0.39997558519241921"/>
    <pageSetUpPr fitToPage="1"/>
  </sheetPr>
  <dimension ref="A3:R55"/>
  <sheetViews>
    <sheetView showGridLines="0" zoomScaleNormal="100" workbookViewId="0"/>
  </sheetViews>
  <sheetFormatPr defaultColWidth="9.140625" defaultRowHeight="12.75"/>
  <cols>
    <col min="1" max="1" width="14.28515625" style="597" customWidth="1"/>
    <col min="2" max="2" width="1.7109375" style="598" customWidth="1"/>
    <col min="3" max="3" width="10" style="599" bestFit="1" customWidth="1"/>
    <col min="4" max="4" width="8.7109375" style="597" customWidth="1"/>
    <col min="5" max="5" width="11.28515625" style="600" customWidth="1"/>
    <col min="6" max="6" width="7.7109375" style="597" customWidth="1"/>
    <col min="7" max="7" width="7" style="600" customWidth="1"/>
    <col min="8" max="8" width="8.7109375" style="597" customWidth="1"/>
    <col min="9" max="9" width="7.7109375" style="597" customWidth="1"/>
    <col min="10" max="10" width="9.28515625" style="600" bestFit="1" customWidth="1"/>
    <col min="11" max="11" width="7.7109375" style="597" customWidth="1"/>
    <col min="12" max="12" width="7" style="600" customWidth="1"/>
    <col min="13" max="13" width="7.7109375" style="597" customWidth="1"/>
    <col min="14" max="14" width="9.42578125" style="597" customWidth="1"/>
    <col min="15" max="15" width="9.140625" style="600" customWidth="1"/>
    <col min="16" max="16" width="7.7109375" style="597" customWidth="1"/>
    <col min="17" max="17" width="7" style="600" customWidth="1"/>
    <col min="18" max="18" width="12" style="597" customWidth="1"/>
    <col min="19" max="16384" width="9.140625" style="565"/>
  </cols>
  <sheetData>
    <row r="3" spans="1:18">
      <c r="Q3" s="478"/>
    </row>
    <row r="4" spans="1:18" ht="19.899999999999999" customHeight="1">
      <c r="A4" s="875" t="s">
        <v>1091</v>
      </c>
      <c r="B4" s="875"/>
      <c r="C4" s="875"/>
      <c r="D4" s="875"/>
      <c r="E4" s="875"/>
      <c r="F4" s="875"/>
      <c r="G4" s="875"/>
      <c r="H4" s="875"/>
      <c r="I4" s="875"/>
      <c r="J4" s="875"/>
      <c r="K4" s="875"/>
      <c r="L4" s="875"/>
      <c r="M4" s="875"/>
      <c r="N4" s="875"/>
      <c r="O4" s="875"/>
      <c r="P4" s="875"/>
      <c r="Q4" s="875"/>
      <c r="R4" s="875"/>
    </row>
    <row r="5" spans="1:18" ht="19.899999999999999" customHeight="1">
      <c r="A5" s="882" t="s">
        <v>1092</v>
      </c>
      <c r="B5" s="882"/>
      <c r="C5" s="882"/>
      <c r="D5" s="882"/>
      <c r="E5" s="882"/>
      <c r="F5" s="882"/>
      <c r="G5" s="882"/>
      <c r="H5" s="882"/>
      <c r="I5" s="882"/>
      <c r="J5" s="882"/>
      <c r="K5" s="882"/>
      <c r="L5" s="882"/>
      <c r="M5" s="882"/>
      <c r="N5" s="882"/>
      <c r="O5" s="882"/>
      <c r="P5" s="882"/>
      <c r="Q5" s="882"/>
      <c r="R5" s="882"/>
    </row>
    <row r="6" spans="1:18" ht="32.450000000000003" customHeight="1">
      <c r="A6" s="864" t="s">
        <v>385</v>
      </c>
      <c r="B6" s="864"/>
      <c r="C6" s="864"/>
      <c r="D6" s="864" t="s">
        <v>587</v>
      </c>
      <c r="E6" s="883"/>
      <c r="F6" s="883"/>
      <c r="G6" s="883"/>
      <c r="H6" s="883"/>
      <c r="I6" s="883" t="s">
        <v>467</v>
      </c>
      <c r="J6" s="883"/>
      <c r="K6" s="883"/>
      <c r="L6" s="883"/>
      <c r="M6" s="883"/>
      <c r="N6" s="883" t="s">
        <v>584</v>
      </c>
      <c r="O6" s="883"/>
      <c r="P6" s="883"/>
      <c r="Q6" s="883"/>
      <c r="R6" s="883"/>
    </row>
    <row r="7" spans="1:18" ht="60">
      <c r="A7" s="864"/>
      <c r="B7" s="864"/>
      <c r="C7" s="864"/>
      <c r="D7" s="527" t="s">
        <v>179</v>
      </c>
      <c r="E7" s="527" t="s">
        <v>622</v>
      </c>
      <c r="F7" s="527" t="s">
        <v>180</v>
      </c>
      <c r="G7" s="527" t="s">
        <v>623</v>
      </c>
      <c r="H7" s="527" t="s">
        <v>172</v>
      </c>
      <c r="I7" s="527" t="s">
        <v>179</v>
      </c>
      <c r="J7" s="527" t="s">
        <v>622</v>
      </c>
      <c r="K7" s="527" t="s">
        <v>180</v>
      </c>
      <c r="L7" s="527" t="s">
        <v>623</v>
      </c>
      <c r="M7" s="527" t="s">
        <v>172</v>
      </c>
      <c r="N7" s="527" t="s">
        <v>179</v>
      </c>
      <c r="O7" s="527" t="s">
        <v>622</v>
      </c>
      <c r="P7" s="527" t="s">
        <v>180</v>
      </c>
      <c r="Q7" s="527" t="s">
        <v>623</v>
      </c>
      <c r="R7" s="527" t="s">
        <v>172</v>
      </c>
    </row>
    <row r="8" spans="1:18">
      <c r="A8" s="842">
        <v>866.85</v>
      </c>
      <c r="B8" s="843"/>
      <c r="C8" s="844"/>
      <c r="D8" s="324">
        <v>1919566</v>
      </c>
      <c r="E8" s="325">
        <f t="shared" ref="E8:E25" si="0">+D8/$H$25*100</f>
        <v>74.382408922947192</v>
      </c>
      <c r="F8" s="324">
        <v>650200</v>
      </c>
      <c r="G8" s="325">
        <f>+F8/$H$25*100</f>
        <v>25.194987972125087</v>
      </c>
      <c r="H8" s="326">
        <f>+F8+D8</f>
        <v>2569766</v>
      </c>
      <c r="I8" s="324">
        <v>493273</v>
      </c>
      <c r="J8" s="325">
        <f t="shared" ref="J8:J25" si="1">+I8/$M$25*100</f>
        <v>75.163806029280906</v>
      </c>
      <c r="K8" s="324">
        <v>162847</v>
      </c>
      <c r="L8" s="325">
        <f>+K8/$M$25*100</f>
        <v>24.814251581680544</v>
      </c>
      <c r="M8" s="326">
        <f>+I8+K8</f>
        <v>656120</v>
      </c>
      <c r="N8" s="324">
        <f>+D8+I8</f>
        <v>2412839</v>
      </c>
      <c r="O8" s="325">
        <f>+N8/$R$25*100</f>
        <v>74.540831205806967</v>
      </c>
      <c r="P8" s="324">
        <f>+F8+K8</f>
        <v>813047</v>
      </c>
      <c r="Q8" s="325">
        <f t="shared" ref="Q8:Q25" si="2">+P8/$R$25*100</f>
        <v>25.117796582941398</v>
      </c>
      <c r="R8" s="326">
        <f>+M8+H8</f>
        <v>3225886</v>
      </c>
    </row>
    <row r="9" spans="1:18">
      <c r="A9" s="292">
        <v>866.86</v>
      </c>
      <c r="B9" s="293" t="s">
        <v>91</v>
      </c>
      <c r="C9" s="292">
        <v>1000</v>
      </c>
      <c r="D9" s="327">
        <v>2290</v>
      </c>
      <c r="E9" s="328">
        <f t="shared" si="0"/>
        <v>8.8736577139597747E-2</v>
      </c>
      <c r="F9" s="327">
        <v>885</v>
      </c>
      <c r="G9" s="328">
        <f t="shared" ref="G9:G25" si="3">+F9/$H$25*100</f>
        <v>3.4293393348709171E-2</v>
      </c>
      <c r="H9" s="329">
        <f t="shared" ref="H9:H24" si="4">+F9+D9</f>
        <v>3175</v>
      </c>
      <c r="I9" s="327">
        <v>45</v>
      </c>
      <c r="J9" s="328">
        <f t="shared" si="1"/>
        <v>6.8569965745492664E-3</v>
      </c>
      <c r="K9" s="327">
        <v>11</v>
      </c>
      <c r="L9" s="328">
        <f t="shared" ref="L9:L25" si="5">+K9/$M$25*100</f>
        <v>1.6761547182231539E-3</v>
      </c>
      <c r="M9" s="329">
        <f t="shared" ref="M9:M24" si="6">+I9+K9</f>
        <v>56</v>
      </c>
      <c r="N9" s="327">
        <f t="shared" ref="N9:N24" si="7">+D9+I9</f>
        <v>2335</v>
      </c>
      <c r="O9" s="328">
        <f t="shared" ref="O9:O25" si="8">+N9/$R$25*100</f>
        <v>7.2136118848194708E-2</v>
      </c>
      <c r="P9" s="327">
        <f t="shared" ref="P9:P24" si="9">+F9+K9</f>
        <v>896</v>
      </c>
      <c r="Q9" s="328">
        <f t="shared" si="2"/>
        <v>2.7680497853525679E-2</v>
      </c>
      <c r="R9" s="329">
        <f t="shared" ref="R9:R24" si="10">+M9+H9</f>
        <v>3231</v>
      </c>
    </row>
    <row r="10" spans="1:18">
      <c r="A10" s="294">
        <v>1000.01</v>
      </c>
      <c r="B10" s="295" t="s">
        <v>91</v>
      </c>
      <c r="C10" s="294">
        <v>1400</v>
      </c>
      <c r="D10" s="324">
        <v>1392</v>
      </c>
      <c r="E10" s="325">
        <f t="shared" si="0"/>
        <v>5.3939439029834085E-2</v>
      </c>
      <c r="F10" s="324">
        <v>480</v>
      </c>
      <c r="G10" s="325">
        <f t="shared" si="3"/>
        <v>1.8599806562011753E-2</v>
      </c>
      <c r="H10" s="326">
        <f t="shared" si="4"/>
        <v>1872</v>
      </c>
      <c r="I10" s="324">
        <v>17</v>
      </c>
      <c r="J10" s="325">
        <f t="shared" si="1"/>
        <v>2.5904209281630564E-3</v>
      </c>
      <c r="K10" s="324">
        <v>2</v>
      </c>
      <c r="L10" s="325">
        <f t="shared" si="5"/>
        <v>3.0475540331330076E-4</v>
      </c>
      <c r="M10" s="326">
        <f t="shared" si="6"/>
        <v>19</v>
      </c>
      <c r="N10" s="324">
        <f t="shared" si="7"/>
        <v>1409</v>
      </c>
      <c r="O10" s="325">
        <f t="shared" si="8"/>
        <v>4.352881861118045E-2</v>
      </c>
      <c r="P10" s="324">
        <f t="shared" si="9"/>
        <v>482</v>
      </c>
      <c r="Q10" s="325">
        <f t="shared" si="2"/>
        <v>1.4890624961383235E-2</v>
      </c>
      <c r="R10" s="326">
        <f t="shared" si="10"/>
        <v>1891</v>
      </c>
    </row>
    <row r="11" spans="1:18">
      <c r="A11" s="292">
        <v>1400.01</v>
      </c>
      <c r="B11" s="293" t="s">
        <v>91</v>
      </c>
      <c r="C11" s="292">
        <v>1800</v>
      </c>
      <c r="D11" s="327">
        <v>1347</v>
      </c>
      <c r="E11" s="328">
        <f t="shared" si="0"/>
        <v>5.2195707164645493E-2</v>
      </c>
      <c r="F11" s="327">
        <v>355</v>
      </c>
      <c r="G11" s="328">
        <f t="shared" si="3"/>
        <v>1.375610693648786E-2</v>
      </c>
      <c r="H11" s="329">
        <f t="shared" si="4"/>
        <v>1702</v>
      </c>
      <c r="I11" s="327">
        <v>13</v>
      </c>
      <c r="J11" s="328">
        <f t="shared" si="1"/>
        <v>1.9809101215364552E-3</v>
      </c>
      <c r="K11" s="327">
        <v>2</v>
      </c>
      <c r="L11" s="328">
        <f t="shared" si="5"/>
        <v>3.0475540331330076E-4</v>
      </c>
      <c r="M11" s="329">
        <f t="shared" si="6"/>
        <v>15</v>
      </c>
      <c r="N11" s="327">
        <f t="shared" si="7"/>
        <v>1360</v>
      </c>
      <c r="O11" s="328">
        <f t="shared" si="8"/>
        <v>4.2015041384815759E-2</v>
      </c>
      <c r="P11" s="327">
        <f t="shared" si="9"/>
        <v>357</v>
      </c>
      <c r="Q11" s="328">
        <f t="shared" si="2"/>
        <v>1.1028948363514137E-2</v>
      </c>
      <c r="R11" s="329">
        <f t="shared" si="10"/>
        <v>1717</v>
      </c>
    </row>
    <row r="12" spans="1:18">
      <c r="A12" s="499">
        <v>1800.01</v>
      </c>
      <c r="B12" s="503" t="s">
        <v>91</v>
      </c>
      <c r="C12" s="499">
        <v>2200</v>
      </c>
      <c r="D12" s="324">
        <v>788</v>
      </c>
      <c r="E12" s="325">
        <f t="shared" si="0"/>
        <v>3.0534682439302629E-2</v>
      </c>
      <c r="F12" s="324">
        <v>212</v>
      </c>
      <c r="G12" s="325">
        <f t="shared" si="3"/>
        <v>8.2149145648885251E-3</v>
      </c>
      <c r="H12" s="326">
        <f t="shared" si="4"/>
        <v>1000</v>
      </c>
      <c r="I12" s="324">
        <v>18</v>
      </c>
      <c r="J12" s="325">
        <f t="shared" si="1"/>
        <v>2.7427986298197067E-3</v>
      </c>
      <c r="K12" s="324">
        <v>1</v>
      </c>
      <c r="L12" s="325">
        <f t="shared" si="5"/>
        <v>1.5237770165665038E-4</v>
      </c>
      <c r="M12" s="326">
        <f t="shared" si="6"/>
        <v>19</v>
      </c>
      <c r="N12" s="324">
        <f t="shared" si="7"/>
        <v>806</v>
      </c>
      <c r="O12" s="325">
        <f t="shared" si="8"/>
        <v>2.4900090703059933E-2</v>
      </c>
      <c r="P12" s="324">
        <f t="shared" si="9"/>
        <v>213</v>
      </c>
      <c r="Q12" s="325">
        <f t="shared" si="2"/>
        <v>6.5802969227689388E-3</v>
      </c>
      <c r="R12" s="326">
        <f t="shared" si="10"/>
        <v>1019</v>
      </c>
    </row>
    <row r="13" spans="1:18">
      <c r="A13" s="498">
        <v>2200.0100000000002</v>
      </c>
      <c r="B13" s="504" t="s">
        <v>91</v>
      </c>
      <c r="C13" s="498">
        <v>2600</v>
      </c>
      <c r="D13" s="327">
        <v>638</v>
      </c>
      <c r="E13" s="328">
        <f t="shared" si="0"/>
        <v>2.4722242888673956E-2</v>
      </c>
      <c r="F13" s="327">
        <v>145</v>
      </c>
      <c r="G13" s="328">
        <f t="shared" si="3"/>
        <v>5.6186915656077181E-3</v>
      </c>
      <c r="H13" s="329">
        <f t="shared" si="4"/>
        <v>783</v>
      </c>
      <c r="I13" s="327">
        <v>9</v>
      </c>
      <c r="J13" s="328">
        <f t="shared" si="1"/>
        <v>1.3713993149098533E-3</v>
      </c>
      <c r="K13" s="327">
        <v>1</v>
      </c>
      <c r="L13" s="328">
        <f t="shared" si="5"/>
        <v>1.5237770165665038E-4</v>
      </c>
      <c r="M13" s="329">
        <f t="shared" si="6"/>
        <v>10</v>
      </c>
      <c r="N13" s="327">
        <f t="shared" si="7"/>
        <v>647</v>
      </c>
      <c r="O13" s="328">
        <f t="shared" si="8"/>
        <v>1.9988038070570441E-2</v>
      </c>
      <c r="P13" s="327">
        <f t="shared" si="9"/>
        <v>146</v>
      </c>
      <c r="Q13" s="328">
        <f t="shared" si="2"/>
        <v>4.5104382663111037E-3</v>
      </c>
      <c r="R13" s="329">
        <f t="shared" si="10"/>
        <v>793</v>
      </c>
    </row>
    <row r="14" spans="1:18">
      <c r="A14" s="499">
        <v>2600.0100000000002</v>
      </c>
      <c r="B14" s="503" t="s">
        <v>91</v>
      </c>
      <c r="C14" s="499">
        <v>3000</v>
      </c>
      <c r="D14" s="324">
        <v>213</v>
      </c>
      <c r="E14" s="325">
        <f t="shared" si="0"/>
        <v>8.2536641618927153E-3</v>
      </c>
      <c r="F14" s="324">
        <v>43</v>
      </c>
      <c r="G14" s="325">
        <f t="shared" si="3"/>
        <v>1.6662326711802198E-3</v>
      </c>
      <c r="H14" s="326">
        <f t="shared" si="4"/>
        <v>256</v>
      </c>
      <c r="I14" s="324">
        <v>4</v>
      </c>
      <c r="J14" s="325">
        <f t="shared" si="1"/>
        <v>6.0951080662660152E-4</v>
      </c>
      <c r="K14" s="324">
        <v>1</v>
      </c>
      <c r="L14" s="325">
        <f t="shared" si="5"/>
        <v>1.5237770165665038E-4</v>
      </c>
      <c r="M14" s="326">
        <f t="shared" si="6"/>
        <v>5</v>
      </c>
      <c r="N14" s="324">
        <f t="shared" si="7"/>
        <v>217</v>
      </c>
      <c r="O14" s="325">
        <f t="shared" si="8"/>
        <v>6.7038705739007505E-3</v>
      </c>
      <c r="P14" s="324">
        <f t="shared" si="9"/>
        <v>44</v>
      </c>
      <c r="Q14" s="325">
        <f t="shared" si="2"/>
        <v>1.3593101624499219E-3</v>
      </c>
      <c r="R14" s="326">
        <f t="shared" si="10"/>
        <v>261</v>
      </c>
    </row>
    <row r="15" spans="1:18">
      <c r="A15" s="498">
        <v>3000.01</v>
      </c>
      <c r="B15" s="504" t="s">
        <v>91</v>
      </c>
      <c r="C15" s="498">
        <v>3400</v>
      </c>
      <c r="D15" s="327">
        <v>426</v>
      </c>
      <c r="E15" s="328">
        <f t="shared" si="0"/>
        <v>1.6507328323785431E-2</v>
      </c>
      <c r="F15" s="327">
        <v>99</v>
      </c>
      <c r="G15" s="328">
        <f t="shared" si="3"/>
        <v>3.8362101034149242E-3</v>
      </c>
      <c r="H15" s="329">
        <f t="shared" si="4"/>
        <v>525</v>
      </c>
      <c r="I15" s="327">
        <v>1</v>
      </c>
      <c r="J15" s="328">
        <f t="shared" si="1"/>
        <v>1.5237770165665038E-4</v>
      </c>
      <c r="K15" s="327">
        <v>1</v>
      </c>
      <c r="L15" s="328">
        <f t="shared" si="5"/>
        <v>1.5237770165665038E-4</v>
      </c>
      <c r="M15" s="329">
        <f t="shared" si="6"/>
        <v>2</v>
      </c>
      <c r="N15" s="327">
        <f t="shared" si="7"/>
        <v>427</v>
      </c>
      <c r="O15" s="328">
        <f t="shared" si="8"/>
        <v>1.3191487258320832E-2</v>
      </c>
      <c r="P15" s="327">
        <f t="shared" si="9"/>
        <v>100</v>
      </c>
      <c r="Q15" s="328">
        <f t="shared" si="2"/>
        <v>3.0893412782952768E-3</v>
      </c>
      <c r="R15" s="329">
        <f t="shared" si="10"/>
        <v>527</v>
      </c>
    </row>
    <row r="16" spans="1:18">
      <c r="A16" s="499">
        <v>3400.01</v>
      </c>
      <c r="B16" s="503" t="s">
        <v>91</v>
      </c>
      <c r="C16" s="499">
        <v>3800</v>
      </c>
      <c r="D16" s="324">
        <v>148</v>
      </c>
      <c r="E16" s="325">
        <f t="shared" si="0"/>
        <v>5.7349403566202915E-3</v>
      </c>
      <c r="F16" s="324">
        <v>23</v>
      </c>
      <c r="G16" s="325">
        <f t="shared" si="3"/>
        <v>8.912407310963966E-4</v>
      </c>
      <c r="H16" s="326">
        <f t="shared" si="4"/>
        <v>171</v>
      </c>
      <c r="I16" s="324">
        <v>2</v>
      </c>
      <c r="J16" s="325">
        <f t="shared" si="1"/>
        <v>3.0475540331330076E-4</v>
      </c>
      <c r="K16" s="324">
        <v>2</v>
      </c>
      <c r="L16" s="325">
        <f t="shared" si="5"/>
        <v>3.0475540331330076E-4</v>
      </c>
      <c r="M16" s="326">
        <f t="shared" si="6"/>
        <v>4</v>
      </c>
      <c r="N16" s="324">
        <f t="shared" si="7"/>
        <v>150</v>
      </c>
      <c r="O16" s="325">
        <f t="shared" si="8"/>
        <v>4.6340119174429146E-3</v>
      </c>
      <c r="P16" s="324">
        <f t="shared" si="9"/>
        <v>25</v>
      </c>
      <c r="Q16" s="325">
        <f t="shared" si="2"/>
        <v>7.723353195738192E-4</v>
      </c>
      <c r="R16" s="326">
        <f t="shared" si="10"/>
        <v>175</v>
      </c>
    </row>
    <row r="17" spans="1:18">
      <c r="A17" s="505">
        <v>3800.01</v>
      </c>
      <c r="B17" s="504" t="s">
        <v>91</v>
      </c>
      <c r="C17" s="505">
        <v>4200</v>
      </c>
      <c r="D17" s="327">
        <v>16</v>
      </c>
      <c r="E17" s="328">
        <f t="shared" si="0"/>
        <v>6.1999355206705852E-4</v>
      </c>
      <c r="F17" s="327">
        <v>7</v>
      </c>
      <c r="G17" s="328">
        <f t="shared" si="3"/>
        <v>2.7124717902933813E-4</v>
      </c>
      <c r="H17" s="329">
        <f t="shared" si="4"/>
        <v>23</v>
      </c>
      <c r="I17" s="327">
        <v>0</v>
      </c>
      <c r="J17" s="328">
        <f t="shared" si="1"/>
        <v>0</v>
      </c>
      <c r="K17" s="327">
        <v>0</v>
      </c>
      <c r="L17" s="328">
        <f t="shared" si="5"/>
        <v>0</v>
      </c>
      <c r="M17" s="329">
        <f t="shared" si="6"/>
        <v>0</v>
      </c>
      <c r="N17" s="327">
        <f t="shared" si="7"/>
        <v>16</v>
      </c>
      <c r="O17" s="328">
        <f t="shared" si="8"/>
        <v>4.9429460452724428E-4</v>
      </c>
      <c r="P17" s="327">
        <f t="shared" si="9"/>
        <v>7</v>
      </c>
      <c r="Q17" s="328">
        <f t="shared" si="2"/>
        <v>2.1625388948066937E-4</v>
      </c>
      <c r="R17" s="329">
        <f t="shared" si="10"/>
        <v>23</v>
      </c>
    </row>
    <row r="18" spans="1:18">
      <c r="A18" s="486">
        <v>4200.01</v>
      </c>
      <c r="B18" s="295" t="s">
        <v>91</v>
      </c>
      <c r="C18" s="486">
        <v>4600</v>
      </c>
      <c r="D18" s="324">
        <v>208</v>
      </c>
      <c r="E18" s="325">
        <f t="shared" si="0"/>
        <v>8.0599161768717606E-3</v>
      </c>
      <c r="F18" s="324">
        <v>44</v>
      </c>
      <c r="G18" s="325">
        <f t="shared" si="3"/>
        <v>1.7049822681844107E-3</v>
      </c>
      <c r="H18" s="326">
        <f t="shared" si="4"/>
        <v>252</v>
      </c>
      <c r="I18" s="324">
        <v>0</v>
      </c>
      <c r="J18" s="325">
        <f t="shared" si="1"/>
        <v>0</v>
      </c>
      <c r="K18" s="324">
        <v>0</v>
      </c>
      <c r="L18" s="325">
        <f t="shared" si="5"/>
        <v>0</v>
      </c>
      <c r="M18" s="326">
        <f t="shared" si="6"/>
        <v>0</v>
      </c>
      <c r="N18" s="324">
        <f t="shared" si="7"/>
        <v>208</v>
      </c>
      <c r="O18" s="325">
        <f t="shared" si="8"/>
        <v>6.4258298588541754E-3</v>
      </c>
      <c r="P18" s="324">
        <f t="shared" si="9"/>
        <v>44</v>
      </c>
      <c r="Q18" s="325">
        <f t="shared" si="2"/>
        <v>1.3593101624499219E-3</v>
      </c>
      <c r="R18" s="326">
        <f t="shared" si="10"/>
        <v>252</v>
      </c>
    </row>
    <row r="19" spans="1:18">
      <c r="A19" s="487">
        <v>4600.01</v>
      </c>
      <c r="B19" s="293" t="s">
        <v>91</v>
      </c>
      <c r="C19" s="487">
        <v>5000</v>
      </c>
      <c r="D19" s="327">
        <v>168</v>
      </c>
      <c r="E19" s="328">
        <f t="shared" si="0"/>
        <v>6.5099322967041139E-3</v>
      </c>
      <c r="F19" s="327">
        <v>47</v>
      </c>
      <c r="G19" s="328">
        <f t="shared" si="3"/>
        <v>1.8212310591969845E-3</v>
      </c>
      <c r="H19" s="329">
        <f t="shared" si="4"/>
        <v>215</v>
      </c>
      <c r="I19" s="327">
        <v>4</v>
      </c>
      <c r="J19" s="328">
        <f t="shared" si="1"/>
        <v>6.0951080662660152E-4</v>
      </c>
      <c r="K19" s="327">
        <v>0</v>
      </c>
      <c r="L19" s="328">
        <f t="shared" si="5"/>
        <v>0</v>
      </c>
      <c r="M19" s="329">
        <f t="shared" si="6"/>
        <v>4</v>
      </c>
      <c r="N19" s="327">
        <f t="shared" si="7"/>
        <v>172</v>
      </c>
      <c r="O19" s="328">
        <f t="shared" si="8"/>
        <v>5.3136669986678757E-3</v>
      </c>
      <c r="P19" s="327">
        <f t="shared" si="9"/>
        <v>47</v>
      </c>
      <c r="Q19" s="328">
        <f t="shared" si="2"/>
        <v>1.45199040079878E-3</v>
      </c>
      <c r="R19" s="329">
        <f t="shared" si="10"/>
        <v>219</v>
      </c>
    </row>
    <row r="20" spans="1:18">
      <c r="A20" s="486">
        <v>5000.01</v>
      </c>
      <c r="B20" s="295" t="s">
        <v>91</v>
      </c>
      <c r="C20" s="486">
        <v>5400</v>
      </c>
      <c r="D20" s="324">
        <v>131</v>
      </c>
      <c r="E20" s="325">
        <f t="shared" si="0"/>
        <v>5.0761972075490415E-3</v>
      </c>
      <c r="F20" s="324">
        <v>50</v>
      </c>
      <c r="G20" s="325">
        <f t="shared" si="3"/>
        <v>1.9374798502095579E-3</v>
      </c>
      <c r="H20" s="326">
        <f t="shared" si="4"/>
        <v>181</v>
      </c>
      <c r="I20" s="324">
        <v>1</v>
      </c>
      <c r="J20" s="325">
        <f t="shared" si="1"/>
        <v>1.5237770165665038E-4</v>
      </c>
      <c r="K20" s="324">
        <v>0</v>
      </c>
      <c r="L20" s="325">
        <f t="shared" si="5"/>
        <v>0</v>
      </c>
      <c r="M20" s="326">
        <f t="shared" si="6"/>
        <v>1</v>
      </c>
      <c r="N20" s="324">
        <f t="shared" si="7"/>
        <v>132</v>
      </c>
      <c r="O20" s="325">
        <f t="shared" si="8"/>
        <v>4.0779304873497652E-3</v>
      </c>
      <c r="P20" s="324">
        <f t="shared" si="9"/>
        <v>50</v>
      </c>
      <c r="Q20" s="325">
        <f t="shared" si="2"/>
        <v>1.5446706391476384E-3</v>
      </c>
      <c r="R20" s="326">
        <f t="shared" si="10"/>
        <v>182</v>
      </c>
    </row>
    <row r="21" spans="1:18">
      <c r="A21" s="487">
        <v>5400.01</v>
      </c>
      <c r="B21" s="293" t="s">
        <v>91</v>
      </c>
      <c r="C21" s="487">
        <v>5800</v>
      </c>
      <c r="D21" s="327">
        <v>22</v>
      </c>
      <c r="E21" s="328">
        <f t="shared" si="0"/>
        <v>8.5249113409220536E-4</v>
      </c>
      <c r="F21" s="327">
        <v>4</v>
      </c>
      <c r="G21" s="328">
        <f t="shared" si="3"/>
        <v>1.5499838801676463E-4</v>
      </c>
      <c r="H21" s="329">
        <f t="shared" si="4"/>
        <v>26</v>
      </c>
      <c r="I21" s="327">
        <v>0</v>
      </c>
      <c r="J21" s="328">
        <f t="shared" si="1"/>
        <v>0</v>
      </c>
      <c r="K21" s="327">
        <v>0</v>
      </c>
      <c r="L21" s="328">
        <f t="shared" si="5"/>
        <v>0</v>
      </c>
      <c r="M21" s="329">
        <f t="shared" si="6"/>
        <v>0</v>
      </c>
      <c r="N21" s="327">
        <f t="shared" si="7"/>
        <v>22</v>
      </c>
      <c r="O21" s="328">
        <f t="shared" si="8"/>
        <v>6.7965508122496093E-4</v>
      </c>
      <c r="P21" s="327">
        <f t="shared" si="9"/>
        <v>4</v>
      </c>
      <c r="Q21" s="328">
        <f t="shared" si="2"/>
        <v>1.2357365113181107E-4</v>
      </c>
      <c r="R21" s="329">
        <f t="shared" si="10"/>
        <v>26</v>
      </c>
    </row>
    <row r="22" spans="1:18">
      <c r="A22" s="486">
        <v>5800.01</v>
      </c>
      <c r="B22" s="295" t="s">
        <v>91</v>
      </c>
      <c r="C22" s="486">
        <v>6200</v>
      </c>
      <c r="D22" s="324">
        <v>27</v>
      </c>
      <c r="E22" s="325">
        <f t="shared" si="0"/>
        <v>1.0462391191131612E-3</v>
      </c>
      <c r="F22" s="324">
        <v>5</v>
      </c>
      <c r="G22" s="325">
        <f t="shared" si="3"/>
        <v>1.9374798502095578E-4</v>
      </c>
      <c r="H22" s="326">
        <f t="shared" si="4"/>
        <v>32</v>
      </c>
      <c r="I22" s="324">
        <v>1</v>
      </c>
      <c r="J22" s="325">
        <f t="shared" si="1"/>
        <v>1.5237770165665038E-4</v>
      </c>
      <c r="K22" s="324">
        <v>0</v>
      </c>
      <c r="L22" s="325">
        <f t="shared" si="5"/>
        <v>0</v>
      </c>
      <c r="M22" s="326">
        <f t="shared" si="6"/>
        <v>1</v>
      </c>
      <c r="N22" s="324">
        <f t="shared" si="7"/>
        <v>28</v>
      </c>
      <c r="O22" s="325">
        <f t="shared" si="8"/>
        <v>8.6501555792267747E-4</v>
      </c>
      <c r="P22" s="324">
        <f t="shared" si="9"/>
        <v>5</v>
      </c>
      <c r="Q22" s="325">
        <f t="shared" si="2"/>
        <v>1.5446706391476385E-4</v>
      </c>
      <c r="R22" s="326">
        <f t="shared" si="10"/>
        <v>33</v>
      </c>
    </row>
    <row r="23" spans="1:18">
      <c r="A23" s="487">
        <v>6200.01</v>
      </c>
      <c r="B23" s="293" t="s">
        <v>91</v>
      </c>
      <c r="C23" s="487">
        <v>6501.37</v>
      </c>
      <c r="D23" s="327">
        <v>148</v>
      </c>
      <c r="E23" s="328">
        <f t="shared" si="0"/>
        <v>5.7349403566202915E-3</v>
      </c>
      <c r="F23" s="327">
        <v>39</v>
      </c>
      <c r="G23" s="328">
        <f t="shared" si="3"/>
        <v>1.5112342831634551E-3</v>
      </c>
      <c r="H23" s="329">
        <f t="shared" si="4"/>
        <v>187</v>
      </c>
      <c r="I23" s="327">
        <v>4</v>
      </c>
      <c r="J23" s="328">
        <f t="shared" si="1"/>
        <v>6.0951080662660152E-4</v>
      </c>
      <c r="K23" s="327">
        <v>0</v>
      </c>
      <c r="L23" s="328">
        <f t="shared" si="5"/>
        <v>0</v>
      </c>
      <c r="M23" s="329">
        <f t="shared" si="6"/>
        <v>4</v>
      </c>
      <c r="N23" s="327">
        <f t="shared" si="7"/>
        <v>152</v>
      </c>
      <c r="O23" s="328">
        <f t="shared" si="8"/>
        <v>4.6957987430088204E-3</v>
      </c>
      <c r="P23" s="327">
        <f t="shared" si="9"/>
        <v>39</v>
      </c>
      <c r="Q23" s="328">
        <f t="shared" si="2"/>
        <v>1.204843098535158E-3</v>
      </c>
      <c r="R23" s="329">
        <f t="shared" si="10"/>
        <v>191</v>
      </c>
    </row>
    <row r="24" spans="1:18">
      <c r="A24" s="853">
        <v>6501.38</v>
      </c>
      <c r="B24" s="854"/>
      <c r="C24" s="855"/>
      <c r="D24" s="324">
        <v>416</v>
      </c>
      <c r="E24" s="325">
        <f t="shared" si="0"/>
        <v>1.6119832353743521E-2</v>
      </c>
      <c r="F24" s="324">
        <v>90</v>
      </c>
      <c r="G24" s="325">
        <f t="shared" si="3"/>
        <v>3.4874637303772046E-3</v>
      </c>
      <c r="H24" s="326">
        <f t="shared" si="4"/>
        <v>506</v>
      </c>
      <c r="I24" s="324">
        <v>4</v>
      </c>
      <c r="J24" s="325">
        <f t="shared" si="1"/>
        <v>6.0951080662660152E-4</v>
      </c>
      <c r="K24" s="324">
        <v>0</v>
      </c>
      <c r="L24" s="325">
        <f t="shared" si="5"/>
        <v>0</v>
      </c>
      <c r="M24" s="326">
        <f t="shared" si="6"/>
        <v>4</v>
      </c>
      <c r="N24" s="324">
        <f t="shared" si="7"/>
        <v>420</v>
      </c>
      <c r="O24" s="325">
        <f t="shared" si="8"/>
        <v>1.2975233368840162E-2</v>
      </c>
      <c r="P24" s="324">
        <f t="shared" si="9"/>
        <v>90</v>
      </c>
      <c r="Q24" s="325">
        <f t="shared" si="2"/>
        <v>2.7804071504657492E-3</v>
      </c>
      <c r="R24" s="326">
        <f t="shared" si="10"/>
        <v>510</v>
      </c>
    </row>
    <row r="25" spans="1:18">
      <c r="A25" s="849" t="s">
        <v>206</v>
      </c>
      <c r="B25" s="849"/>
      <c r="C25" s="849"/>
      <c r="D25" s="302">
        <f>SUM(D8:D24)</f>
        <v>1927944</v>
      </c>
      <c r="E25" s="330">
        <f t="shared" si="0"/>
        <v>74.707053046648326</v>
      </c>
      <c r="F25" s="302">
        <f>SUM(F8:F24)</f>
        <v>652728</v>
      </c>
      <c r="G25" s="330">
        <f t="shared" si="3"/>
        <v>25.292946953351684</v>
      </c>
      <c r="H25" s="302">
        <f>SUM(H8:H24)</f>
        <v>2580672</v>
      </c>
      <c r="I25" s="302">
        <f>SUM(I8:I24)</f>
        <v>493396</v>
      </c>
      <c r="J25" s="331">
        <f t="shared" si="1"/>
        <v>75.182548486584665</v>
      </c>
      <c r="K25" s="302">
        <f>SUM(K8:K24)</f>
        <v>162868</v>
      </c>
      <c r="L25" s="331">
        <f t="shared" si="5"/>
        <v>24.817451513415335</v>
      </c>
      <c r="M25" s="302">
        <f>SUM(M8:M24)</f>
        <v>656264</v>
      </c>
      <c r="N25" s="302">
        <f>SUM(N8:N24)</f>
        <v>2421340</v>
      </c>
      <c r="O25" s="331">
        <f t="shared" si="8"/>
        <v>74.803456107874851</v>
      </c>
      <c r="P25" s="302">
        <f>SUM(P8:P24)</f>
        <v>815596</v>
      </c>
      <c r="Q25" s="331">
        <f t="shared" si="2"/>
        <v>25.196543892125145</v>
      </c>
      <c r="R25" s="302">
        <f>SUM(R8:R24)</f>
        <v>3236936</v>
      </c>
    </row>
    <row r="26" spans="1:18">
      <c r="A26" s="880" t="s">
        <v>585</v>
      </c>
      <c r="B26" s="880"/>
      <c r="C26" s="880"/>
      <c r="D26" s="880"/>
      <c r="E26" s="880"/>
      <c r="F26" s="880"/>
      <c r="G26" s="880"/>
      <c r="H26" s="880"/>
      <c r="I26" s="880"/>
      <c r="J26" s="880"/>
      <c r="K26" s="880"/>
      <c r="L26" s="880"/>
      <c r="M26" s="880"/>
      <c r="N26" s="880"/>
      <c r="O26" s="880"/>
      <c r="P26" s="880"/>
      <c r="Q26" s="880"/>
      <c r="R26" s="880"/>
    </row>
    <row r="27" spans="1:18">
      <c r="A27" s="881" t="s">
        <v>586</v>
      </c>
      <c r="B27" s="881"/>
      <c r="C27" s="881"/>
      <c r="D27" s="881"/>
      <c r="E27" s="881"/>
      <c r="F27" s="881"/>
      <c r="G27" s="881"/>
      <c r="H27" s="881"/>
      <c r="I27" s="881"/>
      <c r="J27" s="881"/>
      <c r="K27" s="881"/>
      <c r="L27" s="881"/>
      <c r="M27" s="881"/>
      <c r="N27" s="881"/>
      <c r="O27" s="881"/>
      <c r="P27" s="881"/>
      <c r="Q27" s="881"/>
      <c r="R27" s="881"/>
    </row>
    <row r="28" spans="1:18">
      <c r="R28" s="601"/>
    </row>
    <row r="29" spans="1:18">
      <c r="N29" s="565"/>
      <c r="O29" s="565"/>
      <c r="P29" s="565"/>
    </row>
    <row r="30" spans="1:18" ht="14.25">
      <c r="A30" s="602"/>
      <c r="E30" s="597"/>
      <c r="F30" s="600"/>
      <c r="G30" s="597"/>
      <c r="H30" s="565"/>
      <c r="I30" s="565"/>
      <c r="J30" s="565"/>
      <c r="K30" s="565"/>
      <c r="L30" s="601"/>
      <c r="M30" s="565"/>
      <c r="N30" s="565"/>
      <c r="O30" s="565"/>
      <c r="P30" s="565"/>
      <c r="Q30" s="565"/>
      <c r="R30" s="565"/>
    </row>
    <row r="31" spans="1:18" ht="14.25">
      <c r="A31" s="602"/>
      <c r="B31" s="602"/>
      <c r="D31" s="601"/>
      <c r="E31" s="597"/>
      <c r="F31" s="600"/>
      <c r="G31" s="597"/>
      <c r="H31" s="565"/>
      <c r="I31" s="565"/>
      <c r="J31" s="565"/>
      <c r="K31" s="565"/>
      <c r="M31" s="565"/>
      <c r="N31" s="565"/>
      <c r="O31" s="565"/>
      <c r="P31" s="565"/>
      <c r="Q31" s="565"/>
      <c r="R31" s="565"/>
    </row>
    <row r="32" spans="1:18" ht="14.25">
      <c r="A32" s="602"/>
      <c r="B32" s="602"/>
      <c r="E32" s="597"/>
      <c r="F32" s="600"/>
      <c r="G32" s="597"/>
      <c r="H32" s="565"/>
      <c r="I32" s="565"/>
      <c r="J32" s="565"/>
      <c r="K32" s="565"/>
      <c r="L32" s="597"/>
      <c r="M32" s="565"/>
      <c r="N32" s="565"/>
      <c r="O32" s="565"/>
      <c r="P32" s="565"/>
      <c r="Q32" s="565"/>
      <c r="R32" s="565"/>
    </row>
    <row r="33" spans="1:18" ht="14.25">
      <c r="A33" s="602"/>
      <c r="B33" s="602"/>
      <c r="E33" s="597"/>
      <c r="F33" s="600"/>
      <c r="G33" s="597"/>
      <c r="H33" s="565"/>
      <c r="I33" s="565"/>
      <c r="J33" s="565"/>
      <c r="K33" s="565"/>
      <c r="L33" s="565"/>
      <c r="M33" s="565"/>
      <c r="N33" s="565"/>
      <c r="O33" s="565"/>
      <c r="P33" s="565"/>
      <c r="Q33" s="565"/>
      <c r="R33" s="565"/>
    </row>
    <row r="34" spans="1:18" ht="14.25">
      <c r="A34" s="602"/>
      <c r="B34" s="602"/>
      <c r="E34" s="597"/>
      <c r="F34" s="565"/>
      <c r="G34" s="597"/>
      <c r="H34" s="565"/>
      <c r="I34" s="565"/>
      <c r="J34" s="565"/>
      <c r="K34" s="565"/>
      <c r="L34" s="565"/>
      <c r="M34" s="565"/>
      <c r="N34" s="565"/>
      <c r="O34" s="565"/>
      <c r="P34" s="565"/>
      <c r="Q34" s="565"/>
      <c r="R34" s="565"/>
    </row>
    <row r="35" spans="1:18" ht="14.25">
      <c r="A35" s="602"/>
      <c r="B35" s="602"/>
      <c r="E35" s="597"/>
      <c r="F35" s="565"/>
      <c r="G35" s="597"/>
      <c r="H35" s="565"/>
      <c r="I35" s="565"/>
      <c r="J35" s="565"/>
      <c r="K35" s="565"/>
      <c r="L35" s="565"/>
      <c r="M35" s="565"/>
      <c r="N35" s="565"/>
      <c r="O35" s="565"/>
      <c r="P35" s="565"/>
      <c r="Q35" s="565"/>
      <c r="R35" s="565"/>
    </row>
    <row r="36" spans="1:18" ht="14.25">
      <c r="A36" s="602"/>
      <c r="B36" s="602"/>
      <c r="E36" s="597"/>
      <c r="F36" s="565"/>
      <c r="G36" s="597"/>
      <c r="H36" s="565"/>
      <c r="I36" s="565"/>
      <c r="J36" s="565"/>
      <c r="K36" s="565"/>
      <c r="L36" s="565"/>
      <c r="M36" s="565"/>
      <c r="N36" s="565"/>
      <c r="O36" s="565"/>
      <c r="P36" s="565"/>
      <c r="Q36" s="565"/>
      <c r="R36" s="565"/>
    </row>
    <row r="37" spans="1:18" ht="14.25">
      <c r="A37" s="602"/>
      <c r="B37" s="602"/>
      <c r="E37" s="597"/>
      <c r="F37" s="565"/>
      <c r="G37" s="597"/>
      <c r="H37" s="565"/>
      <c r="I37" s="565"/>
      <c r="J37" s="565"/>
      <c r="K37" s="565"/>
      <c r="L37" s="565"/>
      <c r="M37" s="565"/>
      <c r="N37" s="565"/>
      <c r="O37" s="565"/>
      <c r="P37" s="565"/>
      <c r="Q37" s="565"/>
      <c r="R37" s="565"/>
    </row>
    <row r="38" spans="1:18" ht="14.25">
      <c r="A38" s="602"/>
      <c r="B38" s="602"/>
      <c r="E38" s="597"/>
      <c r="F38" s="565"/>
      <c r="G38" s="597"/>
      <c r="H38" s="565"/>
      <c r="I38" s="565"/>
      <c r="J38" s="565"/>
      <c r="K38" s="565"/>
      <c r="L38" s="565"/>
      <c r="M38" s="565"/>
      <c r="N38" s="565"/>
      <c r="O38" s="565"/>
      <c r="P38" s="565"/>
      <c r="Q38" s="565"/>
      <c r="R38" s="565"/>
    </row>
    <row r="39" spans="1:18" ht="14.25">
      <c r="A39" s="602"/>
      <c r="B39" s="602"/>
      <c r="E39" s="597"/>
      <c r="F39" s="565"/>
      <c r="G39" s="597"/>
      <c r="H39" s="565"/>
      <c r="I39" s="565"/>
      <c r="J39" s="565"/>
      <c r="K39" s="565"/>
      <c r="L39" s="565"/>
      <c r="M39" s="565"/>
      <c r="N39" s="565"/>
      <c r="O39" s="565"/>
      <c r="P39" s="565"/>
      <c r="Q39" s="565"/>
      <c r="R39" s="565"/>
    </row>
    <row r="40" spans="1:18" ht="14.25">
      <c r="A40" s="602"/>
      <c r="B40" s="602"/>
      <c r="E40" s="597"/>
      <c r="F40" s="565"/>
      <c r="G40" s="597"/>
      <c r="H40" s="565"/>
      <c r="I40" s="565"/>
      <c r="J40" s="565"/>
      <c r="K40" s="565"/>
      <c r="L40" s="565"/>
      <c r="M40" s="565"/>
      <c r="N40" s="565"/>
      <c r="O40" s="565"/>
      <c r="P40" s="565"/>
      <c r="Q40" s="565"/>
      <c r="R40" s="565"/>
    </row>
    <row r="41" spans="1:18" ht="14.25">
      <c r="A41" s="602"/>
      <c r="B41" s="602"/>
      <c r="E41" s="597"/>
      <c r="F41" s="565"/>
      <c r="G41" s="597"/>
      <c r="H41" s="565"/>
      <c r="I41" s="565"/>
      <c r="J41" s="565"/>
      <c r="K41" s="565"/>
      <c r="L41" s="565"/>
      <c r="M41" s="565"/>
      <c r="N41" s="565"/>
      <c r="O41" s="565"/>
      <c r="P41" s="565"/>
      <c r="Q41" s="565"/>
      <c r="R41" s="565"/>
    </row>
    <row r="42" spans="1:18" ht="14.25">
      <c r="A42" s="602"/>
      <c r="B42" s="602"/>
      <c r="E42" s="597"/>
      <c r="F42" s="565"/>
      <c r="G42" s="597"/>
      <c r="H42" s="565"/>
      <c r="I42" s="565"/>
      <c r="J42" s="565"/>
      <c r="K42" s="565"/>
      <c r="L42" s="565"/>
      <c r="M42" s="565"/>
      <c r="N42" s="565"/>
      <c r="O42" s="565"/>
      <c r="P42" s="565"/>
      <c r="Q42" s="565"/>
      <c r="R42" s="565"/>
    </row>
    <row r="43" spans="1:18" ht="14.25">
      <c r="A43" s="602"/>
      <c r="B43" s="602"/>
      <c r="E43" s="597"/>
      <c r="F43" s="565"/>
      <c r="G43" s="597"/>
      <c r="H43" s="565"/>
      <c r="I43" s="565"/>
      <c r="J43" s="565"/>
      <c r="K43" s="565"/>
      <c r="L43" s="565"/>
      <c r="M43" s="565"/>
      <c r="N43" s="565"/>
      <c r="O43" s="565"/>
      <c r="P43" s="565"/>
      <c r="Q43" s="565"/>
      <c r="R43" s="565"/>
    </row>
    <row r="44" spans="1:18" ht="14.25">
      <c r="A44" s="602"/>
      <c r="B44" s="602"/>
      <c r="E44" s="597"/>
      <c r="F44" s="565"/>
      <c r="G44" s="597"/>
      <c r="H44" s="565"/>
      <c r="I44" s="565"/>
      <c r="J44" s="565"/>
      <c r="K44" s="565"/>
      <c r="L44" s="565"/>
      <c r="M44" s="565"/>
      <c r="N44" s="565"/>
      <c r="O44" s="565"/>
      <c r="P44" s="565"/>
      <c r="Q44" s="565"/>
      <c r="R44" s="565"/>
    </row>
    <row r="45" spans="1:18" ht="14.25">
      <c r="A45" s="602"/>
      <c r="B45" s="602"/>
      <c r="E45" s="597"/>
      <c r="F45" s="565"/>
      <c r="G45" s="597"/>
      <c r="H45" s="565"/>
      <c r="I45" s="565"/>
      <c r="J45" s="565"/>
      <c r="K45" s="565"/>
      <c r="L45" s="565"/>
      <c r="M45" s="565"/>
      <c r="N45" s="565"/>
      <c r="O45" s="565"/>
      <c r="P45" s="565"/>
      <c r="Q45" s="565"/>
      <c r="R45" s="565"/>
    </row>
    <row r="46" spans="1:18" ht="14.25">
      <c r="B46" s="602"/>
      <c r="E46" s="597"/>
      <c r="F46" s="565"/>
      <c r="G46" s="597"/>
      <c r="H46" s="565"/>
      <c r="I46" s="565"/>
      <c r="J46" s="565"/>
      <c r="K46" s="565"/>
      <c r="L46" s="565"/>
      <c r="M46" s="565"/>
      <c r="N46" s="565"/>
      <c r="O46" s="565"/>
      <c r="P46" s="565"/>
      <c r="Q46" s="565"/>
      <c r="R46" s="565"/>
    </row>
    <row r="47" spans="1:18">
      <c r="E47" s="597"/>
      <c r="F47" s="565"/>
      <c r="G47" s="597"/>
      <c r="H47" s="565"/>
      <c r="I47" s="565"/>
      <c r="J47" s="565"/>
      <c r="K47" s="565"/>
      <c r="L47" s="565"/>
      <c r="M47" s="565"/>
      <c r="N47" s="565"/>
      <c r="O47" s="565"/>
      <c r="P47" s="565"/>
      <c r="Q47" s="565"/>
      <c r="R47" s="565"/>
    </row>
    <row r="48" spans="1:18">
      <c r="E48" s="597"/>
      <c r="F48" s="565"/>
      <c r="G48" s="597"/>
      <c r="H48" s="565"/>
      <c r="I48" s="565"/>
      <c r="J48" s="565"/>
      <c r="K48" s="565"/>
      <c r="L48" s="565"/>
      <c r="M48" s="565"/>
      <c r="N48" s="565"/>
      <c r="O48" s="565"/>
      <c r="P48" s="565"/>
      <c r="Q48" s="565"/>
      <c r="R48" s="565"/>
    </row>
    <row r="49" spans="5:18">
      <c r="E49" s="597"/>
      <c r="F49" s="565"/>
      <c r="G49" s="597"/>
      <c r="H49" s="565"/>
      <c r="I49" s="565"/>
      <c r="J49" s="565"/>
      <c r="K49" s="565"/>
      <c r="L49" s="565"/>
      <c r="M49" s="565"/>
      <c r="N49" s="565"/>
      <c r="O49" s="565"/>
      <c r="P49" s="565"/>
      <c r="Q49" s="565"/>
      <c r="R49" s="565"/>
    </row>
    <row r="50" spans="5:18">
      <c r="E50" s="597"/>
      <c r="F50" s="565"/>
      <c r="G50" s="597"/>
      <c r="H50" s="565"/>
      <c r="I50" s="565"/>
      <c r="J50" s="565"/>
      <c r="K50" s="565"/>
      <c r="L50" s="565"/>
      <c r="M50" s="565"/>
      <c r="N50" s="565"/>
      <c r="O50" s="565"/>
      <c r="P50" s="565"/>
      <c r="Q50" s="565"/>
      <c r="R50" s="565"/>
    </row>
    <row r="51" spans="5:18">
      <c r="E51" s="597"/>
      <c r="F51" s="600"/>
      <c r="G51" s="597"/>
      <c r="H51" s="565"/>
      <c r="I51" s="565"/>
      <c r="J51" s="565"/>
      <c r="K51" s="565"/>
      <c r="L51" s="565"/>
      <c r="M51" s="565"/>
      <c r="N51" s="565"/>
      <c r="O51" s="565"/>
      <c r="P51" s="565"/>
      <c r="Q51" s="565"/>
      <c r="R51" s="565"/>
    </row>
    <row r="52" spans="5:18">
      <c r="E52" s="597"/>
      <c r="F52" s="600"/>
      <c r="G52" s="597"/>
      <c r="H52" s="565"/>
      <c r="I52" s="565"/>
      <c r="J52" s="565"/>
      <c r="K52" s="565"/>
      <c r="L52" s="565"/>
      <c r="M52" s="565"/>
      <c r="N52" s="565"/>
      <c r="O52" s="565"/>
      <c r="P52" s="565"/>
      <c r="Q52" s="565"/>
      <c r="R52" s="565"/>
    </row>
    <row r="53" spans="5:18">
      <c r="E53" s="597"/>
      <c r="F53" s="600"/>
      <c r="G53" s="597"/>
      <c r="H53" s="565"/>
      <c r="I53" s="565"/>
      <c r="J53" s="565"/>
      <c r="K53" s="565"/>
      <c r="L53" s="565"/>
      <c r="M53" s="565"/>
      <c r="N53" s="565"/>
      <c r="O53" s="565"/>
      <c r="P53" s="565"/>
      <c r="Q53" s="565"/>
      <c r="R53" s="565"/>
    </row>
    <row r="54" spans="5:18">
      <c r="O54" s="565"/>
    </row>
    <row r="55" spans="5:18">
      <c r="O55" s="565"/>
    </row>
  </sheetData>
  <mergeCells count="11">
    <mergeCell ref="A4:R4"/>
    <mergeCell ref="A5:R5"/>
    <mergeCell ref="A6:C7"/>
    <mergeCell ref="D6:H6"/>
    <mergeCell ref="I6:M6"/>
    <mergeCell ref="N6:R6"/>
    <mergeCell ref="A8:C8"/>
    <mergeCell ref="A24:C24"/>
    <mergeCell ref="A25:C25"/>
    <mergeCell ref="A26:R26"/>
    <mergeCell ref="A27:R27"/>
  </mergeCells>
  <printOptions horizontalCentered="1"/>
  <pageMargins left="0.19685039370078741" right="0.19685039370078741" top="0.59055118110236227" bottom="0.19685039370078741" header="0.39370078740157483" footer="0.19685039370078741"/>
  <pageSetup paperSize="9"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ayfa36">
    <tabColor theme="6" tint="0.59999389629810485"/>
    <pageSetUpPr fitToPage="1"/>
  </sheetPr>
  <dimension ref="A1:AE61"/>
  <sheetViews>
    <sheetView showGridLines="0" zoomScaleNormal="100" workbookViewId="0"/>
  </sheetViews>
  <sheetFormatPr defaultRowHeight="12.75"/>
  <cols>
    <col min="1" max="1" width="12.7109375" style="22" customWidth="1"/>
    <col min="2" max="2" width="9.140625" bestFit="1" customWidth="1"/>
    <col min="3" max="16" width="8.7109375" customWidth="1"/>
    <col min="17" max="19" width="11.28515625" customWidth="1"/>
  </cols>
  <sheetData>
    <row r="1" spans="1:31" ht="15" customHeight="1">
      <c r="N1" s="478"/>
      <c r="Q1" s="478"/>
    </row>
    <row r="2" spans="1:31" ht="15" customHeight="1"/>
    <row r="3" spans="1:31" ht="15" customHeight="1"/>
    <row r="4" spans="1:31" s="24" customFormat="1" ht="19.899999999999999" customHeight="1">
      <c r="A4" s="729" t="s">
        <v>1102</v>
      </c>
      <c r="B4" s="729"/>
      <c r="C4" s="729"/>
      <c r="D4" s="729"/>
      <c r="E4" s="729"/>
      <c r="F4" s="729"/>
      <c r="G4" s="729"/>
      <c r="H4" s="729"/>
      <c r="I4" s="729"/>
      <c r="J4" s="729"/>
      <c r="K4" s="729"/>
      <c r="L4" s="729"/>
      <c r="M4" s="729"/>
    </row>
    <row r="5" spans="1:31" s="6" customFormat="1" ht="19.899999999999999" customHeight="1">
      <c r="A5" s="884" t="s">
        <v>1103</v>
      </c>
      <c r="B5" s="884"/>
      <c r="C5" s="884"/>
      <c r="D5" s="884"/>
      <c r="E5" s="884"/>
      <c r="F5" s="884"/>
      <c r="G5" s="884"/>
      <c r="H5" s="884"/>
      <c r="I5" s="884"/>
      <c r="J5" s="884"/>
      <c r="K5" s="884"/>
      <c r="L5" s="884"/>
      <c r="M5" s="884"/>
    </row>
    <row r="6" spans="1:31" ht="30" customHeight="1">
      <c r="A6" s="770" t="s">
        <v>214</v>
      </c>
      <c r="B6" s="771">
        <v>2016</v>
      </c>
      <c r="C6" s="771"/>
      <c r="D6" s="771"/>
      <c r="E6" s="771">
        <v>2017</v>
      </c>
      <c r="F6" s="771"/>
      <c r="G6" s="771"/>
      <c r="H6" s="771">
        <v>2018</v>
      </c>
      <c r="I6" s="771"/>
      <c r="J6" s="771"/>
      <c r="K6" s="771">
        <v>2019</v>
      </c>
      <c r="L6" s="771"/>
      <c r="M6" s="771"/>
      <c r="N6" s="771">
        <v>2020</v>
      </c>
      <c r="O6" s="771"/>
      <c r="P6" s="771"/>
      <c r="Q6" s="771">
        <v>2021</v>
      </c>
      <c r="R6" s="771"/>
      <c r="S6" s="771"/>
      <c r="T6" s="771">
        <v>2022</v>
      </c>
      <c r="U6" s="771"/>
      <c r="V6" s="771"/>
      <c r="W6" s="771">
        <v>2023</v>
      </c>
      <c r="X6" s="771"/>
      <c r="Y6" s="771"/>
      <c r="Z6" s="771">
        <v>2024</v>
      </c>
      <c r="AA6" s="771"/>
      <c r="AB6" s="771"/>
      <c r="AC6" s="771">
        <v>2025</v>
      </c>
      <c r="AD6" s="771"/>
      <c r="AE6" s="771"/>
    </row>
    <row r="7" spans="1:31" ht="30" customHeight="1">
      <c r="A7" s="770"/>
      <c r="B7" s="441" t="s">
        <v>179</v>
      </c>
      <c r="C7" s="441" t="s">
        <v>180</v>
      </c>
      <c r="D7" s="441" t="s">
        <v>172</v>
      </c>
      <c r="E7" s="441" t="s">
        <v>179</v>
      </c>
      <c r="F7" s="441" t="s">
        <v>180</v>
      </c>
      <c r="G7" s="441" t="s">
        <v>172</v>
      </c>
      <c r="H7" s="441" t="s">
        <v>179</v>
      </c>
      <c r="I7" s="441" t="s">
        <v>180</v>
      </c>
      <c r="J7" s="441" t="s">
        <v>172</v>
      </c>
      <c r="K7" s="441" t="s">
        <v>179</v>
      </c>
      <c r="L7" s="441" t="s">
        <v>180</v>
      </c>
      <c r="M7" s="441" t="s">
        <v>172</v>
      </c>
      <c r="N7" s="441" t="s">
        <v>179</v>
      </c>
      <c r="O7" s="441" t="s">
        <v>180</v>
      </c>
      <c r="P7" s="441" t="s">
        <v>172</v>
      </c>
      <c r="Q7" s="441" t="s">
        <v>179</v>
      </c>
      <c r="R7" s="441" t="s">
        <v>180</v>
      </c>
      <c r="S7" s="441" t="s">
        <v>172</v>
      </c>
      <c r="T7" s="441" t="s">
        <v>179</v>
      </c>
      <c r="U7" s="441" t="s">
        <v>180</v>
      </c>
      <c r="V7" s="441" t="s">
        <v>172</v>
      </c>
      <c r="W7" s="441" t="s">
        <v>179</v>
      </c>
      <c r="X7" s="441" t="s">
        <v>180</v>
      </c>
      <c r="Y7" s="441" t="s">
        <v>172</v>
      </c>
      <c r="Z7" s="441" t="s">
        <v>179</v>
      </c>
      <c r="AA7" s="441" t="s">
        <v>180</v>
      </c>
      <c r="AB7" s="441" t="s">
        <v>172</v>
      </c>
      <c r="AC7" s="441" t="s">
        <v>179</v>
      </c>
      <c r="AD7" s="441" t="s">
        <v>180</v>
      </c>
      <c r="AE7" s="441" t="s">
        <v>172</v>
      </c>
    </row>
    <row r="8" spans="1:31" ht="17.25" customHeight="1">
      <c r="A8" s="314" t="s">
        <v>246</v>
      </c>
      <c r="B8" s="315">
        <v>16</v>
      </c>
      <c r="C8" s="315">
        <v>7</v>
      </c>
      <c r="D8" s="316">
        <v>23</v>
      </c>
      <c r="E8" s="315">
        <v>3292</v>
      </c>
      <c r="F8" s="315">
        <v>144</v>
      </c>
      <c r="G8" s="316">
        <v>3436</v>
      </c>
      <c r="H8" s="315">
        <v>2679</v>
      </c>
      <c r="I8" s="315">
        <v>131</v>
      </c>
      <c r="J8" s="316">
        <v>2810</v>
      </c>
      <c r="K8" s="315">
        <v>2748</v>
      </c>
      <c r="L8" s="317">
        <v>144</v>
      </c>
      <c r="M8" s="316">
        <v>2892</v>
      </c>
      <c r="N8" s="315">
        <v>2154</v>
      </c>
      <c r="O8" s="317">
        <v>120</v>
      </c>
      <c r="P8" s="316">
        <f>+O8+N8</f>
        <v>2274</v>
      </c>
      <c r="Q8" s="315">
        <v>1770</v>
      </c>
      <c r="R8" s="317">
        <v>167</v>
      </c>
      <c r="S8" s="316">
        <f>+R8+Q8</f>
        <v>1937</v>
      </c>
      <c r="T8" s="315">
        <v>2306</v>
      </c>
      <c r="U8" s="317">
        <v>284</v>
      </c>
      <c r="V8" s="316">
        <f>+U8+T8</f>
        <v>2590</v>
      </c>
      <c r="W8" s="315">
        <v>2401</v>
      </c>
      <c r="X8" s="317">
        <v>280</v>
      </c>
      <c r="Y8" s="316">
        <f>+X8+W8</f>
        <v>2681</v>
      </c>
      <c r="Z8" s="315">
        <v>2436</v>
      </c>
      <c r="AA8" s="317">
        <v>337</v>
      </c>
      <c r="AB8" s="316">
        <f>+AA8+Z8</f>
        <v>2773</v>
      </c>
      <c r="AC8" s="315">
        <v>2813</v>
      </c>
      <c r="AD8" s="317">
        <v>412</v>
      </c>
      <c r="AE8" s="316">
        <f>+AD8+AC8</f>
        <v>3225</v>
      </c>
    </row>
    <row r="9" spans="1:31" ht="17.25" customHeight="1">
      <c r="A9" s="318" t="s">
        <v>247</v>
      </c>
      <c r="B9" s="319">
        <v>493</v>
      </c>
      <c r="C9" s="319">
        <v>130</v>
      </c>
      <c r="D9" s="320">
        <v>623</v>
      </c>
      <c r="E9" s="319">
        <v>5332</v>
      </c>
      <c r="F9" s="319">
        <v>427</v>
      </c>
      <c r="G9" s="320">
        <v>5759</v>
      </c>
      <c r="H9" s="319">
        <v>5368</v>
      </c>
      <c r="I9" s="319">
        <v>335</v>
      </c>
      <c r="J9" s="320">
        <v>5703</v>
      </c>
      <c r="K9" s="319">
        <v>6586</v>
      </c>
      <c r="L9" s="321">
        <v>430</v>
      </c>
      <c r="M9" s="320">
        <v>7016</v>
      </c>
      <c r="N9" s="319">
        <v>5356</v>
      </c>
      <c r="O9" s="321">
        <v>546</v>
      </c>
      <c r="P9" s="320">
        <f t="shared" ref="P9:P55" si="0">+O9+N9</f>
        <v>5902</v>
      </c>
      <c r="Q9" s="319">
        <v>5069</v>
      </c>
      <c r="R9" s="321">
        <v>624</v>
      </c>
      <c r="S9" s="320">
        <f t="shared" ref="S9:S55" si="1">+R9+Q9</f>
        <v>5693</v>
      </c>
      <c r="T9" s="319">
        <v>5134</v>
      </c>
      <c r="U9" s="321">
        <v>766</v>
      </c>
      <c r="V9" s="320">
        <f t="shared" ref="V9:V55" si="2">+U9+T9</f>
        <v>5900</v>
      </c>
      <c r="W9" s="319">
        <v>5450</v>
      </c>
      <c r="X9" s="321">
        <v>878</v>
      </c>
      <c r="Y9" s="320">
        <f t="shared" ref="Y9:Y55" si="3">+X9+W9</f>
        <v>6328</v>
      </c>
      <c r="Z9" s="319">
        <v>5044</v>
      </c>
      <c r="AA9" s="321">
        <v>880</v>
      </c>
      <c r="AB9" s="320">
        <f t="shared" ref="AB9:AB55" si="4">+AA9+Z9</f>
        <v>5924</v>
      </c>
      <c r="AC9" s="319">
        <v>5391</v>
      </c>
      <c r="AD9" s="321">
        <v>1084</v>
      </c>
      <c r="AE9" s="320">
        <f t="shared" ref="AE9:AE55" si="5">+AD9+AC9</f>
        <v>6475</v>
      </c>
    </row>
    <row r="10" spans="1:31" ht="17.25" customHeight="1">
      <c r="A10" s="314" t="s">
        <v>248</v>
      </c>
      <c r="B10" s="315">
        <v>1247</v>
      </c>
      <c r="C10" s="315">
        <v>506</v>
      </c>
      <c r="D10" s="316">
        <v>1753</v>
      </c>
      <c r="E10" s="315">
        <v>6670</v>
      </c>
      <c r="F10" s="315">
        <v>1270</v>
      </c>
      <c r="G10" s="316">
        <v>7940</v>
      </c>
      <c r="H10" s="315">
        <v>9072</v>
      </c>
      <c r="I10" s="315">
        <v>734</v>
      </c>
      <c r="J10" s="316">
        <v>9806</v>
      </c>
      <c r="K10" s="315">
        <v>12614</v>
      </c>
      <c r="L10" s="317">
        <v>745</v>
      </c>
      <c r="M10" s="316">
        <v>13359</v>
      </c>
      <c r="N10" s="315">
        <v>9486</v>
      </c>
      <c r="O10" s="317">
        <v>848</v>
      </c>
      <c r="P10" s="316">
        <f t="shared" si="0"/>
        <v>10334</v>
      </c>
      <c r="Q10" s="315">
        <v>10786</v>
      </c>
      <c r="R10" s="317">
        <v>912</v>
      </c>
      <c r="S10" s="316">
        <f t="shared" si="1"/>
        <v>11698</v>
      </c>
      <c r="T10" s="315">
        <v>9638</v>
      </c>
      <c r="U10" s="317">
        <v>918</v>
      </c>
      <c r="V10" s="316">
        <f t="shared" si="2"/>
        <v>10556</v>
      </c>
      <c r="W10" s="315">
        <v>8951</v>
      </c>
      <c r="X10" s="317">
        <v>1179</v>
      </c>
      <c r="Y10" s="316">
        <f t="shared" si="3"/>
        <v>10130</v>
      </c>
      <c r="Z10" s="315">
        <v>7697</v>
      </c>
      <c r="AA10" s="317">
        <v>1172</v>
      </c>
      <c r="AB10" s="316">
        <f t="shared" si="4"/>
        <v>8869</v>
      </c>
      <c r="AC10" s="315">
        <v>7459</v>
      </c>
      <c r="AD10" s="317">
        <v>1194</v>
      </c>
      <c r="AE10" s="316">
        <f t="shared" si="5"/>
        <v>8653</v>
      </c>
    </row>
    <row r="11" spans="1:31" ht="17.25" customHeight="1">
      <c r="A11" s="318" t="s">
        <v>249</v>
      </c>
      <c r="B11" s="319">
        <v>2574</v>
      </c>
      <c r="C11" s="319">
        <v>877</v>
      </c>
      <c r="D11" s="320">
        <v>3451</v>
      </c>
      <c r="E11" s="319">
        <v>12323</v>
      </c>
      <c r="F11" s="319">
        <v>1930</v>
      </c>
      <c r="G11" s="320">
        <v>14253</v>
      </c>
      <c r="H11" s="319">
        <v>17528</v>
      </c>
      <c r="I11" s="319">
        <v>1551</v>
      </c>
      <c r="J11" s="320">
        <v>19079</v>
      </c>
      <c r="K11" s="319">
        <v>17772</v>
      </c>
      <c r="L11" s="321">
        <v>1099</v>
      </c>
      <c r="M11" s="320">
        <v>18871</v>
      </c>
      <c r="N11" s="319">
        <v>21201</v>
      </c>
      <c r="O11" s="321">
        <v>1183</v>
      </c>
      <c r="P11" s="320">
        <f t="shared" si="0"/>
        <v>22384</v>
      </c>
      <c r="Q11" s="319">
        <v>19308</v>
      </c>
      <c r="R11" s="321">
        <v>1160</v>
      </c>
      <c r="S11" s="320">
        <f t="shared" si="1"/>
        <v>20468</v>
      </c>
      <c r="T11" s="319">
        <v>16763</v>
      </c>
      <c r="U11" s="321">
        <v>1137</v>
      </c>
      <c r="V11" s="320">
        <f t="shared" si="2"/>
        <v>17900</v>
      </c>
      <c r="W11" s="319">
        <v>14857</v>
      </c>
      <c r="X11" s="321">
        <v>1563</v>
      </c>
      <c r="Y11" s="320">
        <f t="shared" si="3"/>
        <v>16420</v>
      </c>
      <c r="Z11" s="319">
        <v>12901</v>
      </c>
      <c r="AA11" s="321">
        <v>1344</v>
      </c>
      <c r="AB11" s="320">
        <f t="shared" si="4"/>
        <v>14245</v>
      </c>
      <c r="AC11" s="319">
        <v>13648</v>
      </c>
      <c r="AD11" s="321">
        <v>1364</v>
      </c>
      <c r="AE11" s="320">
        <f t="shared" si="5"/>
        <v>15012</v>
      </c>
    </row>
    <row r="12" spans="1:31" ht="17.25" customHeight="1">
      <c r="A12" s="314" t="s">
        <v>250</v>
      </c>
      <c r="B12" s="315">
        <v>5483</v>
      </c>
      <c r="C12" s="315">
        <v>1621</v>
      </c>
      <c r="D12" s="316">
        <v>7104</v>
      </c>
      <c r="E12" s="315">
        <v>20873</v>
      </c>
      <c r="F12" s="315">
        <v>3791</v>
      </c>
      <c r="G12" s="316">
        <v>24664</v>
      </c>
      <c r="H12" s="315">
        <v>23492</v>
      </c>
      <c r="I12" s="315">
        <v>2270</v>
      </c>
      <c r="J12" s="316">
        <v>25762</v>
      </c>
      <c r="K12" s="315">
        <v>28548</v>
      </c>
      <c r="L12" s="317">
        <v>2035</v>
      </c>
      <c r="M12" s="316">
        <v>30583</v>
      </c>
      <c r="N12" s="315">
        <v>26658</v>
      </c>
      <c r="O12" s="317">
        <v>1703</v>
      </c>
      <c r="P12" s="316">
        <f t="shared" si="0"/>
        <v>28361</v>
      </c>
      <c r="Q12" s="315">
        <v>30718</v>
      </c>
      <c r="R12" s="317">
        <v>2023</v>
      </c>
      <c r="S12" s="316">
        <f t="shared" si="1"/>
        <v>32741</v>
      </c>
      <c r="T12" s="315">
        <v>24667</v>
      </c>
      <c r="U12" s="317">
        <v>1501</v>
      </c>
      <c r="V12" s="316">
        <f t="shared" si="2"/>
        <v>26168</v>
      </c>
      <c r="W12" s="315">
        <v>22999</v>
      </c>
      <c r="X12" s="317">
        <v>2279</v>
      </c>
      <c r="Y12" s="316">
        <f t="shared" si="3"/>
        <v>25278</v>
      </c>
      <c r="Z12" s="315">
        <v>19249</v>
      </c>
      <c r="AA12" s="317">
        <v>1868</v>
      </c>
      <c r="AB12" s="316">
        <f t="shared" si="4"/>
        <v>21117</v>
      </c>
      <c r="AC12" s="315">
        <v>19267</v>
      </c>
      <c r="AD12" s="317">
        <v>1544</v>
      </c>
      <c r="AE12" s="316">
        <f t="shared" si="5"/>
        <v>20811</v>
      </c>
    </row>
    <row r="13" spans="1:31" ht="17.25" customHeight="1">
      <c r="A13" s="318" t="s">
        <v>251</v>
      </c>
      <c r="B13" s="319">
        <v>9654</v>
      </c>
      <c r="C13" s="319">
        <v>3649</v>
      </c>
      <c r="D13" s="320">
        <v>13303</v>
      </c>
      <c r="E13" s="319">
        <v>33178</v>
      </c>
      <c r="F13" s="319">
        <v>8707</v>
      </c>
      <c r="G13" s="320">
        <v>41885</v>
      </c>
      <c r="H13" s="319">
        <v>33825</v>
      </c>
      <c r="I13" s="319">
        <v>4746</v>
      </c>
      <c r="J13" s="320">
        <v>38571</v>
      </c>
      <c r="K13" s="319">
        <v>35917</v>
      </c>
      <c r="L13" s="321">
        <v>3452</v>
      </c>
      <c r="M13" s="320">
        <v>39369</v>
      </c>
      <c r="N13" s="319">
        <v>39734</v>
      </c>
      <c r="O13" s="321">
        <v>3379</v>
      </c>
      <c r="P13" s="320">
        <f t="shared" si="0"/>
        <v>43113</v>
      </c>
      <c r="Q13" s="319">
        <v>35580</v>
      </c>
      <c r="R13" s="321">
        <v>3222</v>
      </c>
      <c r="S13" s="320">
        <f t="shared" si="1"/>
        <v>38802</v>
      </c>
      <c r="T13" s="319">
        <v>35995</v>
      </c>
      <c r="U13" s="321">
        <v>3458</v>
      </c>
      <c r="V13" s="320">
        <f t="shared" si="2"/>
        <v>39453</v>
      </c>
      <c r="W13" s="319">
        <v>32001</v>
      </c>
      <c r="X13" s="321">
        <v>4946</v>
      </c>
      <c r="Y13" s="320">
        <f t="shared" si="3"/>
        <v>36947</v>
      </c>
      <c r="Z13" s="319">
        <v>28522</v>
      </c>
      <c r="AA13" s="321">
        <v>3194</v>
      </c>
      <c r="AB13" s="320">
        <f t="shared" si="4"/>
        <v>31716</v>
      </c>
      <c r="AC13" s="319">
        <v>26304</v>
      </c>
      <c r="AD13" s="321">
        <v>2452</v>
      </c>
      <c r="AE13" s="320">
        <f t="shared" si="5"/>
        <v>28756</v>
      </c>
    </row>
    <row r="14" spans="1:31" ht="17.25" customHeight="1">
      <c r="A14" s="314" t="s">
        <v>252</v>
      </c>
      <c r="B14" s="315">
        <v>14689</v>
      </c>
      <c r="C14" s="315">
        <v>9540</v>
      </c>
      <c r="D14" s="316">
        <v>24229</v>
      </c>
      <c r="E14" s="315">
        <v>47690</v>
      </c>
      <c r="F14" s="315">
        <v>22134</v>
      </c>
      <c r="G14" s="316">
        <v>69824</v>
      </c>
      <c r="H14" s="315">
        <v>49250</v>
      </c>
      <c r="I14" s="315">
        <v>11581</v>
      </c>
      <c r="J14" s="316">
        <v>60831</v>
      </c>
      <c r="K14" s="315">
        <v>48206</v>
      </c>
      <c r="L14" s="317">
        <v>8638</v>
      </c>
      <c r="M14" s="316">
        <v>56844</v>
      </c>
      <c r="N14" s="315">
        <v>47194</v>
      </c>
      <c r="O14" s="317">
        <v>7436</v>
      </c>
      <c r="P14" s="316">
        <f t="shared" si="0"/>
        <v>54630</v>
      </c>
      <c r="Q14" s="315">
        <v>46242</v>
      </c>
      <c r="R14" s="317">
        <v>7608</v>
      </c>
      <c r="S14" s="316">
        <f t="shared" si="1"/>
        <v>53850</v>
      </c>
      <c r="T14" s="315">
        <v>43010</v>
      </c>
      <c r="U14" s="317">
        <v>8278</v>
      </c>
      <c r="V14" s="316">
        <f t="shared" si="2"/>
        <v>51288</v>
      </c>
      <c r="W14" s="315">
        <v>49483</v>
      </c>
      <c r="X14" s="317">
        <v>20950</v>
      </c>
      <c r="Y14" s="316">
        <f t="shared" si="3"/>
        <v>70433</v>
      </c>
      <c r="Z14" s="315">
        <v>39868</v>
      </c>
      <c r="AA14" s="317">
        <v>9319</v>
      </c>
      <c r="AB14" s="316">
        <f t="shared" si="4"/>
        <v>49187</v>
      </c>
      <c r="AC14" s="315">
        <v>38213</v>
      </c>
      <c r="AD14" s="317">
        <v>6949</v>
      </c>
      <c r="AE14" s="316">
        <f t="shared" si="5"/>
        <v>45162</v>
      </c>
    </row>
    <row r="15" spans="1:31" ht="17.25" customHeight="1">
      <c r="A15" s="318" t="s">
        <v>253</v>
      </c>
      <c r="B15" s="319">
        <v>20151</v>
      </c>
      <c r="C15" s="319">
        <v>14418</v>
      </c>
      <c r="D15" s="320">
        <v>34569</v>
      </c>
      <c r="E15" s="319">
        <v>56014</v>
      </c>
      <c r="F15" s="319">
        <v>30163</v>
      </c>
      <c r="G15" s="320">
        <v>86177</v>
      </c>
      <c r="H15" s="319">
        <v>60784</v>
      </c>
      <c r="I15" s="319">
        <v>25223</v>
      </c>
      <c r="J15" s="320">
        <v>86007</v>
      </c>
      <c r="K15" s="319">
        <v>62599</v>
      </c>
      <c r="L15" s="321">
        <v>17009</v>
      </c>
      <c r="M15" s="320">
        <v>79608</v>
      </c>
      <c r="N15" s="319">
        <v>56312</v>
      </c>
      <c r="O15" s="321">
        <v>13404</v>
      </c>
      <c r="P15" s="320">
        <f t="shared" si="0"/>
        <v>69716</v>
      </c>
      <c r="Q15" s="319">
        <v>52801</v>
      </c>
      <c r="R15" s="321">
        <v>12338</v>
      </c>
      <c r="S15" s="320">
        <f t="shared" si="1"/>
        <v>65139</v>
      </c>
      <c r="T15" s="319">
        <v>52783</v>
      </c>
      <c r="U15" s="321">
        <v>13819</v>
      </c>
      <c r="V15" s="320">
        <f t="shared" si="2"/>
        <v>66602</v>
      </c>
      <c r="W15" s="319">
        <v>59959</v>
      </c>
      <c r="X15" s="321">
        <v>35061</v>
      </c>
      <c r="Y15" s="320">
        <f t="shared" si="3"/>
        <v>95020</v>
      </c>
      <c r="Z15" s="319">
        <v>57173</v>
      </c>
      <c r="AA15" s="321">
        <v>25593</v>
      </c>
      <c r="AB15" s="320">
        <f t="shared" si="4"/>
        <v>82766</v>
      </c>
      <c r="AC15" s="319">
        <v>48656</v>
      </c>
      <c r="AD15" s="321">
        <v>13723</v>
      </c>
      <c r="AE15" s="320">
        <f t="shared" si="5"/>
        <v>62379</v>
      </c>
    </row>
    <row r="16" spans="1:31" ht="17.25" customHeight="1">
      <c r="A16" s="314" t="s">
        <v>254</v>
      </c>
      <c r="B16" s="315">
        <v>28176</v>
      </c>
      <c r="C16" s="315">
        <v>19068</v>
      </c>
      <c r="D16" s="316">
        <v>47244</v>
      </c>
      <c r="E16" s="315">
        <v>62136</v>
      </c>
      <c r="F16" s="315">
        <v>37032</v>
      </c>
      <c r="G16" s="316">
        <v>99168</v>
      </c>
      <c r="H16" s="315">
        <v>65874</v>
      </c>
      <c r="I16" s="315">
        <v>32466</v>
      </c>
      <c r="J16" s="316">
        <v>98340</v>
      </c>
      <c r="K16" s="315">
        <v>69851</v>
      </c>
      <c r="L16" s="317">
        <v>29735</v>
      </c>
      <c r="M16" s="316">
        <v>99586</v>
      </c>
      <c r="N16" s="315">
        <v>67771</v>
      </c>
      <c r="O16" s="317">
        <v>23800</v>
      </c>
      <c r="P16" s="316">
        <f t="shared" si="0"/>
        <v>91571</v>
      </c>
      <c r="Q16" s="315">
        <v>60782</v>
      </c>
      <c r="R16" s="317">
        <v>22031</v>
      </c>
      <c r="S16" s="316">
        <f t="shared" si="1"/>
        <v>82813</v>
      </c>
      <c r="T16" s="315">
        <v>58119</v>
      </c>
      <c r="U16" s="317">
        <v>21418</v>
      </c>
      <c r="V16" s="316">
        <f t="shared" si="2"/>
        <v>79537</v>
      </c>
      <c r="W16" s="315">
        <v>70255</v>
      </c>
      <c r="X16" s="317">
        <v>44772</v>
      </c>
      <c r="Y16" s="316">
        <f t="shared" si="3"/>
        <v>115027</v>
      </c>
      <c r="Z16" s="315">
        <v>65369</v>
      </c>
      <c r="AA16" s="317">
        <v>38497</v>
      </c>
      <c r="AB16" s="316">
        <f t="shared" si="4"/>
        <v>103866</v>
      </c>
      <c r="AC16" s="315">
        <v>62830</v>
      </c>
      <c r="AD16" s="317">
        <v>28027</v>
      </c>
      <c r="AE16" s="316">
        <f t="shared" si="5"/>
        <v>90857</v>
      </c>
    </row>
    <row r="17" spans="1:31" ht="17.25" customHeight="1">
      <c r="A17" s="318" t="s">
        <v>255</v>
      </c>
      <c r="B17" s="319">
        <v>34605</v>
      </c>
      <c r="C17" s="319">
        <v>22736</v>
      </c>
      <c r="D17" s="320">
        <v>57341</v>
      </c>
      <c r="E17" s="319">
        <v>65314</v>
      </c>
      <c r="F17" s="319">
        <v>41932</v>
      </c>
      <c r="G17" s="320">
        <v>107246</v>
      </c>
      <c r="H17" s="319">
        <v>68548</v>
      </c>
      <c r="I17" s="319">
        <v>38598</v>
      </c>
      <c r="J17" s="320">
        <v>107146</v>
      </c>
      <c r="K17" s="319">
        <v>71939</v>
      </c>
      <c r="L17" s="321">
        <v>35694</v>
      </c>
      <c r="M17" s="320">
        <v>107633</v>
      </c>
      <c r="N17" s="319">
        <v>73428</v>
      </c>
      <c r="O17" s="321">
        <v>35278</v>
      </c>
      <c r="P17" s="320">
        <f t="shared" si="0"/>
        <v>108706</v>
      </c>
      <c r="Q17" s="319">
        <v>71074</v>
      </c>
      <c r="R17" s="321">
        <v>31979</v>
      </c>
      <c r="S17" s="320">
        <f t="shared" si="1"/>
        <v>103053</v>
      </c>
      <c r="T17" s="319">
        <v>65601</v>
      </c>
      <c r="U17" s="321">
        <v>31294</v>
      </c>
      <c r="V17" s="320">
        <f t="shared" si="2"/>
        <v>96895</v>
      </c>
      <c r="W17" s="319">
        <v>74935</v>
      </c>
      <c r="X17" s="321">
        <v>49902</v>
      </c>
      <c r="Y17" s="320">
        <f t="shared" si="3"/>
        <v>124837</v>
      </c>
      <c r="Z17" s="319">
        <v>72884</v>
      </c>
      <c r="AA17" s="321">
        <v>47204</v>
      </c>
      <c r="AB17" s="320">
        <f t="shared" si="4"/>
        <v>120088</v>
      </c>
      <c r="AC17" s="319">
        <v>68203</v>
      </c>
      <c r="AD17" s="321">
        <v>39941</v>
      </c>
      <c r="AE17" s="320">
        <f t="shared" si="5"/>
        <v>108144</v>
      </c>
    </row>
    <row r="18" spans="1:31" ht="17.25" customHeight="1">
      <c r="A18" s="314" t="s">
        <v>256</v>
      </c>
      <c r="B18" s="315">
        <v>37812</v>
      </c>
      <c r="C18" s="315">
        <v>24941</v>
      </c>
      <c r="D18" s="316">
        <v>62753</v>
      </c>
      <c r="E18" s="315">
        <v>64117</v>
      </c>
      <c r="F18" s="315">
        <v>43716</v>
      </c>
      <c r="G18" s="316">
        <v>107833</v>
      </c>
      <c r="H18" s="315">
        <v>69712</v>
      </c>
      <c r="I18" s="315">
        <v>42842</v>
      </c>
      <c r="J18" s="316">
        <v>112554</v>
      </c>
      <c r="K18" s="315">
        <v>72230</v>
      </c>
      <c r="L18" s="317">
        <v>40837</v>
      </c>
      <c r="M18" s="316">
        <v>113067</v>
      </c>
      <c r="N18" s="315">
        <v>74203</v>
      </c>
      <c r="O18" s="317">
        <v>39327</v>
      </c>
      <c r="P18" s="316">
        <f t="shared" si="0"/>
        <v>113530</v>
      </c>
      <c r="Q18" s="315">
        <v>75643</v>
      </c>
      <c r="R18" s="317">
        <v>40445</v>
      </c>
      <c r="S18" s="316">
        <f t="shared" si="1"/>
        <v>116088</v>
      </c>
      <c r="T18" s="315">
        <v>74868</v>
      </c>
      <c r="U18" s="317">
        <v>39554</v>
      </c>
      <c r="V18" s="316">
        <f t="shared" si="2"/>
        <v>114422</v>
      </c>
      <c r="W18" s="315">
        <v>81313</v>
      </c>
      <c r="X18" s="317">
        <v>54232</v>
      </c>
      <c r="Y18" s="316">
        <f t="shared" si="3"/>
        <v>135545</v>
      </c>
      <c r="Z18" s="315">
        <v>75894</v>
      </c>
      <c r="AA18" s="317">
        <v>51617</v>
      </c>
      <c r="AB18" s="316">
        <f t="shared" si="4"/>
        <v>127511</v>
      </c>
      <c r="AC18" s="315">
        <v>73754</v>
      </c>
      <c r="AD18" s="317">
        <v>48092</v>
      </c>
      <c r="AE18" s="316">
        <f t="shared" si="5"/>
        <v>121846</v>
      </c>
    </row>
    <row r="19" spans="1:31" ht="17.25" customHeight="1">
      <c r="A19" s="318" t="s">
        <v>257</v>
      </c>
      <c r="B19" s="319">
        <v>41711</v>
      </c>
      <c r="C19" s="319">
        <v>28857</v>
      </c>
      <c r="D19" s="320">
        <v>70568</v>
      </c>
      <c r="E19" s="319">
        <v>63360</v>
      </c>
      <c r="F19" s="319">
        <v>46556</v>
      </c>
      <c r="G19" s="320">
        <v>109916</v>
      </c>
      <c r="H19" s="319">
        <v>65345</v>
      </c>
      <c r="I19" s="319">
        <v>44201</v>
      </c>
      <c r="J19" s="320">
        <v>109546</v>
      </c>
      <c r="K19" s="319">
        <v>72161</v>
      </c>
      <c r="L19" s="321">
        <v>44160</v>
      </c>
      <c r="M19" s="320">
        <v>116321</v>
      </c>
      <c r="N19" s="319">
        <v>74004</v>
      </c>
      <c r="O19" s="321">
        <v>43185</v>
      </c>
      <c r="P19" s="320">
        <f t="shared" si="0"/>
        <v>117189</v>
      </c>
      <c r="Q19" s="319">
        <v>75567</v>
      </c>
      <c r="R19" s="321">
        <v>42492</v>
      </c>
      <c r="S19" s="320">
        <f t="shared" si="1"/>
        <v>118059</v>
      </c>
      <c r="T19" s="319">
        <v>77972</v>
      </c>
      <c r="U19" s="321">
        <v>45344</v>
      </c>
      <c r="V19" s="320">
        <f t="shared" si="2"/>
        <v>123316</v>
      </c>
      <c r="W19" s="319">
        <v>89132</v>
      </c>
      <c r="X19" s="321">
        <v>58020</v>
      </c>
      <c r="Y19" s="320">
        <f t="shared" si="3"/>
        <v>147152</v>
      </c>
      <c r="Z19" s="319">
        <v>81246</v>
      </c>
      <c r="AA19" s="321">
        <v>55432</v>
      </c>
      <c r="AB19" s="320">
        <f t="shared" si="4"/>
        <v>136678</v>
      </c>
      <c r="AC19" s="319">
        <v>75704</v>
      </c>
      <c r="AD19" s="321">
        <v>52247</v>
      </c>
      <c r="AE19" s="320">
        <f t="shared" si="5"/>
        <v>127951</v>
      </c>
    </row>
    <row r="20" spans="1:31" ht="17.25" customHeight="1">
      <c r="A20" s="314" t="s">
        <v>258</v>
      </c>
      <c r="B20" s="315">
        <v>45550</v>
      </c>
      <c r="C20" s="315">
        <v>33174</v>
      </c>
      <c r="D20" s="316">
        <v>78724</v>
      </c>
      <c r="E20" s="315">
        <v>61700</v>
      </c>
      <c r="F20" s="315">
        <v>47544</v>
      </c>
      <c r="G20" s="316">
        <v>109244</v>
      </c>
      <c r="H20" s="315">
        <v>63778</v>
      </c>
      <c r="I20" s="315">
        <v>46806</v>
      </c>
      <c r="J20" s="316">
        <v>110584</v>
      </c>
      <c r="K20" s="315">
        <v>67331</v>
      </c>
      <c r="L20" s="317">
        <v>45035</v>
      </c>
      <c r="M20" s="316">
        <v>112366</v>
      </c>
      <c r="N20" s="315">
        <v>73547</v>
      </c>
      <c r="O20" s="317">
        <v>45581</v>
      </c>
      <c r="P20" s="316">
        <f t="shared" si="0"/>
        <v>119128</v>
      </c>
      <c r="Q20" s="315">
        <v>74660</v>
      </c>
      <c r="R20" s="317">
        <v>45379</v>
      </c>
      <c r="S20" s="316">
        <f t="shared" si="1"/>
        <v>120039</v>
      </c>
      <c r="T20" s="315">
        <v>77067</v>
      </c>
      <c r="U20" s="317">
        <v>45831</v>
      </c>
      <c r="V20" s="316">
        <f t="shared" si="2"/>
        <v>122898</v>
      </c>
      <c r="W20" s="315">
        <v>90674</v>
      </c>
      <c r="X20" s="317">
        <v>59346</v>
      </c>
      <c r="Y20" s="316">
        <f t="shared" si="3"/>
        <v>150020</v>
      </c>
      <c r="Z20" s="315">
        <v>88672</v>
      </c>
      <c r="AA20" s="317">
        <v>58811</v>
      </c>
      <c r="AB20" s="316">
        <f t="shared" si="4"/>
        <v>147483</v>
      </c>
      <c r="AC20" s="315">
        <v>80698</v>
      </c>
      <c r="AD20" s="317">
        <v>55822</v>
      </c>
      <c r="AE20" s="316">
        <f t="shared" si="5"/>
        <v>136520</v>
      </c>
    </row>
    <row r="21" spans="1:31" ht="17.25" customHeight="1">
      <c r="A21" s="318" t="s">
        <v>259</v>
      </c>
      <c r="B21" s="319">
        <v>50880</v>
      </c>
      <c r="C21" s="319">
        <v>36707</v>
      </c>
      <c r="D21" s="320">
        <v>87587</v>
      </c>
      <c r="E21" s="319">
        <v>62461</v>
      </c>
      <c r="F21" s="319">
        <v>47324</v>
      </c>
      <c r="G21" s="320">
        <v>109785</v>
      </c>
      <c r="H21" s="319">
        <v>60891</v>
      </c>
      <c r="I21" s="319">
        <v>47605</v>
      </c>
      <c r="J21" s="320">
        <v>108496</v>
      </c>
      <c r="K21" s="319">
        <v>64644</v>
      </c>
      <c r="L21" s="321">
        <v>47300</v>
      </c>
      <c r="M21" s="320">
        <v>111944</v>
      </c>
      <c r="N21" s="319">
        <v>68245</v>
      </c>
      <c r="O21" s="321">
        <v>45998</v>
      </c>
      <c r="P21" s="320">
        <f t="shared" si="0"/>
        <v>114243</v>
      </c>
      <c r="Q21" s="319">
        <v>73821</v>
      </c>
      <c r="R21" s="321">
        <v>46883</v>
      </c>
      <c r="S21" s="320">
        <f t="shared" si="1"/>
        <v>120704</v>
      </c>
      <c r="T21" s="319">
        <v>75353</v>
      </c>
      <c r="U21" s="321">
        <v>47652</v>
      </c>
      <c r="V21" s="320">
        <f t="shared" si="2"/>
        <v>123005</v>
      </c>
      <c r="W21" s="319">
        <v>88094</v>
      </c>
      <c r="X21" s="321">
        <v>57167</v>
      </c>
      <c r="Y21" s="320">
        <f t="shared" si="3"/>
        <v>145261</v>
      </c>
      <c r="Z21" s="319">
        <v>90094</v>
      </c>
      <c r="AA21" s="321">
        <v>59927</v>
      </c>
      <c r="AB21" s="320">
        <f t="shared" si="4"/>
        <v>150021</v>
      </c>
      <c r="AC21" s="319">
        <v>87795</v>
      </c>
      <c r="AD21" s="321">
        <v>59057</v>
      </c>
      <c r="AE21" s="320">
        <f t="shared" si="5"/>
        <v>146852</v>
      </c>
    </row>
    <row r="22" spans="1:31" ht="17.25" customHeight="1">
      <c r="A22" s="314" t="s">
        <v>260</v>
      </c>
      <c r="B22" s="315">
        <v>53503</v>
      </c>
      <c r="C22" s="315">
        <v>40795</v>
      </c>
      <c r="D22" s="316">
        <v>94298</v>
      </c>
      <c r="E22" s="315">
        <v>60483</v>
      </c>
      <c r="F22" s="315">
        <v>46528</v>
      </c>
      <c r="G22" s="316">
        <v>107011</v>
      </c>
      <c r="H22" s="315">
        <v>61550</v>
      </c>
      <c r="I22" s="315">
        <v>47329</v>
      </c>
      <c r="J22" s="316">
        <v>108879</v>
      </c>
      <c r="K22" s="315">
        <v>60969</v>
      </c>
      <c r="L22" s="317">
        <v>47955</v>
      </c>
      <c r="M22" s="316">
        <v>108924</v>
      </c>
      <c r="N22" s="315">
        <v>64709</v>
      </c>
      <c r="O22" s="317">
        <v>47999</v>
      </c>
      <c r="P22" s="316">
        <f t="shared" si="0"/>
        <v>112708</v>
      </c>
      <c r="Q22" s="315">
        <v>68290</v>
      </c>
      <c r="R22" s="317">
        <v>46826</v>
      </c>
      <c r="S22" s="316">
        <f t="shared" si="1"/>
        <v>115116</v>
      </c>
      <c r="T22" s="315">
        <v>73988</v>
      </c>
      <c r="U22" s="317">
        <v>48583</v>
      </c>
      <c r="V22" s="316">
        <f t="shared" si="2"/>
        <v>122571</v>
      </c>
      <c r="W22" s="315">
        <v>85300</v>
      </c>
      <c r="X22" s="317">
        <v>57097</v>
      </c>
      <c r="Y22" s="316">
        <f t="shared" si="3"/>
        <v>142397</v>
      </c>
      <c r="Z22" s="315">
        <v>87457</v>
      </c>
      <c r="AA22" s="317">
        <v>57459</v>
      </c>
      <c r="AB22" s="316">
        <f t="shared" si="4"/>
        <v>144916</v>
      </c>
      <c r="AC22" s="315">
        <v>89197</v>
      </c>
      <c r="AD22" s="317">
        <v>60055</v>
      </c>
      <c r="AE22" s="316">
        <f t="shared" si="5"/>
        <v>149252</v>
      </c>
    </row>
    <row r="23" spans="1:31" ht="17.25" customHeight="1">
      <c r="A23" s="318" t="s">
        <v>261</v>
      </c>
      <c r="B23" s="319">
        <v>56945</v>
      </c>
      <c r="C23" s="319">
        <v>45153</v>
      </c>
      <c r="D23" s="320">
        <v>102098</v>
      </c>
      <c r="E23" s="319">
        <v>59992</v>
      </c>
      <c r="F23" s="319">
        <v>47197</v>
      </c>
      <c r="G23" s="320">
        <v>107189</v>
      </c>
      <c r="H23" s="319">
        <v>59812</v>
      </c>
      <c r="I23" s="319">
        <v>46528</v>
      </c>
      <c r="J23" s="320">
        <v>106340</v>
      </c>
      <c r="K23" s="319">
        <v>61691</v>
      </c>
      <c r="L23" s="321">
        <v>47642</v>
      </c>
      <c r="M23" s="320">
        <v>109333</v>
      </c>
      <c r="N23" s="319">
        <v>61005</v>
      </c>
      <c r="O23" s="321">
        <v>48388</v>
      </c>
      <c r="P23" s="320">
        <f t="shared" si="0"/>
        <v>109393</v>
      </c>
      <c r="Q23" s="319">
        <v>64610</v>
      </c>
      <c r="R23" s="321">
        <v>48672</v>
      </c>
      <c r="S23" s="320">
        <f t="shared" si="1"/>
        <v>113282</v>
      </c>
      <c r="T23" s="319">
        <v>68372</v>
      </c>
      <c r="U23" s="321">
        <v>48063</v>
      </c>
      <c r="V23" s="320">
        <f t="shared" si="2"/>
        <v>116435</v>
      </c>
      <c r="W23" s="319">
        <v>82981</v>
      </c>
      <c r="X23" s="321">
        <v>56958</v>
      </c>
      <c r="Y23" s="320">
        <f t="shared" si="3"/>
        <v>139939</v>
      </c>
      <c r="Z23" s="319">
        <v>84701</v>
      </c>
      <c r="AA23" s="321">
        <v>57324</v>
      </c>
      <c r="AB23" s="320">
        <f t="shared" si="4"/>
        <v>142025</v>
      </c>
      <c r="AC23" s="319">
        <v>86578</v>
      </c>
      <c r="AD23" s="321">
        <v>57549</v>
      </c>
      <c r="AE23" s="320">
        <f t="shared" si="5"/>
        <v>144127</v>
      </c>
    </row>
    <row r="24" spans="1:31" ht="17.25" customHeight="1">
      <c r="A24" s="314" t="s">
        <v>262</v>
      </c>
      <c r="B24" s="315">
        <v>56387</v>
      </c>
      <c r="C24" s="315">
        <v>45790</v>
      </c>
      <c r="D24" s="316">
        <v>102177</v>
      </c>
      <c r="E24" s="315">
        <v>56649</v>
      </c>
      <c r="F24" s="315">
        <v>45190</v>
      </c>
      <c r="G24" s="316">
        <v>101839</v>
      </c>
      <c r="H24" s="315">
        <v>59296</v>
      </c>
      <c r="I24" s="315">
        <v>47137</v>
      </c>
      <c r="J24" s="316">
        <v>106433</v>
      </c>
      <c r="K24" s="315">
        <v>59916</v>
      </c>
      <c r="L24" s="317">
        <v>46753</v>
      </c>
      <c r="M24" s="316">
        <v>106669</v>
      </c>
      <c r="N24" s="315">
        <v>61718</v>
      </c>
      <c r="O24" s="317">
        <v>48010</v>
      </c>
      <c r="P24" s="316">
        <f t="shared" si="0"/>
        <v>109728</v>
      </c>
      <c r="Q24" s="315">
        <v>61002</v>
      </c>
      <c r="R24" s="317">
        <v>48903</v>
      </c>
      <c r="S24" s="316">
        <f t="shared" si="1"/>
        <v>109905</v>
      </c>
      <c r="T24" s="315">
        <v>64649</v>
      </c>
      <c r="U24" s="317">
        <v>49620</v>
      </c>
      <c r="V24" s="316">
        <f t="shared" si="2"/>
        <v>114269</v>
      </c>
      <c r="W24" s="315">
        <v>77076</v>
      </c>
      <c r="X24" s="317">
        <v>55027</v>
      </c>
      <c r="Y24" s="316">
        <f t="shared" si="3"/>
        <v>132103</v>
      </c>
      <c r="Z24" s="315">
        <v>82653</v>
      </c>
      <c r="AA24" s="317">
        <v>57082</v>
      </c>
      <c r="AB24" s="316">
        <f t="shared" si="4"/>
        <v>139735</v>
      </c>
      <c r="AC24" s="315">
        <v>84115</v>
      </c>
      <c r="AD24" s="317">
        <v>57381</v>
      </c>
      <c r="AE24" s="316">
        <f t="shared" si="5"/>
        <v>141496</v>
      </c>
    </row>
    <row r="25" spans="1:31" ht="17.25" customHeight="1">
      <c r="A25" s="318" t="s">
        <v>263</v>
      </c>
      <c r="B25" s="319">
        <v>57393</v>
      </c>
      <c r="C25" s="319">
        <v>47323</v>
      </c>
      <c r="D25" s="320">
        <v>104716</v>
      </c>
      <c r="E25" s="319">
        <v>55828</v>
      </c>
      <c r="F25" s="319">
        <v>44542</v>
      </c>
      <c r="G25" s="320">
        <v>100370</v>
      </c>
      <c r="H25" s="319">
        <v>56104</v>
      </c>
      <c r="I25" s="319">
        <v>45190</v>
      </c>
      <c r="J25" s="320">
        <v>101294</v>
      </c>
      <c r="K25" s="319">
        <v>59366</v>
      </c>
      <c r="L25" s="321">
        <v>47305</v>
      </c>
      <c r="M25" s="320">
        <v>106671</v>
      </c>
      <c r="N25" s="319">
        <v>59929</v>
      </c>
      <c r="O25" s="321">
        <v>47075</v>
      </c>
      <c r="P25" s="320">
        <f t="shared" si="0"/>
        <v>107004</v>
      </c>
      <c r="Q25" s="319">
        <v>61534</v>
      </c>
      <c r="R25" s="321">
        <v>48409</v>
      </c>
      <c r="S25" s="320">
        <f t="shared" si="1"/>
        <v>109943</v>
      </c>
      <c r="T25" s="319">
        <v>61117</v>
      </c>
      <c r="U25" s="321">
        <v>49642</v>
      </c>
      <c r="V25" s="320">
        <f t="shared" si="2"/>
        <v>110759</v>
      </c>
      <c r="W25" s="319">
        <v>72514</v>
      </c>
      <c r="X25" s="321">
        <v>55524</v>
      </c>
      <c r="Y25" s="320">
        <f t="shared" si="3"/>
        <v>128038</v>
      </c>
      <c r="Z25" s="319">
        <v>76743</v>
      </c>
      <c r="AA25" s="321">
        <v>55128</v>
      </c>
      <c r="AB25" s="320">
        <f t="shared" si="4"/>
        <v>131871</v>
      </c>
      <c r="AC25" s="319">
        <v>82011</v>
      </c>
      <c r="AD25" s="321">
        <v>57109</v>
      </c>
      <c r="AE25" s="320">
        <f t="shared" si="5"/>
        <v>139120</v>
      </c>
    </row>
    <row r="26" spans="1:31" ht="17.25" customHeight="1">
      <c r="A26" s="314" t="s">
        <v>264</v>
      </c>
      <c r="B26" s="315">
        <v>64295</v>
      </c>
      <c r="C26" s="315">
        <v>53072</v>
      </c>
      <c r="D26" s="316">
        <v>117367</v>
      </c>
      <c r="E26" s="315">
        <v>59224</v>
      </c>
      <c r="F26" s="315">
        <v>47335</v>
      </c>
      <c r="G26" s="316">
        <v>106559</v>
      </c>
      <c r="H26" s="315">
        <v>55337</v>
      </c>
      <c r="I26" s="315">
        <v>44516</v>
      </c>
      <c r="J26" s="316">
        <v>99853</v>
      </c>
      <c r="K26" s="315">
        <v>56166</v>
      </c>
      <c r="L26" s="317">
        <v>45432</v>
      </c>
      <c r="M26" s="316">
        <v>101598</v>
      </c>
      <c r="N26" s="315">
        <v>59397</v>
      </c>
      <c r="O26" s="317">
        <v>47531</v>
      </c>
      <c r="P26" s="316">
        <f t="shared" si="0"/>
        <v>106928</v>
      </c>
      <c r="Q26" s="315">
        <v>59760</v>
      </c>
      <c r="R26" s="317">
        <v>47320</v>
      </c>
      <c r="S26" s="316">
        <f t="shared" si="1"/>
        <v>107080</v>
      </c>
      <c r="T26" s="315">
        <v>61526</v>
      </c>
      <c r="U26" s="317">
        <v>48941</v>
      </c>
      <c r="V26" s="316">
        <f t="shared" si="2"/>
        <v>110467</v>
      </c>
      <c r="W26" s="315">
        <v>68073</v>
      </c>
      <c r="X26" s="317">
        <v>54265</v>
      </c>
      <c r="Y26" s="316">
        <f t="shared" si="3"/>
        <v>122338</v>
      </c>
      <c r="Z26" s="315">
        <v>72236</v>
      </c>
      <c r="AA26" s="317">
        <v>55506</v>
      </c>
      <c r="AB26" s="316">
        <f t="shared" si="4"/>
        <v>127742</v>
      </c>
      <c r="AC26" s="315">
        <v>76171</v>
      </c>
      <c r="AD26" s="317">
        <v>55094</v>
      </c>
      <c r="AE26" s="316">
        <f t="shared" si="5"/>
        <v>131265</v>
      </c>
    </row>
    <row r="27" spans="1:31" ht="17.25" customHeight="1">
      <c r="A27" s="318" t="s">
        <v>265</v>
      </c>
      <c r="B27" s="319">
        <v>62694</v>
      </c>
      <c r="C27" s="319">
        <v>51480</v>
      </c>
      <c r="D27" s="320">
        <v>114174</v>
      </c>
      <c r="E27" s="319">
        <v>56567</v>
      </c>
      <c r="F27" s="319">
        <v>44548</v>
      </c>
      <c r="G27" s="320">
        <v>101115</v>
      </c>
      <c r="H27" s="319">
        <v>58741</v>
      </c>
      <c r="I27" s="319">
        <v>47288</v>
      </c>
      <c r="J27" s="320">
        <v>106029</v>
      </c>
      <c r="K27" s="319">
        <v>55548</v>
      </c>
      <c r="L27" s="321">
        <v>44689</v>
      </c>
      <c r="M27" s="320">
        <v>100237</v>
      </c>
      <c r="N27" s="319">
        <v>56127</v>
      </c>
      <c r="O27" s="321">
        <v>45590</v>
      </c>
      <c r="P27" s="320">
        <f t="shared" si="0"/>
        <v>101717</v>
      </c>
      <c r="Q27" s="319">
        <v>59185</v>
      </c>
      <c r="R27" s="321">
        <v>47780</v>
      </c>
      <c r="S27" s="320">
        <f t="shared" si="1"/>
        <v>106965</v>
      </c>
      <c r="T27" s="319">
        <v>59833</v>
      </c>
      <c r="U27" s="321">
        <v>47743</v>
      </c>
      <c r="V27" s="320">
        <f t="shared" si="2"/>
        <v>107576</v>
      </c>
      <c r="W27" s="319">
        <v>67153</v>
      </c>
      <c r="X27" s="321">
        <v>52588</v>
      </c>
      <c r="Y27" s="320">
        <f t="shared" si="3"/>
        <v>119741</v>
      </c>
      <c r="Z27" s="319">
        <v>67755</v>
      </c>
      <c r="AA27" s="321">
        <v>54192</v>
      </c>
      <c r="AB27" s="320">
        <f t="shared" si="4"/>
        <v>121947</v>
      </c>
      <c r="AC27" s="319">
        <v>71812</v>
      </c>
      <c r="AD27" s="321">
        <v>55460</v>
      </c>
      <c r="AE27" s="320">
        <f t="shared" si="5"/>
        <v>127272</v>
      </c>
    </row>
    <row r="28" spans="1:31" ht="17.25" customHeight="1">
      <c r="A28" s="314" t="s">
        <v>266</v>
      </c>
      <c r="B28" s="315">
        <v>61468</v>
      </c>
      <c r="C28" s="315">
        <v>49148</v>
      </c>
      <c r="D28" s="316">
        <v>110616</v>
      </c>
      <c r="E28" s="315">
        <v>54287</v>
      </c>
      <c r="F28" s="315">
        <v>41954</v>
      </c>
      <c r="G28" s="316">
        <v>96241</v>
      </c>
      <c r="H28" s="315">
        <v>56193</v>
      </c>
      <c r="I28" s="315">
        <v>44505</v>
      </c>
      <c r="J28" s="316">
        <v>100698</v>
      </c>
      <c r="K28" s="315">
        <v>59084</v>
      </c>
      <c r="L28" s="317">
        <v>47535</v>
      </c>
      <c r="M28" s="316">
        <v>106619</v>
      </c>
      <c r="N28" s="315">
        <v>55481</v>
      </c>
      <c r="O28" s="317">
        <v>44837</v>
      </c>
      <c r="P28" s="316">
        <f t="shared" si="0"/>
        <v>100318</v>
      </c>
      <c r="Q28" s="315">
        <v>55934</v>
      </c>
      <c r="R28" s="317">
        <v>45783</v>
      </c>
      <c r="S28" s="316">
        <f t="shared" si="1"/>
        <v>101717</v>
      </c>
      <c r="T28" s="315">
        <v>59217</v>
      </c>
      <c r="U28" s="317">
        <v>48177</v>
      </c>
      <c r="V28" s="316">
        <f t="shared" si="2"/>
        <v>107394</v>
      </c>
      <c r="W28" s="315">
        <v>64150</v>
      </c>
      <c r="X28" s="317">
        <v>50661</v>
      </c>
      <c r="Y28" s="316">
        <f t="shared" si="3"/>
        <v>114811</v>
      </c>
      <c r="Z28" s="315">
        <v>66928</v>
      </c>
      <c r="AA28" s="317">
        <v>52510</v>
      </c>
      <c r="AB28" s="316">
        <f t="shared" si="4"/>
        <v>119438</v>
      </c>
      <c r="AC28" s="315">
        <v>67393</v>
      </c>
      <c r="AD28" s="317">
        <v>54079</v>
      </c>
      <c r="AE28" s="316">
        <f t="shared" si="5"/>
        <v>121472</v>
      </c>
    </row>
    <row r="29" spans="1:31" ht="17.25" customHeight="1">
      <c r="A29" s="318" t="s">
        <v>267</v>
      </c>
      <c r="B29" s="319">
        <v>63496</v>
      </c>
      <c r="C29" s="319">
        <v>46833</v>
      </c>
      <c r="D29" s="320">
        <v>110329</v>
      </c>
      <c r="E29" s="319">
        <v>54725</v>
      </c>
      <c r="F29" s="319">
        <v>39253</v>
      </c>
      <c r="G29" s="320">
        <v>93978</v>
      </c>
      <c r="H29" s="319">
        <v>53907</v>
      </c>
      <c r="I29" s="319">
        <v>41876</v>
      </c>
      <c r="J29" s="320">
        <v>95783</v>
      </c>
      <c r="K29" s="319">
        <v>56603</v>
      </c>
      <c r="L29" s="321">
        <v>44762</v>
      </c>
      <c r="M29" s="320">
        <v>101365</v>
      </c>
      <c r="N29" s="319">
        <v>58981</v>
      </c>
      <c r="O29" s="321">
        <v>47597</v>
      </c>
      <c r="P29" s="320">
        <f t="shared" si="0"/>
        <v>106578</v>
      </c>
      <c r="Q29" s="319">
        <v>55241</v>
      </c>
      <c r="R29" s="321">
        <v>44954</v>
      </c>
      <c r="S29" s="320">
        <f t="shared" si="1"/>
        <v>100195</v>
      </c>
      <c r="T29" s="319">
        <v>56036</v>
      </c>
      <c r="U29" s="321">
        <v>46209</v>
      </c>
      <c r="V29" s="320">
        <f t="shared" si="2"/>
        <v>102245</v>
      </c>
      <c r="W29" s="319">
        <v>62750</v>
      </c>
      <c r="X29" s="321">
        <v>50483</v>
      </c>
      <c r="Y29" s="320">
        <f t="shared" si="3"/>
        <v>113233</v>
      </c>
      <c r="Z29" s="319">
        <v>63888</v>
      </c>
      <c r="AA29" s="321">
        <v>50579</v>
      </c>
      <c r="AB29" s="320">
        <f t="shared" si="4"/>
        <v>114467</v>
      </c>
      <c r="AC29" s="319">
        <v>66565</v>
      </c>
      <c r="AD29" s="321">
        <v>52432</v>
      </c>
      <c r="AE29" s="320">
        <f t="shared" si="5"/>
        <v>118997</v>
      </c>
    </row>
    <row r="30" spans="1:31" ht="17.25" customHeight="1">
      <c r="A30" s="314" t="s">
        <v>268</v>
      </c>
      <c r="B30" s="315">
        <v>65123</v>
      </c>
      <c r="C30" s="315">
        <v>46181</v>
      </c>
      <c r="D30" s="316">
        <v>111304</v>
      </c>
      <c r="E30" s="315">
        <v>55410</v>
      </c>
      <c r="F30" s="315">
        <v>38221</v>
      </c>
      <c r="G30" s="316">
        <v>93631</v>
      </c>
      <c r="H30" s="315">
        <v>54321</v>
      </c>
      <c r="I30" s="315">
        <v>39188</v>
      </c>
      <c r="J30" s="316">
        <v>93509</v>
      </c>
      <c r="K30" s="315">
        <v>54240</v>
      </c>
      <c r="L30" s="317">
        <v>42049</v>
      </c>
      <c r="M30" s="316">
        <v>96289</v>
      </c>
      <c r="N30" s="315">
        <v>56444</v>
      </c>
      <c r="O30" s="317">
        <v>44805</v>
      </c>
      <c r="P30" s="316">
        <f t="shared" si="0"/>
        <v>101249</v>
      </c>
      <c r="Q30" s="315">
        <v>58785</v>
      </c>
      <c r="R30" s="317">
        <v>47758</v>
      </c>
      <c r="S30" s="316">
        <f t="shared" si="1"/>
        <v>106543</v>
      </c>
      <c r="T30" s="315">
        <v>55287</v>
      </c>
      <c r="U30" s="317">
        <v>45318</v>
      </c>
      <c r="V30" s="316">
        <f t="shared" si="2"/>
        <v>100605</v>
      </c>
      <c r="W30" s="315">
        <v>58929</v>
      </c>
      <c r="X30" s="317">
        <v>48287</v>
      </c>
      <c r="Y30" s="316">
        <f t="shared" si="3"/>
        <v>107216</v>
      </c>
      <c r="Z30" s="315">
        <v>62515</v>
      </c>
      <c r="AA30" s="317">
        <v>50381</v>
      </c>
      <c r="AB30" s="316">
        <f t="shared" si="4"/>
        <v>112896</v>
      </c>
      <c r="AC30" s="315">
        <v>63561</v>
      </c>
      <c r="AD30" s="317">
        <v>50488</v>
      </c>
      <c r="AE30" s="316">
        <f t="shared" si="5"/>
        <v>114049</v>
      </c>
    </row>
    <row r="31" spans="1:31" ht="17.25" customHeight="1">
      <c r="A31" s="318" t="s">
        <v>269</v>
      </c>
      <c r="B31" s="319">
        <v>63793</v>
      </c>
      <c r="C31" s="319">
        <v>42868</v>
      </c>
      <c r="D31" s="320">
        <v>106661</v>
      </c>
      <c r="E31" s="319">
        <v>53744</v>
      </c>
      <c r="F31" s="319">
        <v>35138</v>
      </c>
      <c r="G31" s="320">
        <v>88882</v>
      </c>
      <c r="H31" s="319">
        <v>54891</v>
      </c>
      <c r="I31" s="319">
        <v>38138</v>
      </c>
      <c r="J31" s="320">
        <v>93029</v>
      </c>
      <c r="K31" s="319">
        <v>54562</v>
      </c>
      <c r="L31" s="321">
        <v>39281</v>
      </c>
      <c r="M31" s="320">
        <v>93843</v>
      </c>
      <c r="N31" s="319">
        <v>54094</v>
      </c>
      <c r="O31" s="321">
        <v>42112</v>
      </c>
      <c r="P31" s="320">
        <f t="shared" si="0"/>
        <v>96206</v>
      </c>
      <c r="Q31" s="319">
        <v>56212</v>
      </c>
      <c r="R31" s="321">
        <v>44954</v>
      </c>
      <c r="S31" s="320">
        <f t="shared" si="1"/>
        <v>101166</v>
      </c>
      <c r="T31" s="319">
        <v>58838</v>
      </c>
      <c r="U31" s="321">
        <v>48092</v>
      </c>
      <c r="V31" s="320">
        <f t="shared" si="2"/>
        <v>106930</v>
      </c>
      <c r="W31" s="319">
        <v>57917</v>
      </c>
      <c r="X31" s="321">
        <v>47106</v>
      </c>
      <c r="Y31" s="320">
        <f t="shared" si="3"/>
        <v>105023</v>
      </c>
      <c r="Z31" s="319">
        <v>58687</v>
      </c>
      <c r="AA31" s="321">
        <v>48166</v>
      </c>
      <c r="AB31" s="320">
        <f t="shared" si="4"/>
        <v>106853</v>
      </c>
      <c r="AC31" s="319">
        <v>62176</v>
      </c>
      <c r="AD31" s="321">
        <v>50300</v>
      </c>
      <c r="AE31" s="320">
        <f t="shared" si="5"/>
        <v>112476</v>
      </c>
    </row>
    <row r="32" spans="1:31" ht="17.25" customHeight="1">
      <c r="A32" s="314" t="s">
        <v>270</v>
      </c>
      <c r="B32" s="315">
        <v>66444</v>
      </c>
      <c r="C32" s="315">
        <v>40545</v>
      </c>
      <c r="D32" s="316">
        <v>106989</v>
      </c>
      <c r="E32" s="315">
        <v>55179</v>
      </c>
      <c r="F32" s="315">
        <v>32911</v>
      </c>
      <c r="G32" s="316">
        <v>88090</v>
      </c>
      <c r="H32" s="315">
        <v>53245</v>
      </c>
      <c r="I32" s="315">
        <v>35032</v>
      </c>
      <c r="J32" s="316">
        <v>88277</v>
      </c>
      <c r="K32" s="315">
        <v>55108</v>
      </c>
      <c r="L32" s="317">
        <v>38185</v>
      </c>
      <c r="M32" s="316">
        <v>93293</v>
      </c>
      <c r="N32" s="315">
        <v>54359</v>
      </c>
      <c r="O32" s="317">
        <v>39343</v>
      </c>
      <c r="P32" s="316">
        <f t="shared" si="0"/>
        <v>93702</v>
      </c>
      <c r="Q32" s="315">
        <v>53898</v>
      </c>
      <c r="R32" s="317">
        <v>42191</v>
      </c>
      <c r="S32" s="316">
        <f t="shared" si="1"/>
        <v>96089</v>
      </c>
      <c r="T32" s="315">
        <v>56270</v>
      </c>
      <c r="U32" s="317">
        <v>45225</v>
      </c>
      <c r="V32" s="316">
        <f t="shared" si="2"/>
        <v>101495</v>
      </c>
      <c r="W32" s="315">
        <v>61181</v>
      </c>
      <c r="X32" s="317">
        <v>49629</v>
      </c>
      <c r="Y32" s="316">
        <f t="shared" si="3"/>
        <v>110810</v>
      </c>
      <c r="Z32" s="315">
        <v>57716</v>
      </c>
      <c r="AA32" s="317">
        <v>47032</v>
      </c>
      <c r="AB32" s="316">
        <f t="shared" si="4"/>
        <v>104748</v>
      </c>
      <c r="AC32" s="315">
        <v>58418</v>
      </c>
      <c r="AD32" s="317">
        <v>48082</v>
      </c>
      <c r="AE32" s="316">
        <f t="shared" si="5"/>
        <v>106500</v>
      </c>
    </row>
    <row r="33" spans="1:31" ht="17.25" customHeight="1">
      <c r="A33" s="318" t="s">
        <v>271</v>
      </c>
      <c r="B33" s="319">
        <v>75082</v>
      </c>
      <c r="C33" s="319">
        <v>40972</v>
      </c>
      <c r="D33" s="320">
        <v>116054</v>
      </c>
      <c r="E33" s="319">
        <v>61075</v>
      </c>
      <c r="F33" s="319">
        <v>32639</v>
      </c>
      <c r="G33" s="320">
        <v>93714</v>
      </c>
      <c r="H33" s="319">
        <v>54394</v>
      </c>
      <c r="I33" s="319">
        <v>32786</v>
      </c>
      <c r="J33" s="320">
        <v>87180</v>
      </c>
      <c r="K33" s="319">
        <v>53391</v>
      </c>
      <c r="L33" s="321">
        <v>35004</v>
      </c>
      <c r="M33" s="320">
        <v>88395</v>
      </c>
      <c r="N33" s="319">
        <v>54945</v>
      </c>
      <c r="O33" s="321">
        <v>38155</v>
      </c>
      <c r="P33" s="320">
        <f t="shared" si="0"/>
        <v>93100</v>
      </c>
      <c r="Q33" s="319">
        <v>54089</v>
      </c>
      <c r="R33" s="321">
        <v>39299</v>
      </c>
      <c r="S33" s="320">
        <f t="shared" si="1"/>
        <v>93388</v>
      </c>
      <c r="T33" s="319">
        <v>53931</v>
      </c>
      <c r="U33" s="321">
        <v>42471</v>
      </c>
      <c r="V33" s="320">
        <f t="shared" si="2"/>
        <v>96402</v>
      </c>
      <c r="W33" s="319">
        <v>58012</v>
      </c>
      <c r="X33" s="321">
        <v>46130</v>
      </c>
      <c r="Y33" s="320">
        <f t="shared" si="3"/>
        <v>104142</v>
      </c>
      <c r="Z33" s="319">
        <v>60798</v>
      </c>
      <c r="AA33" s="321">
        <v>49507</v>
      </c>
      <c r="AB33" s="320">
        <f t="shared" si="4"/>
        <v>110305</v>
      </c>
      <c r="AC33" s="319">
        <v>57419</v>
      </c>
      <c r="AD33" s="321">
        <v>46968</v>
      </c>
      <c r="AE33" s="320">
        <f t="shared" si="5"/>
        <v>104387</v>
      </c>
    </row>
    <row r="34" spans="1:31" ht="17.25" customHeight="1">
      <c r="A34" s="314" t="s">
        <v>272</v>
      </c>
      <c r="B34" s="315">
        <v>69623</v>
      </c>
      <c r="C34" s="315">
        <v>38010</v>
      </c>
      <c r="D34" s="316">
        <v>107633</v>
      </c>
      <c r="E34" s="315">
        <v>56749</v>
      </c>
      <c r="F34" s="315">
        <v>30358</v>
      </c>
      <c r="G34" s="316">
        <v>87107</v>
      </c>
      <c r="H34" s="315">
        <v>59843</v>
      </c>
      <c r="I34" s="315">
        <v>32485</v>
      </c>
      <c r="J34" s="316">
        <v>92328</v>
      </c>
      <c r="K34" s="315">
        <v>54392</v>
      </c>
      <c r="L34" s="317">
        <v>32705</v>
      </c>
      <c r="M34" s="316">
        <v>87097</v>
      </c>
      <c r="N34" s="315">
        <v>53077</v>
      </c>
      <c r="O34" s="317">
        <v>34924</v>
      </c>
      <c r="P34" s="316">
        <f t="shared" si="0"/>
        <v>88001</v>
      </c>
      <c r="Q34" s="315">
        <v>54647</v>
      </c>
      <c r="R34" s="317">
        <v>38116</v>
      </c>
      <c r="S34" s="316">
        <f t="shared" si="1"/>
        <v>92763</v>
      </c>
      <c r="T34" s="315">
        <v>54023</v>
      </c>
      <c r="U34" s="317">
        <v>39523</v>
      </c>
      <c r="V34" s="316">
        <f t="shared" si="2"/>
        <v>93546</v>
      </c>
      <c r="W34" s="315">
        <v>54998</v>
      </c>
      <c r="X34" s="317">
        <v>42808</v>
      </c>
      <c r="Y34" s="316">
        <f t="shared" si="3"/>
        <v>97806</v>
      </c>
      <c r="Z34" s="315">
        <v>57496</v>
      </c>
      <c r="AA34" s="317">
        <v>45872</v>
      </c>
      <c r="AB34" s="316">
        <f t="shared" si="4"/>
        <v>103368</v>
      </c>
      <c r="AC34" s="315">
        <v>60317</v>
      </c>
      <c r="AD34" s="317">
        <v>49355</v>
      </c>
      <c r="AE34" s="316">
        <f t="shared" si="5"/>
        <v>109672</v>
      </c>
    </row>
    <row r="35" spans="1:31" ht="17.25" customHeight="1">
      <c r="A35" s="318" t="s">
        <v>273</v>
      </c>
      <c r="B35" s="319">
        <v>68421</v>
      </c>
      <c r="C35" s="319">
        <v>36591</v>
      </c>
      <c r="D35" s="320">
        <v>105012</v>
      </c>
      <c r="E35" s="319">
        <v>55008</v>
      </c>
      <c r="F35" s="319">
        <v>28984</v>
      </c>
      <c r="G35" s="320">
        <v>83992</v>
      </c>
      <c r="H35" s="319">
        <v>55261</v>
      </c>
      <c r="I35" s="319">
        <v>30193</v>
      </c>
      <c r="J35" s="320">
        <v>85454</v>
      </c>
      <c r="K35" s="319">
        <v>59329</v>
      </c>
      <c r="L35" s="321">
        <v>32418</v>
      </c>
      <c r="M35" s="320">
        <v>91747</v>
      </c>
      <c r="N35" s="319">
        <v>53550</v>
      </c>
      <c r="O35" s="321">
        <v>32547</v>
      </c>
      <c r="P35" s="320">
        <f t="shared" si="0"/>
        <v>86097</v>
      </c>
      <c r="Q35" s="319">
        <v>52488</v>
      </c>
      <c r="R35" s="321">
        <v>34798</v>
      </c>
      <c r="S35" s="320">
        <f t="shared" si="1"/>
        <v>87286</v>
      </c>
      <c r="T35" s="319">
        <v>54410</v>
      </c>
      <c r="U35" s="321">
        <v>38247</v>
      </c>
      <c r="V35" s="320">
        <f t="shared" si="2"/>
        <v>92657</v>
      </c>
      <c r="W35" s="319">
        <v>54561</v>
      </c>
      <c r="X35" s="321">
        <v>39171</v>
      </c>
      <c r="Y35" s="320">
        <f t="shared" si="3"/>
        <v>93732</v>
      </c>
      <c r="Z35" s="319">
        <v>54311</v>
      </c>
      <c r="AA35" s="321">
        <v>42415</v>
      </c>
      <c r="AB35" s="320">
        <f t="shared" si="4"/>
        <v>96726</v>
      </c>
      <c r="AC35" s="319">
        <v>56890</v>
      </c>
      <c r="AD35" s="321">
        <v>45692</v>
      </c>
      <c r="AE35" s="320">
        <f t="shared" si="5"/>
        <v>102582</v>
      </c>
    </row>
    <row r="36" spans="1:31" ht="17.25" customHeight="1">
      <c r="A36" s="314" t="s">
        <v>274</v>
      </c>
      <c r="B36" s="315">
        <v>66340</v>
      </c>
      <c r="C36" s="315">
        <v>36354</v>
      </c>
      <c r="D36" s="316">
        <v>102694</v>
      </c>
      <c r="E36" s="315">
        <v>52283</v>
      </c>
      <c r="F36" s="315">
        <v>28166</v>
      </c>
      <c r="G36" s="316">
        <v>80449</v>
      </c>
      <c r="H36" s="315">
        <v>53064</v>
      </c>
      <c r="I36" s="315">
        <v>28794</v>
      </c>
      <c r="J36" s="316">
        <v>81858</v>
      </c>
      <c r="K36" s="315">
        <v>54412</v>
      </c>
      <c r="L36" s="317">
        <v>30109</v>
      </c>
      <c r="M36" s="316">
        <v>84521</v>
      </c>
      <c r="N36" s="315">
        <v>57813</v>
      </c>
      <c r="O36" s="317">
        <v>32222</v>
      </c>
      <c r="P36" s="316">
        <f t="shared" si="0"/>
        <v>90035</v>
      </c>
      <c r="Q36" s="315">
        <v>52503</v>
      </c>
      <c r="R36" s="317">
        <v>32346</v>
      </c>
      <c r="S36" s="316">
        <f t="shared" si="1"/>
        <v>84849</v>
      </c>
      <c r="T36" s="315">
        <v>52055</v>
      </c>
      <c r="U36" s="317">
        <v>34828</v>
      </c>
      <c r="V36" s="316">
        <f t="shared" si="2"/>
        <v>86883</v>
      </c>
      <c r="W36" s="315">
        <v>54196</v>
      </c>
      <c r="X36" s="317">
        <v>37317</v>
      </c>
      <c r="Y36" s="316">
        <f t="shared" si="3"/>
        <v>91513</v>
      </c>
      <c r="Z36" s="315">
        <v>53665</v>
      </c>
      <c r="AA36" s="317">
        <v>38698</v>
      </c>
      <c r="AB36" s="316">
        <f t="shared" si="4"/>
        <v>92363</v>
      </c>
      <c r="AC36" s="315">
        <v>53513</v>
      </c>
      <c r="AD36" s="317">
        <v>42156</v>
      </c>
      <c r="AE36" s="316">
        <f t="shared" si="5"/>
        <v>95669</v>
      </c>
    </row>
    <row r="37" spans="1:31" ht="17.25" customHeight="1">
      <c r="A37" s="318" t="s">
        <v>275</v>
      </c>
      <c r="B37" s="319">
        <v>62247</v>
      </c>
      <c r="C37" s="319">
        <v>34023</v>
      </c>
      <c r="D37" s="320">
        <v>96270</v>
      </c>
      <c r="E37" s="319">
        <v>49995</v>
      </c>
      <c r="F37" s="319">
        <v>26159</v>
      </c>
      <c r="G37" s="320">
        <v>76154</v>
      </c>
      <c r="H37" s="319">
        <v>50635</v>
      </c>
      <c r="I37" s="319">
        <v>27407</v>
      </c>
      <c r="J37" s="320">
        <v>78042</v>
      </c>
      <c r="K37" s="319">
        <v>51956</v>
      </c>
      <c r="L37" s="321">
        <v>28243</v>
      </c>
      <c r="M37" s="320">
        <v>80199</v>
      </c>
      <c r="N37" s="319">
        <v>52888</v>
      </c>
      <c r="O37" s="321">
        <v>29830</v>
      </c>
      <c r="P37" s="320">
        <f t="shared" si="0"/>
        <v>82718</v>
      </c>
      <c r="Q37" s="319">
        <v>56262</v>
      </c>
      <c r="R37" s="321">
        <v>32024</v>
      </c>
      <c r="S37" s="320">
        <f t="shared" si="1"/>
        <v>88286</v>
      </c>
      <c r="T37" s="319">
        <v>51732</v>
      </c>
      <c r="U37" s="321">
        <v>32385</v>
      </c>
      <c r="V37" s="320">
        <f t="shared" si="2"/>
        <v>84117</v>
      </c>
      <c r="W37" s="319">
        <v>51141</v>
      </c>
      <c r="X37" s="321">
        <v>33000</v>
      </c>
      <c r="Y37" s="320">
        <f t="shared" si="3"/>
        <v>84141</v>
      </c>
      <c r="Z37" s="319">
        <v>53083</v>
      </c>
      <c r="AA37" s="321">
        <v>36763</v>
      </c>
      <c r="AB37" s="320">
        <f t="shared" si="4"/>
        <v>89846</v>
      </c>
      <c r="AC37" s="319">
        <v>52779</v>
      </c>
      <c r="AD37" s="321">
        <v>38333</v>
      </c>
      <c r="AE37" s="320">
        <f t="shared" si="5"/>
        <v>91112</v>
      </c>
    </row>
    <row r="38" spans="1:31" ht="17.25" customHeight="1">
      <c r="A38" s="314" t="s">
        <v>276</v>
      </c>
      <c r="B38" s="315">
        <v>58938</v>
      </c>
      <c r="C38" s="315">
        <v>31593</v>
      </c>
      <c r="D38" s="316">
        <v>90531</v>
      </c>
      <c r="E38" s="315">
        <v>47320</v>
      </c>
      <c r="F38" s="315">
        <v>23997</v>
      </c>
      <c r="G38" s="316">
        <v>71317</v>
      </c>
      <c r="H38" s="315">
        <v>48665</v>
      </c>
      <c r="I38" s="315">
        <v>25252</v>
      </c>
      <c r="J38" s="316">
        <v>73917</v>
      </c>
      <c r="K38" s="315">
        <v>49756</v>
      </c>
      <c r="L38" s="317">
        <v>26403</v>
      </c>
      <c r="M38" s="316">
        <v>76159</v>
      </c>
      <c r="N38" s="315">
        <v>50551</v>
      </c>
      <c r="O38" s="317">
        <v>27210</v>
      </c>
      <c r="P38" s="316">
        <f t="shared" si="0"/>
        <v>77761</v>
      </c>
      <c r="Q38" s="315">
        <v>51308</v>
      </c>
      <c r="R38" s="317">
        <v>29026</v>
      </c>
      <c r="S38" s="316">
        <f t="shared" si="1"/>
        <v>80334</v>
      </c>
      <c r="T38" s="315">
        <v>55313</v>
      </c>
      <c r="U38" s="317">
        <v>31989</v>
      </c>
      <c r="V38" s="316">
        <f t="shared" si="2"/>
        <v>87302</v>
      </c>
      <c r="W38" s="315">
        <v>49909</v>
      </c>
      <c r="X38" s="317">
        <v>30304</v>
      </c>
      <c r="Y38" s="316">
        <f t="shared" si="3"/>
        <v>80213</v>
      </c>
      <c r="Z38" s="315">
        <v>49807</v>
      </c>
      <c r="AA38" s="317">
        <v>32297</v>
      </c>
      <c r="AB38" s="316">
        <f t="shared" si="4"/>
        <v>82104</v>
      </c>
      <c r="AC38" s="315">
        <v>51939</v>
      </c>
      <c r="AD38" s="317">
        <v>36303</v>
      </c>
      <c r="AE38" s="316">
        <f t="shared" si="5"/>
        <v>88242</v>
      </c>
    </row>
    <row r="39" spans="1:31" ht="17.25" customHeight="1">
      <c r="A39" s="318" t="s">
        <v>277</v>
      </c>
      <c r="B39" s="319">
        <v>54431</v>
      </c>
      <c r="C39" s="319">
        <v>27763</v>
      </c>
      <c r="D39" s="320">
        <v>82194</v>
      </c>
      <c r="E39" s="319">
        <v>44017</v>
      </c>
      <c r="F39" s="319">
        <v>20733</v>
      </c>
      <c r="G39" s="320">
        <v>64750</v>
      </c>
      <c r="H39" s="319">
        <v>46335</v>
      </c>
      <c r="I39" s="319">
        <v>22781</v>
      </c>
      <c r="J39" s="320">
        <v>69116</v>
      </c>
      <c r="K39" s="319">
        <v>47970</v>
      </c>
      <c r="L39" s="321">
        <v>23952</v>
      </c>
      <c r="M39" s="320">
        <v>71922</v>
      </c>
      <c r="N39" s="319">
        <v>48625</v>
      </c>
      <c r="O39" s="321">
        <v>25015</v>
      </c>
      <c r="P39" s="320">
        <f t="shared" si="0"/>
        <v>73640</v>
      </c>
      <c r="Q39" s="319">
        <v>49355</v>
      </c>
      <c r="R39" s="321">
        <v>26074</v>
      </c>
      <c r="S39" s="320">
        <f t="shared" si="1"/>
        <v>75429</v>
      </c>
      <c r="T39" s="319">
        <v>50433</v>
      </c>
      <c r="U39" s="321">
        <v>28566</v>
      </c>
      <c r="V39" s="320">
        <f t="shared" si="2"/>
        <v>78999</v>
      </c>
      <c r="W39" s="319">
        <v>52934</v>
      </c>
      <c r="X39" s="321">
        <v>29366</v>
      </c>
      <c r="Y39" s="320">
        <f t="shared" si="3"/>
        <v>82300</v>
      </c>
      <c r="Z39" s="319">
        <v>48327</v>
      </c>
      <c r="AA39" s="321">
        <v>29429</v>
      </c>
      <c r="AB39" s="320">
        <f t="shared" si="4"/>
        <v>77756</v>
      </c>
      <c r="AC39" s="319">
        <v>48468</v>
      </c>
      <c r="AD39" s="321">
        <v>31715</v>
      </c>
      <c r="AE39" s="320">
        <f t="shared" si="5"/>
        <v>80183</v>
      </c>
    </row>
    <row r="40" spans="1:31" ht="17.25" customHeight="1">
      <c r="A40" s="314" t="s">
        <v>278</v>
      </c>
      <c r="B40" s="315">
        <v>47436</v>
      </c>
      <c r="C40" s="315">
        <v>22909</v>
      </c>
      <c r="D40" s="316">
        <v>70345</v>
      </c>
      <c r="E40" s="315">
        <v>37461</v>
      </c>
      <c r="F40" s="315">
        <v>16777</v>
      </c>
      <c r="G40" s="316">
        <v>54238</v>
      </c>
      <c r="H40" s="315">
        <v>42960</v>
      </c>
      <c r="I40" s="315">
        <v>19555</v>
      </c>
      <c r="J40" s="316">
        <v>62515</v>
      </c>
      <c r="K40" s="315">
        <v>45682</v>
      </c>
      <c r="L40" s="317">
        <v>21222</v>
      </c>
      <c r="M40" s="316">
        <v>66904</v>
      </c>
      <c r="N40" s="315">
        <v>46989</v>
      </c>
      <c r="O40" s="317">
        <v>22303</v>
      </c>
      <c r="P40" s="316">
        <f t="shared" si="0"/>
        <v>69292</v>
      </c>
      <c r="Q40" s="315">
        <v>47587</v>
      </c>
      <c r="R40" s="317">
        <v>23737</v>
      </c>
      <c r="S40" s="316">
        <f t="shared" si="1"/>
        <v>71324</v>
      </c>
      <c r="T40" s="315">
        <v>48652</v>
      </c>
      <c r="U40" s="317">
        <v>25513</v>
      </c>
      <c r="V40" s="316">
        <f t="shared" si="2"/>
        <v>74165</v>
      </c>
      <c r="W40" s="315">
        <v>48036</v>
      </c>
      <c r="X40" s="317">
        <v>25926</v>
      </c>
      <c r="Y40" s="316">
        <f t="shared" si="3"/>
        <v>73962</v>
      </c>
      <c r="Z40" s="315">
        <v>51239</v>
      </c>
      <c r="AA40" s="317">
        <v>28369</v>
      </c>
      <c r="AB40" s="316">
        <f t="shared" si="4"/>
        <v>79608</v>
      </c>
      <c r="AC40" s="315">
        <v>46949</v>
      </c>
      <c r="AD40" s="317">
        <v>28744</v>
      </c>
      <c r="AE40" s="316">
        <f t="shared" si="5"/>
        <v>75693</v>
      </c>
    </row>
    <row r="41" spans="1:31" ht="17.25" customHeight="1">
      <c r="A41" s="318" t="s">
        <v>279</v>
      </c>
      <c r="B41" s="319">
        <v>56390</v>
      </c>
      <c r="C41" s="319">
        <v>22526</v>
      </c>
      <c r="D41" s="320">
        <v>78916</v>
      </c>
      <c r="E41" s="319">
        <v>43301</v>
      </c>
      <c r="F41" s="319">
        <v>16428</v>
      </c>
      <c r="G41" s="320">
        <v>59729</v>
      </c>
      <c r="H41" s="319">
        <v>35771</v>
      </c>
      <c r="I41" s="319">
        <v>15789</v>
      </c>
      <c r="J41" s="320">
        <v>51560</v>
      </c>
      <c r="K41" s="319">
        <v>41615</v>
      </c>
      <c r="L41" s="321">
        <v>18027</v>
      </c>
      <c r="M41" s="320">
        <v>59642</v>
      </c>
      <c r="N41" s="319">
        <v>44285</v>
      </c>
      <c r="O41" s="321">
        <v>19428</v>
      </c>
      <c r="P41" s="320">
        <f t="shared" si="0"/>
        <v>63713</v>
      </c>
      <c r="Q41" s="319">
        <v>45804</v>
      </c>
      <c r="R41" s="321">
        <v>20784</v>
      </c>
      <c r="S41" s="320">
        <f t="shared" si="1"/>
        <v>66588</v>
      </c>
      <c r="T41" s="319">
        <v>47031</v>
      </c>
      <c r="U41" s="321">
        <v>23079</v>
      </c>
      <c r="V41" s="320">
        <f t="shared" si="2"/>
        <v>70110</v>
      </c>
      <c r="W41" s="319">
        <v>45981</v>
      </c>
      <c r="X41" s="321">
        <v>23109</v>
      </c>
      <c r="Y41" s="320">
        <f t="shared" si="3"/>
        <v>69090</v>
      </c>
      <c r="Z41" s="319">
        <v>46410</v>
      </c>
      <c r="AA41" s="321">
        <v>24969</v>
      </c>
      <c r="AB41" s="320">
        <f t="shared" si="4"/>
        <v>71379</v>
      </c>
      <c r="AC41" s="319">
        <v>49734</v>
      </c>
      <c r="AD41" s="321">
        <v>27591</v>
      </c>
      <c r="AE41" s="320">
        <f t="shared" si="5"/>
        <v>77325</v>
      </c>
    </row>
    <row r="42" spans="1:31" ht="17.25" customHeight="1">
      <c r="A42" s="314" t="s">
        <v>280</v>
      </c>
      <c r="B42" s="315">
        <v>58316</v>
      </c>
      <c r="C42" s="315">
        <v>19368</v>
      </c>
      <c r="D42" s="316">
        <v>77684</v>
      </c>
      <c r="E42" s="315">
        <v>43833</v>
      </c>
      <c r="F42" s="315">
        <v>13978</v>
      </c>
      <c r="G42" s="316">
        <v>57811</v>
      </c>
      <c r="H42" s="315">
        <v>40617</v>
      </c>
      <c r="I42" s="315">
        <v>15347</v>
      </c>
      <c r="J42" s="316">
        <v>55964</v>
      </c>
      <c r="K42" s="315">
        <v>33795</v>
      </c>
      <c r="L42" s="317">
        <v>14514</v>
      </c>
      <c r="M42" s="316">
        <v>48309</v>
      </c>
      <c r="N42" s="315">
        <v>39393</v>
      </c>
      <c r="O42" s="317">
        <v>16270</v>
      </c>
      <c r="P42" s="316">
        <f t="shared" si="0"/>
        <v>55663</v>
      </c>
      <c r="Q42" s="315">
        <v>42509</v>
      </c>
      <c r="R42" s="317">
        <v>17952</v>
      </c>
      <c r="S42" s="316">
        <f t="shared" si="1"/>
        <v>60461</v>
      </c>
      <c r="T42" s="315">
        <v>45015</v>
      </c>
      <c r="U42" s="317">
        <v>20154</v>
      </c>
      <c r="V42" s="316">
        <f t="shared" si="2"/>
        <v>65169</v>
      </c>
      <c r="W42" s="315">
        <v>43802</v>
      </c>
      <c r="X42" s="317">
        <v>21045</v>
      </c>
      <c r="Y42" s="316">
        <f t="shared" si="3"/>
        <v>64847</v>
      </c>
      <c r="Z42" s="315">
        <v>44329</v>
      </c>
      <c r="AA42" s="317">
        <v>22240</v>
      </c>
      <c r="AB42" s="316">
        <f t="shared" si="4"/>
        <v>66569</v>
      </c>
      <c r="AC42" s="315">
        <v>44906</v>
      </c>
      <c r="AD42" s="317">
        <v>24156</v>
      </c>
      <c r="AE42" s="316">
        <f t="shared" si="5"/>
        <v>69062</v>
      </c>
    </row>
    <row r="43" spans="1:31" ht="17.25" customHeight="1">
      <c r="A43" s="318" t="s">
        <v>281</v>
      </c>
      <c r="B43" s="319">
        <v>51840</v>
      </c>
      <c r="C43" s="319">
        <v>15650</v>
      </c>
      <c r="D43" s="320">
        <v>67490</v>
      </c>
      <c r="E43" s="319">
        <v>39189</v>
      </c>
      <c r="F43" s="319">
        <v>11213</v>
      </c>
      <c r="G43" s="320">
        <v>50402</v>
      </c>
      <c r="H43" s="319">
        <v>40840</v>
      </c>
      <c r="I43" s="319">
        <v>12907</v>
      </c>
      <c r="J43" s="320">
        <v>53747</v>
      </c>
      <c r="K43" s="319">
        <v>37860</v>
      </c>
      <c r="L43" s="321">
        <v>13902</v>
      </c>
      <c r="M43" s="320">
        <v>51762</v>
      </c>
      <c r="N43" s="319">
        <v>31428</v>
      </c>
      <c r="O43" s="321">
        <v>12957</v>
      </c>
      <c r="P43" s="320">
        <f t="shared" si="0"/>
        <v>44385</v>
      </c>
      <c r="Q43" s="319">
        <v>36990</v>
      </c>
      <c r="R43" s="321">
        <v>14844</v>
      </c>
      <c r="S43" s="320">
        <f t="shared" si="1"/>
        <v>51834</v>
      </c>
      <c r="T43" s="319">
        <v>41164</v>
      </c>
      <c r="U43" s="321">
        <v>17386</v>
      </c>
      <c r="V43" s="320">
        <f t="shared" si="2"/>
        <v>58550</v>
      </c>
      <c r="W43" s="319">
        <v>41256</v>
      </c>
      <c r="X43" s="321">
        <v>18438</v>
      </c>
      <c r="Y43" s="320">
        <f t="shared" si="3"/>
        <v>59694</v>
      </c>
      <c r="Z43" s="319">
        <v>42035</v>
      </c>
      <c r="AA43" s="321">
        <v>20233</v>
      </c>
      <c r="AB43" s="320">
        <f t="shared" si="4"/>
        <v>62268</v>
      </c>
      <c r="AC43" s="319">
        <v>42798</v>
      </c>
      <c r="AD43" s="321">
        <v>21420</v>
      </c>
      <c r="AE43" s="320">
        <f t="shared" si="5"/>
        <v>64218</v>
      </c>
    </row>
    <row r="44" spans="1:31" ht="17.25" customHeight="1">
      <c r="A44" s="314" t="s">
        <v>282</v>
      </c>
      <c r="B44" s="315">
        <v>43236</v>
      </c>
      <c r="C44" s="315">
        <v>12201</v>
      </c>
      <c r="D44" s="316">
        <v>55437</v>
      </c>
      <c r="E44" s="315">
        <v>32538</v>
      </c>
      <c r="F44" s="315">
        <v>8684</v>
      </c>
      <c r="G44" s="316">
        <v>41222</v>
      </c>
      <c r="H44" s="315">
        <v>36353</v>
      </c>
      <c r="I44" s="315">
        <v>10286</v>
      </c>
      <c r="J44" s="316">
        <v>46639</v>
      </c>
      <c r="K44" s="315">
        <v>37833</v>
      </c>
      <c r="L44" s="317">
        <v>11588</v>
      </c>
      <c r="M44" s="316">
        <v>49421</v>
      </c>
      <c r="N44" s="315">
        <v>35055</v>
      </c>
      <c r="O44" s="317">
        <v>12330</v>
      </c>
      <c r="P44" s="316">
        <f t="shared" si="0"/>
        <v>47385</v>
      </c>
      <c r="Q44" s="315">
        <v>29354</v>
      </c>
      <c r="R44" s="317">
        <v>11688</v>
      </c>
      <c r="S44" s="316">
        <f t="shared" si="1"/>
        <v>41042</v>
      </c>
      <c r="T44" s="315">
        <v>35671</v>
      </c>
      <c r="U44" s="317">
        <v>14314</v>
      </c>
      <c r="V44" s="316">
        <f t="shared" si="2"/>
        <v>49985</v>
      </c>
      <c r="W44" s="315">
        <v>37569</v>
      </c>
      <c r="X44" s="317">
        <v>15930</v>
      </c>
      <c r="Y44" s="316">
        <f t="shared" si="3"/>
        <v>53499</v>
      </c>
      <c r="Z44" s="315">
        <v>39576</v>
      </c>
      <c r="AA44" s="317">
        <v>17736</v>
      </c>
      <c r="AB44" s="316">
        <f t="shared" si="4"/>
        <v>57312</v>
      </c>
      <c r="AC44" s="315">
        <v>40544</v>
      </c>
      <c r="AD44" s="317">
        <v>19542</v>
      </c>
      <c r="AE44" s="316">
        <f t="shared" si="5"/>
        <v>60086</v>
      </c>
    </row>
    <row r="45" spans="1:31" ht="17.25" customHeight="1">
      <c r="A45" s="318" t="s">
        <v>283</v>
      </c>
      <c r="B45" s="319">
        <v>39898</v>
      </c>
      <c r="C45" s="319">
        <v>10221</v>
      </c>
      <c r="D45" s="320">
        <v>50119</v>
      </c>
      <c r="E45" s="319">
        <v>28033</v>
      </c>
      <c r="F45" s="319">
        <v>7190</v>
      </c>
      <c r="G45" s="320">
        <v>35223</v>
      </c>
      <c r="H45" s="319">
        <v>28549</v>
      </c>
      <c r="I45" s="319">
        <v>7909</v>
      </c>
      <c r="J45" s="320">
        <v>36458</v>
      </c>
      <c r="K45" s="319">
        <v>32099</v>
      </c>
      <c r="L45" s="321">
        <v>9210</v>
      </c>
      <c r="M45" s="320">
        <v>41309</v>
      </c>
      <c r="N45" s="319">
        <v>33302</v>
      </c>
      <c r="O45" s="321">
        <v>10110</v>
      </c>
      <c r="P45" s="320">
        <f t="shared" si="0"/>
        <v>43412</v>
      </c>
      <c r="Q45" s="319">
        <v>31369</v>
      </c>
      <c r="R45" s="321">
        <v>11059</v>
      </c>
      <c r="S45" s="320">
        <f t="shared" si="1"/>
        <v>42428</v>
      </c>
      <c r="T45" s="319">
        <v>27162</v>
      </c>
      <c r="U45" s="321">
        <v>11299</v>
      </c>
      <c r="V45" s="320">
        <f t="shared" si="2"/>
        <v>38461</v>
      </c>
      <c r="W45" s="319">
        <v>31160</v>
      </c>
      <c r="X45" s="321">
        <v>13117</v>
      </c>
      <c r="Y45" s="320">
        <f t="shared" si="3"/>
        <v>44277</v>
      </c>
      <c r="Z45" s="319">
        <v>33940</v>
      </c>
      <c r="AA45" s="321">
        <v>15332</v>
      </c>
      <c r="AB45" s="320">
        <f t="shared" si="4"/>
        <v>49272</v>
      </c>
      <c r="AC45" s="319">
        <v>34953</v>
      </c>
      <c r="AD45" s="321">
        <v>17071</v>
      </c>
      <c r="AE45" s="320">
        <f t="shared" si="5"/>
        <v>52024</v>
      </c>
    </row>
    <row r="46" spans="1:31" ht="17.25" customHeight="1">
      <c r="A46" s="314" t="s">
        <v>284</v>
      </c>
      <c r="B46" s="315">
        <v>29376</v>
      </c>
      <c r="C46" s="315">
        <v>7801</v>
      </c>
      <c r="D46" s="316">
        <v>37177</v>
      </c>
      <c r="E46" s="315">
        <v>21891</v>
      </c>
      <c r="F46" s="315">
        <v>5394</v>
      </c>
      <c r="G46" s="316">
        <v>27285</v>
      </c>
      <c r="H46" s="315">
        <v>25721</v>
      </c>
      <c r="I46" s="315">
        <v>6531</v>
      </c>
      <c r="J46" s="316">
        <v>32252</v>
      </c>
      <c r="K46" s="315">
        <v>26003</v>
      </c>
      <c r="L46" s="317">
        <v>6925</v>
      </c>
      <c r="M46" s="316">
        <v>32928</v>
      </c>
      <c r="N46" s="315">
        <v>29210</v>
      </c>
      <c r="O46" s="317">
        <v>7926</v>
      </c>
      <c r="P46" s="316">
        <f t="shared" si="0"/>
        <v>37136</v>
      </c>
      <c r="Q46" s="315">
        <v>31003</v>
      </c>
      <c r="R46" s="317">
        <v>9036</v>
      </c>
      <c r="S46" s="316">
        <f t="shared" si="1"/>
        <v>40039</v>
      </c>
      <c r="T46" s="315">
        <v>30210</v>
      </c>
      <c r="U46" s="317">
        <v>10676</v>
      </c>
      <c r="V46" s="316">
        <f t="shared" si="2"/>
        <v>40886</v>
      </c>
      <c r="W46" s="315">
        <v>25088</v>
      </c>
      <c r="X46" s="317">
        <v>10331</v>
      </c>
      <c r="Y46" s="316">
        <f t="shared" si="3"/>
        <v>35419</v>
      </c>
      <c r="Z46" s="315">
        <v>29781</v>
      </c>
      <c r="AA46" s="317">
        <v>12623</v>
      </c>
      <c r="AB46" s="316">
        <f t="shared" si="4"/>
        <v>42404</v>
      </c>
      <c r="AC46" s="315">
        <v>32462</v>
      </c>
      <c r="AD46" s="317">
        <v>14731</v>
      </c>
      <c r="AE46" s="316">
        <f t="shared" si="5"/>
        <v>47193</v>
      </c>
    </row>
    <row r="47" spans="1:31" ht="17.25" customHeight="1">
      <c r="A47" s="318" t="s">
        <v>285</v>
      </c>
      <c r="B47" s="319">
        <v>31880</v>
      </c>
      <c r="C47" s="319">
        <v>7459</v>
      </c>
      <c r="D47" s="320">
        <v>39339</v>
      </c>
      <c r="E47" s="319">
        <v>23362</v>
      </c>
      <c r="F47" s="319">
        <v>5073</v>
      </c>
      <c r="G47" s="320">
        <v>28435</v>
      </c>
      <c r="H47" s="319">
        <v>20153</v>
      </c>
      <c r="I47" s="319">
        <v>4876</v>
      </c>
      <c r="J47" s="320">
        <v>25029</v>
      </c>
      <c r="K47" s="319">
        <v>23304</v>
      </c>
      <c r="L47" s="321">
        <v>5698</v>
      </c>
      <c r="M47" s="320">
        <v>29002</v>
      </c>
      <c r="N47" s="319">
        <v>23537</v>
      </c>
      <c r="O47" s="321">
        <v>5888</v>
      </c>
      <c r="P47" s="320">
        <f t="shared" si="0"/>
        <v>29425</v>
      </c>
      <c r="Q47" s="319">
        <v>26958</v>
      </c>
      <c r="R47" s="321">
        <v>7061</v>
      </c>
      <c r="S47" s="320">
        <f t="shared" si="1"/>
        <v>34019</v>
      </c>
      <c r="T47" s="319">
        <v>30026</v>
      </c>
      <c r="U47" s="321">
        <v>8686</v>
      </c>
      <c r="V47" s="320">
        <f t="shared" si="2"/>
        <v>38712</v>
      </c>
      <c r="W47" s="319">
        <v>28195</v>
      </c>
      <c r="X47" s="321">
        <v>9776</v>
      </c>
      <c r="Y47" s="320">
        <f t="shared" si="3"/>
        <v>37971</v>
      </c>
      <c r="Z47" s="319">
        <v>24211</v>
      </c>
      <c r="AA47" s="321">
        <v>9954</v>
      </c>
      <c r="AB47" s="320">
        <f t="shared" si="4"/>
        <v>34165</v>
      </c>
      <c r="AC47" s="319">
        <v>28769</v>
      </c>
      <c r="AD47" s="321">
        <v>12100</v>
      </c>
      <c r="AE47" s="320">
        <f t="shared" si="5"/>
        <v>40869</v>
      </c>
    </row>
    <row r="48" spans="1:31" ht="17.25" customHeight="1">
      <c r="A48" s="314" t="s">
        <v>286</v>
      </c>
      <c r="B48" s="315">
        <v>23771</v>
      </c>
      <c r="C48" s="315">
        <v>6005</v>
      </c>
      <c r="D48" s="316">
        <v>29776</v>
      </c>
      <c r="E48" s="315">
        <v>17763</v>
      </c>
      <c r="F48" s="315">
        <v>4106</v>
      </c>
      <c r="G48" s="316">
        <v>21869</v>
      </c>
      <c r="H48" s="315">
        <v>21358</v>
      </c>
      <c r="I48" s="315">
        <v>4605</v>
      </c>
      <c r="J48" s="316">
        <v>25963</v>
      </c>
      <c r="K48" s="315">
        <v>18253</v>
      </c>
      <c r="L48" s="317">
        <v>4283</v>
      </c>
      <c r="M48" s="316">
        <v>22536</v>
      </c>
      <c r="N48" s="315">
        <v>20972</v>
      </c>
      <c r="O48" s="317">
        <v>4820</v>
      </c>
      <c r="P48" s="316">
        <f t="shared" si="0"/>
        <v>25792</v>
      </c>
      <c r="Q48" s="315">
        <v>21641</v>
      </c>
      <c r="R48" s="317">
        <v>5210</v>
      </c>
      <c r="S48" s="316">
        <f t="shared" si="1"/>
        <v>26851</v>
      </c>
      <c r="T48" s="315">
        <v>26087</v>
      </c>
      <c r="U48" s="317">
        <v>6741</v>
      </c>
      <c r="V48" s="316">
        <f t="shared" si="2"/>
        <v>32828</v>
      </c>
      <c r="W48" s="315">
        <v>27888</v>
      </c>
      <c r="X48" s="317">
        <v>7901</v>
      </c>
      <c r="Y48" s="316">
        <f t="shared" si="3"/>
        <v>35789</v>
      </c>
      <c r="Z48" s="315">
        <v>27327</v>
      </c>
      <c r="AA48" s="317">
        <v>9391</v>
      </c>
      <c r="AB48" s="316">
        <f t="shared" si="4"/>
        <v>36718</v>
      </c>
      <c r="AC48" s="315">
        <v>23483</v>
      </c>
      <c r="AD48" s="317">
        <v>9560</v>
      </c>
      <c r="AE48" s="316">
        <f t="shared" si="5"/>
        <v>33043</v>
      </c>
    </row>
    <row r="49" spans="1:31" ht="17.25" customHeight="1">
      <c r="A49" s="318" t="s">
        <v>287</v>
      </c>
      <c r="B49" s="319">
        <v>18771</v>
      </c>
      <c r="C49" s="319">
        <v>4329</v>
      </c>
      <c r="D49" s="320">
        <v>23100</v>
      </c>
      <c r="E49" s="319">
        <v>13706</v>
      </c>
      <c r="F49" s="319">
        <v>2956</v>
      </c>
      <c r="G49" s="320">
        <v>16662</v>
      </c>
      <c r="H49" s="319">
        <v>16258</v>
      </c>
      <c r="I49" s="319">
        <v>3675</v>
      </c>
      <c r="J49" s="320">
        <v>19933</v>
      </c>
      <c r="K49" s="319">
        <v>19104</v>
      </c>
      <c r="L49" s="321">
        <v>3969</v>
      </c>
      <c r="M49" s="320">
        <v>23073</v>
      </c>
      <c r="N49" s="319">
        <v>16357</v>
      </c>
      <c r="O49" s="321">
        <v>3581</v>
      </c>
      <c r="P49" s="320">
        <f t="shared" si="0"/>
        <v>19938</v>
      </c>
      <c r="Q49" s="319">
        <v>19112</v>
      </c>
      <c r="R49" s="321">
        <v>4210</v>
      </c>
      <c r="S49" s="320">
        <f t="shared" si="1"/>
        <v>23322</v>
      </c>
      <c r="T49" s="319">
        <v>20948</v>
      </c>
      <c r="U49" s="321">
        <v>4982</v>
      </c>
      <c r="V49" s="320">
        <f t="shared" si="2"/>
        <v>25930</v>
      </c>
      <c r="W49" s="319">
        <v>24067</v>
      </c>
      <c r="X49" s="321">
        <v>6064</v>
      </c>
      <c r="Y49" s="320">
        <f t="shared" si="3"/>
        <v>30131</v>
      </c>
      <c r="Z49" s="319">
        <v>26944</v>
      </c>
      <c r="AA49" s="321">
        <v>7561</v>
      </c>
      <c r="AB49" s="320">
        <f t="shared" si="4"/>
        <v>34505</v>
      </c>
      <c r="AC49" s="319">
        <v>26409</v>
      </c>
      <c r="AD49" s="321">
        <v>8971</v>
      </c>
      <c r="AE49" s="320">
        <f t="shared" si="5"/>
        <v>35380</v>
      </c>
    </row>
    <row r="50" spans="1:31" ht="17.25" customHeight="1">
      <c r="A50" s="314" t="s">
        <v>288</v>
      </c>
      <c r="B50" s="315">
        <v>15389</v>
      </c>
      <c r="C50" s="315">
        <v>3300</v>
      </c>
      <c r="D50" s="316">
        <v>18689</v>
      </c>
      <c r="E50" s="315">
        <v>10963</v>
      </c>
      <c r="F50" s="315">
        <v>2213</v>
      </c>
      <c r="G50" s="316">
        <v>13176</v>
      </c>
      <c r="H50" s="315">
        <v>12432</v>
      </c>
      <c r="I50" s="315">
        <v>2639</v>
      </c>
      <c r="J50" s="316">
        <v>15071</v>
      </c>
      <c r="K50" s="315">
        <v>14320</v>
      </c>
      <c r="L50" s="317">
        <v>3076</v>
      </c>
      <c r="M50" s="316">
        <v>17396</v>
      </c>
      <c r="N50" s="315">
        <v>16768</v>
      </c>
      <c r="O50" s="317">
        <v>3305</v>
      </c>
      <c r="P50" s="316">
        <f t="shared" si="0"/>
        <v>20073</v>
      </c>
      <c r="Q50" s="315">
        <v>14658</v>
      </c>
      <c r="R50" s="317">
        <v>3094</v>
      </c>
      <c r="S50" s="316">
        <f t="shared" si="1"/>
        <v>17752</v>
      </c>
      <c r="T50" s="315">
        <v>18159</v>
      </c>
      <c r="U50" s="317">
        <v>4019</v>
      </c>
      <c r="V50" s="316">
        <f t="shared" si="2"/>
        <v>22178</v>
      </c>
      <c r="W50" s="315">
        <v>19041</v>
      </c>
      <c r="X50" s="317">
        <v>4490</v>
      </c>
      <c r="Y50" s="316">
        <f t="shared" si="3"/>
        <v>23531</v>
      </c>
      <c r="Z50" s="315">
        <v>23031</v>
      </c>
      <c r="AA50" s="317">
        <v>5741</v>
      </c>
      <c r="AB50" s="316">
        <f t="shared" si="4"/>
        <v>28772</v>
      </c>
      <c r="AC50" s="315">
        <v>25827</v>
      </c>
      <c r="AD50" s="317">
        <v>7210</v>
      </c>
      <c r="AE50" s="316">
        <f t="shared" si="5"/>
        <v>33037</v>
      </c>
    </row>
    <row r="51" spans="1:31" ht="17.25" customHeight="1">
      <c r="A51" s="318" t="s">
        <v>289</v>
      </c>
      <c r="B51" s="319">
        <v>18335</v>
      </c>
      <c r="C51" s="319">
        <v>2921</v>
      </c>
      <c r="D51" s="320">
        <v>21256</v>
      </c>
      <c r="E51" s="319">
        <v>12914</v>
      </c>
      <c r="F51" s="319">
        <v>1934</v>
      </c>
      <c r="G51" s="320">
        <v>14848</v>
      </c>
      <c r="H51" s="319">
        <v>9934</v>
      </c>
      <c r="I51" s="319">
        <v>1976</v>
      </c>
      <c r="J51" s="320">
        <v>11910</v>
      </c>
      <c r="K51" s="319">
        <v>10903</v>
      </c>
      <c r="L51" s="321">
        <v>2242</v>
      </c>
      <c r="M51" s="320">
        <v>13145</v>
      </c>
      <c r="N51" s="319">
        <v>12540</v>
      </c>
      <c r="O51" s="321">
        <v>2532</v>
      </c>
      <c r="P51" s="320">
        <f t="shared" si="0"/>
        <v>15072</v>
      </c>
      <c r="Q51" s="319">
        <v>15061</v>
      </c>
      <c r="R51" s="321">
        <v>2770</v>
      </c>
      <c r="S51" s="320">
        <f t="shared" si="1"/>
        <v>17831</v>
      </c>
      <c r="T51" s="319">
        <v>13952</v>
      </c>
      <c r="U51" s="321">
        <v>2963</v>
      </c>
      <c r="V51" s="320">
        <f t="shared" si="2"/>
        <v>16915</v>
      </c>
      <c r="W51" s="319">
        <v>16567</v>
      </c>
      <c r="X51" s="321">
        <v>3632</v>
      </c>
      <c r="Y51" s="320">
        <f t="shared" si="3"/>
        <v>20199</v>
      </c>
      <c r="Z51" s="319">
        <v>18272</v>
      </c>
      <c r="AA51" s="321">
        <v>4256</v>
      </c>
      <c r="AB51" s="320">
        <f t="shared" si="4"/>
        <v>22528</v>
      </c>
      <c r="AC51" s="319">
        <v>22137</v>
      </c>
      <c r="AD51" s="321">
        <v>5486</v>
      </c>
      <c r="AE51" s="320">
        <f t="shared" si="5"/>
        <v>27623</v>
      </c>
    </row>
    <row r="52" spans="1:31" ht="17.25" customHeight="1">
      <c r="A52" s="314" t="s">
        <v>290</v>
      </c>
      <c r="B52" s="315">
        <v>14078</v>
      </c>
      <c r="C52" s="315">
        <v>2215</v>
      </c>
      <c r="D52" s="316">
        <v>16293</v>
      </c>
      <c r="E52" s="315">
        <v>10142</v>
      </c>
      <c r="F52" s="315">
        <v>1478</v>
      </c>
      <c r="G52" s="316">
        <v>11620</v>
      </c>
      <c r="H52" s="315">
        <v>11602</v>
      </c>
      <c r="I52" s="315">
        <v>1717</v>
      </c>
      <c r="J52" s="316">
        <v>13319</v>
      </c>
      <c r="K52" s="315">
        <v>8650</v>
      </c>
      <c r="L52" s="317">
        <v>1652</v>
      </c>
      <c r="M52" s="316">
        <v>10302</v>
      </c>
      <c r="N52" s="315">
        <v>9408</v>
      </c>
      <c r="O52" s="317">
        <v>1806</v>
      </c>
      <c r="P52" s="316">
        <f t="shared" si="0"/>
        <v>11214</v>
      </c>
      <c r="Q52" s="315">
        <v>11074</v>
      </c>
      <c r="R52" s="317">
        <v>2159</v>
      </c>
      <c r="S52" s="316">
        <f t="shared" si="1"/>
        <v>13233</v>
      </c>
      <c r="T52" s="315">
        <v>14303</v>
      </c>
      <c r="U52" s="317">
        <v>2593</v>
      </c>
      <c r="V52" s="316">
        <f t="shared" si="2"/>
        <v>16896</v>
      </c>
      <c r="W52" s="315">
        <v>12642</v>
      </c>
      <c r="X52" s="317">
        <v>2655</v>
      </c>
      <c r="Y52" s="316">
        <f t="shared" si="3"/>
        <v>15297</v>
      </c>
      <c r="Z52" s="315">
        <v>15882</v>
      </c>
      <c r="AA52" s="317">
        <v>3435</v>
      </c>
      <c r="AB52" s="316">
        <f t="shared" si="4"/>
        <v>19317</v>
      </c>
      <c r="AC52" s="315">
        <v>17479</v>
      </c>
      <c r="AD52" s="317">
        <v>4034</v>
      </c>
      <c r="AE52" s="316">
        <f t="shared" si="5"/>
        <v>21513</v>
      </c>
    </row>
    <row r="53" spans="1:31" ht="17.25" customHeight="1">
      <c r="A53" s="318" t="s">
        <v>291</v>
      </c>
      <c r="B53" s="319">
        <v>9809</v>
      </c>
      <c r="C53" s="319">
        <v>1591</v>
      </c>
      <c r="D53" s="320">
        <v>11400</v>
      </c>
      <c r="E53" s="319">
        <v>6983</v>
      </c>
      <c r="F53" s="319">
        <v>1083</v>
      </c>
      <c r="G53" s="320">
        <v>8066</v>
      </c>
      <c r="H53" s="319">
        <v>8995</v>
      </c>
      <c r="I53" s="319">
        <v>1319</v>
      </c>
      <c r="J53" s="320">
        <v>10314</v>
      </c>
      <c r="K53" s="319">
        <v>9950</v>
      </c>
      <c r="L53" s="321">
        <v>1453</v>
      </c>
      <c r="M53" s="320">
        <v>11403</v>
      </c>
      <c r="N53" s="319">
        <v>7355</v>
      </c>
      <c r="O53" s="321">
        <v>1302</v>
      </c>
      <c r="P53" s="320">
        <f t="shared" si="0"/>
        <v>8657</v>
      </c>
      <c r="Q53" s="319">
        <v>8189</v>
      </c>
      <c r="R53" s="321">
        <v>1528</v>
      </c>
      <c r="S53" s="320">
        <f t="shared" si="1"/>
        <v>9717</v>
      </c>
      <c r="T53" s="319">
        <v>10504</v>
      </c>
      <c r="U53" s="321">
        <v>2003</v>
      </c>
      <c r="V53" s="320">
        <f t="shared" si="2"/>
        <v>12507</v>
      </c>
      <c r="W53" s="319">
        <v>12699</v>
      </c>
      <c r="X53" s="321">
        <v>2308</v>
      </c>
      <c r="Y53" s="320">
        <f t="shared" si="3"/>
        <v>15007</v>
      </c>
      <c r="Z53" s="319">
        <v>11981</v>
      </c>
      <c r="AA53" s="321">
        <v>2482</v>
      </c>
      <c r="AB53" s="320">
        <f t="shared" si="4"/>
        <v>14463</v>
      </c>
      <c r="AC53" s="319">
        <v>15103</v>
      </c>
      <c r="AD53" s="321">
        <v>3276</v>
      </c>
      <c r="AE53" s="320">
        <f t="shared" si="5"/>
        <v>18379</v>
      </c>
    </row>
    <row r="54" spans="1:31" ht="17.25" customHeight="1">
      <c r="A54" s="314" t="s">
        <v>292</v>
      </c>
      <c r="B54" s="315">
        <v>6985</v>
      </c>
      <c r="C54" s="315">
        <v>1187</v>
      </c>
      <c r="D54" s="316">
        <v>8172</v>
      </c>
      <c r="E54" s="315">
        <v>4710</v>
      </c>
      <c r="F54" s="315">
        <v>787</v>
      </c>
      <c r="G54" s="316">
        <v>5497</v>
      </c>
      <c r="H54" s="315">
        <v>6081</v>
      </c>
      <c r="I54" s="315">
        <v>939</v>
      </c>
      <c r="J54" s="316">
        <v>7020</v>
      </c>
      <c r="K54" s="315">
        <v>7484</v>
      </c>
      <c r="L54" s="317">
        <v>1089</v>
      </c>
      <c r="M54" s="316">
        <v>8573</v>
      </c>
      <c r="N54" s="315">
        <v>8134</v>
      </c>
      <c r="O54" s="317">
        <v>1132</v>
      </c>
      <c r="P54" s="316">
        <f t="shared" si="0"/>
        <v>9266</v>
      </c>
      <c r="Q54" s="315">
        <v>6323</v>
      </c>
      <c r="R54" s="317">
        <v>1060</v>
      </c>
      <c r="S54" s="316">
        <f t="shared" si="1"/>
        <v>7383</v>
      </c>
      <c r="T54" s="315">
        <v>7697</v>
      </c>
      <c r="U54" s="317">
        <v>1409</v>
      </c>
      <c r="V54" s="316">
        <f t="shared" si="2"/>
        <v>9106</v>
      </c>
      <c r="W54" s="315">
        <v>9131</v>
      </c>
      <c r="X54" s="317">
        <v>1745</v>
      </c>
      <c r="Y54" s="316">
        <f t="shared" si="3"/>
        <v>10876</v>
      </c>
      <c r="Z54" s="315">
        <v>12000</v>
      </c>
      <c r="AA54" s="317">
        <v>2183</v>
      </c>
      <c r="AB54" s="316">
        <f t="shared" si="4"/>
        <v>14183</v>
      </c>
      <c r="AC54" s="315">
        <v>11406</v>
      </c>
      <c r="AD54" s="317">
        <v>2328</v>
      </c>
      <c r="AE54" s="316">
        <f t="shared" si="5"/>
        <v>13734</v>
      </c>
    </row>
    <row r="55" spans="1:31" ht="27.6" customHeight="1">
      <c r="A55" s="381" t="s">
        <v>579</v>
      </c>
      <c r="B55" s="319">
        <v>5859</v>
      </c>
      <c r="C55" s="319">
        <v>1107</v>
      </c>
      <c r="D55" s="320">
        <v>6966</v>
      </c>
      <c r="E55" s="319">
        <v>1455</v>
      </c>
      <c r="F55" s="319">
        <v>340</v>
      </c>
      <c r="G55" s="320">
        <v>1795</v>
      </c>
      <c r="H55" s="319">
        <v>1935</v>
      </c>
      <c r="I55" s="319">
        <v>418</v>
      </c>
      <c r="J55" s="320">
        <v>2353</v>
      </c>
      <c r="K55" s="319">
        <v>2288</v>
      </c>
      <c r="L55" s="321">
        <v>475</v>
      </c>
      <c r="M55" s="320">
        <v>2763</v>
      </c>
      <c r="N55" s="319">
        <v>2244</v>
      </c>
      <c r="O55" s="321">
        <v>466</v>
      </c>
      <c r="P55" s="507">
        <f t="shared" si="0"/>
        <v>2710</v>
      </c>
      <c r="Q55" s="319">
        <v>2744</v>
      </c>
      <c r="R55" s="321">
        <v>552</v>
      </c>
      <c r="S55" s="507">
        <f t="shared" si="1"/>
        <v>3296</v>
      </c>
      <c r="T55" s="319">
        <v>2918</v>
      </c>
      <c r="U55" s="321">
        <v>599</v>
      </c>
      <c r="V55" s="507">
        <f t="shared" si="2"/>
        <v>3517</v>
      </c>
      <c r="W55" s="319">
        <v>2683</v>
      </c>
      <c r="X55" s="321">
        <v>596</v>
      </c>
      <c r="Y55" s="507">
        <f t="shared" si="3"/>
        <v>3279</v>
      </c>
      <c r="Z55" s="319">
        <v>3880</v>
      </c>
      <c r="AA55" s="321">
        <v>892</v>
      </c>
      <c r="AB55" s="507">
        <f t="shared" si="4"/>
        <v>4772</v>
      </c>
      <c r="AC55" s="319">
        <v>4457</v>
      </c>
      <c r="AD55" s="321">
        <v>1082</v>
      </c>
      <c r="AE55" s="507">
        <f t="shared" si="5"/>
        <v>5539</v>
      </c>
    </row>
    <row r="56" spans="1:31" s="22" customFormat="1" ht="20.100000000000001" customHeight="1">
      <c r="A56" s="322" t="s">
        <v>376</v>
      </c>
      <c r="B56" s="323">
        <f>SUM(B8:B55)</f>
        <v>1891033</v>
      </c>
      <c r="C56" s="323">
        <f t="shared" ref="C56:S56" si="6">SUM(C8:C55)</f>
        <v>1091515</v>
      </c>
      <c r="D56" s="323">
        <f t="shared" si="6"/>
        <v>2982548</v>
      </c>
      <c r="E56" s="323">
        <f t="shared" si="6"/>
        <v>1901239</v>
      </c>
      <c r="F56" s="323">
        <f t="shared" si="6"/>
        <v>1086157</v>
      </c>
      <c r="G56" s="323">
        <f t="shared" si="6"/>
        <v>2987396</v>
      </c>
      <c r="H56" s="323">
        <f t="shared" si="6"/>
        <v>1947299</v>
      </c>
      <c r="I56" s="323">
        <f t="shared" si="6"/>
        <v>1086002</v>
      </c>
      <c r="J56" s="323">
        <f t="shared" si="6"/>
        <v>3033301</v>
      </c>
      <c r="K56" s="323">
        <f t="shared" si="6"/>
        <v>2006748</v>
      </c>
      <c r="L56" s="323">
        <f t="shared" si="6"/>
        <v>1096060</v>
      </c>
      <c r="M56" s="323">
        <f t="shared" si="6"/>
        <v>3102808</v>
      </c>
      <c r="N56" s="323">
        <f t="shared" si="6"/>
        <v>2029963</v>
      </c>
      <c r="O56" s="323">
        <f t="shared" si="6"/>
        <v>1111134</v>
      </c>
      <c r="P56" s="323">
        <f t="shared" si="6"/>
        <v>3141097</v>
      </c>
      <c r="Q56" s="323">
        <f t="shared" si="6"/>
        <v>2049300</v>
      </c>
      <c r="R56" s="323">
        <f t="shared" si="6"/>
        <v>1139240</v>
      </c>
      <c r="S56" s="323">
        <f t="shared" si="6"/>
        <v>3188540</v>
      </c>
      <c r="T56" s="323">
        <f t="shared" ref="T56:V56" si="7">SUM(T8:T55)</f>
        <v>2085805</v>
      </c>
      <c r="U56" s="323">
        <f t="shared" si="7"/>
        <v>1191292</v>
      </c>
      <c r="V56" s="323">
        <f t="shared" si="7"/>
        <v>3277097</v>
      </c>
      <c r="W56" s="323">
        <f t="shared" ref="W56:Y56" si="8">SUM(W8:W55)</f>
        <v>2250084</v>
      </c>
      <c r="X56" s="323">
        <f t="shared" si="8"/>
        <v>1393359</v>
      </c>
      <c r="Y56" s="323">
        <f t="shared" si="8"/>
        <v>3643443</v>
      </c>
      <c r="Z56" s="323">
        <f t="shared" ref="Z56:AB56" si="9">SUM(Z8:Z55)</f>
        <v>2256653</v>
      </c>
      <c r="AA56" s="323">
        <f t="shared" si="9"/>
        <v>1402932</v>
      </c>
      <c r="AB56" s="323">
        <f t="shared" si="9"/>
        <v>3659585</v>
      </c>
      <c r="AC56" s="323">
        <f t="shared" ref="AC56:AE56" si="10">SUM(AC8:AC55)</f>
        <v>2267473</v>
      </c>
      <c r="AD56" s="323">
        <f t="shared" si="10"/>
        <v>1407761</v>
      </c>
      <c r="AE56" s="323">
        <f t="shared" si="10"/>
        <v>3675234</v>
      </c>
    </row>
    <row r="57" spans="1:31">
      <c r="B57" s="57"/>
      <c r="C57" s="57"/>
      <c r="D57" s="57"/>
      <c r="E57" s="57"/>
      <c r="F57" s="57"/>
      <c r="G57" s="57"/>
      <c r="H57" s="57"/>
      <c r="I57" s="57"/>
      <c r="J57" s="57"/>
      <c r="K57" s="57"/>
      <c r="L57" s="57"/>
      <c r="M57" s="57"/>
      <c r="N57" s="57"/>
      <c r="O57" s="57"/>
      <c r="P57" s="57"/>
      <c r="Q57" s="57"/>
      <c r="R57" s="57"/>
      <c r="S57" s="57"/>
    </row>
    <row r="58" spans="1:31" ht="14.25">
      <c r="B58" s="57"/>
      <c r="C58" s="57"/>
      <c r="D58" s="57"/>
      <c r="G58" s="57"/>
      <c r="H58" s="57"/>
      <c r="I58" s="57"/>
      <c r="J58" s="57"/>
      <c r="K58" s="57"/>
      <c r="L58" s="57"/>
      <c r="M58" s="57"/>
      <c r="N58" s="57"/>
      <c r="O58" s="57"/>
      <c r="P58" s="479"/>
      <c r="Q58" s="480"/>
      <c r="R58" s="480"/>
      <c r="S58" s="480"/>
      <c r="AC58" s="57"/>
      <c r="AD58" s="57"/>
      <c r="AE58" s="57"/>
    </row>
    <row r="59" spans="1:31" ht="14.25">
      <c r="B59" s="481"/>
      <c r="C59" s="481"/>
      <c r="D59" s="481"/>
      <c r="E59" s="481"/>
      <c r="F59" s="481"/>
      <c r="G59" s="481"/>
      <c r="H59" s="481"/>
      <c r="I59" s="481"/>
      <c r="J59" s="481"/>
      <c r="K59" s="481"/>
      <c r="L59" s="481"/>
      <c r="M59" s="481"/>
      <c r="N59" s="481"/>
      <c r="O59" s="481"/>
      <c r="P59" s="481"/>
      <c r="Q59" s="482"/>
      <c r="R59" s="482"/>
      <c r="S59" s="482"/>
      <c r="AD59" s="57"/>
      <c r="AE59" s="57"/>
    </row>
    <row r="60" spans="1:31">
      <c r="B60" s="57"/>
      <c r="C60" s="57"/>
      <c r="D60" s="57"/>
      <c r="E60" s="57"/>
      <c r="F60" s="57"/>
      <c r="H60" s="57"/>
      <c r="I60" s="57"/>
      <c r="J60" s="57"/>
      <c r="K60" s="57"/>
      <c r="L60" s="57"/>
      <c r="M60" s="57"/>
      <c r="N60" s="57"/>
      <c r="O60" s="57"/>
      <c r="P60" s="57"/>
      <c r="Q60" s="57"/>
      <c r="R60" s="57"/>
      <c r="S60" s="57"/>
      <c r="Z60" s="57"/>
      <c r="AA60" s="57"/>
      <c r="AB60" s="57"/>
      <c r="AC60" s="57"/>
      <c r="AD60" s="57"/>
      <c r="AE60" s="57"/>
    </row>
    <row r="61" spans="1:31">
      <c r="E61" s="57"/>
      <c r="F61" s="57"/>
      <c r="G61" s="57"/>
      <c r="H61" s="57"/>
      <c r="I61" s="57"/>
      <c r="K61" s="57"/>
      <c r="L61" s="57"/>
      <c r="N61" s="57"/>
      <c r="O61" s="57"/>
      <c r="Q61" s="57"/>
      <c r="R61" s="57"/>
    </row>
  </sheetData>
  <mergeCells count="13">
    <mergeCell ref="AC6:AE6"/>
    <mergeCell ref="Z6:AB6"/>
    <mergeCell ref="A4:M4"/>
    <mergeCell ref="A5:M5"/>
    <mergeCell ref="K6:M6"/>
    <mergeCell ref="H6:J6"/>
    <mergeCell ref="E6:G6"/>
    <mergeCell ref="B6:D6"/>
    <mergeCell ref="W6:Y6"/>
    <mergeCell ref="T6:V6"/>
    <mergeCell ref="Q6:S6"/>
    <mergeCell ref="N6:P6"/>
    <mergeCell ref="A6:A7"/>
  </mergeCells>
  <printOptions horizontalCentered="1" verticalCentered="1"/>
  <pageMargins left="0" right="0" top="0" bottom="0" header="0" footer="0"/>
  <pageSetup paperSize="9" scale="87" orientation="portrait" r:id="rId1"/>
  <ignoredErrors>
    <ignoredError sqref="A8:A54"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ayfa37">
    <tabColor theme="6" tint="0.39997558519241921"/>
    <pageSetUpPr fitToPage="1"/>
  </sheetPr>
  <dimension ref="A4:AJ93"/>
  <sheetViews>
    <sheetView showGridLines="0" zoomScaleNormal="100" workbookViewId="0"/>
  </sheetViews>
  <sheetFormatPr defaultRowHeight="12.75"/>
  <cols>
    <col min="1" max="1" width="5.7109375" customWidth="1"/>
    <col min="2" max="2" width="14.7109375" customWidth="1"/>
    <col min="3" max="20" width="9.28515625" customWidth="1"/>
  </cols>
  <sheetData>
    <row r="4" spans="1:36" ht="19.899999999999999" customHeight="1">
      <c r="A4" s="729" t="s">
        <v>1054</v>
      </c>
      <c r="B4" s="729"/>
      <c r="C4" s="729"/>
      <c r="D4" s="729"/>
      <c r="E4" s="729"/>
      <c r="F4" s="729"/>
      <c r="G4" s="729"/>
      <c r="H4" s="729"/>
      <c r="I4" s="729"/>
      <c r="J4" s="729"/>
      <c r="K4" s="729"/>
      <c r="L4" s="729"/>
      <c r="M4" s="729"/>
      <c r="N4" s="729"/>
    </row>
    <row r="5" spans="1:36" ht="19.899999999999999" customHeight="1">
      <c r="A5" s="884" t="s">
        <v>1055</v>
      </c>
      <c r="B5" s="884"/>
      <c r="C5" s="884"/>
      <c r="D5" s="884"/>
      <c r="E5" s="884"/>
      <c r="F5" s="884"/>
      <c r="G5" s="884"/>
      <c r="H5" s="884"/>
      <c r="I5" s="884"/>
      <c r="J5" s="884"/>
      <c r="K5" s="884"/>
      <c r="L5" s="884"/>
      <c r="M5" s="884"/>
      <c r="N5" s="884"/>
    </row>
    <row r="6" spans="1:36" s="483" customFormat="1" ht="33.950000000000003" customHeight="1">
      <c r="A6" s="887" t="s">
        <v>402</v>
      </c>
      <c r="B6" s="885" t="s">
        <v>414</v>
      </c>
      <c r="C6" s="771">
        <v>2016</v>
      </c>
      <c r="D6" s="771"/>
      <c r="E6" s="771"/>
      <c r="F6" s="771">
        <v>2017</v>
      </c>
      <c r="G6" s="771"/>
      <c r="H6" s="771"/>
      <c r="I6" s="771">
        <v>2018</v>
      </c>
      <c r="J6" s="771"/>
      <c r="K6" s="771"/>
      <c r="L6" s="771">
        <v>2019</v>
      </c>
      <c r="M6" s="771"/>
      <c r="N6" s="771"/>
      <c r="O6" s="771">
        <v>2020</v>
      </c>
      <c r="P6" s="771"/>
      <c r="Q6" s="771"/>
      <c r="R6" s="771">
        <v>2021</v>
      </c>
      <c r="S6" s="771"/>
      <c r="T6" s="771"/>
      <c r="U6" s="771">
        <v>2022</v>
      </c>
      <c r="V6" s="771"/>
      <c r="W6" s="771"/>
      <c r="X6" s="771">
        <v>2023</v>
      </c>
      <c r="Y6" s="771"/>
      <c r="Z6" s="771"/>
      <c r="AA6" s="771">
        <v>2024</v>
      </c>
      <c r="AB6" s="771"/>
      <c r="AC6" s="771"/>
      <c r="AD6" s="771">
        <v>2025</v>
      </c>
      <c r="AE6" s="771"/>
      <c r="AF6" s="771"/>
    </row>
    <row r="7" spans="1:36" s="483" customFormat="1" ht="33.950000000000003" customHeight="1">
      <c r="A7" s="888"/>
      <c r="B7" s="886"/>
      <c r="C7" s="441" t="s">
        <v>179</v>
      </c>
      <c r="D7" s="441" t="s">
        <v>180</v>
      </c>
      <c r="E7" s="441" t="s">
        <v>172</v>
      </c>
      <c r="F7" s="441" t="s">
        <v>179</v>
      </c>
      <c r="G7" s="441" t="s">
        <v>180</v>
      </c>
      <c r="H7" s="441" t="s">
        <v>172</v>
      </c>
      <c r="I7" s="441" t="s">
        <v>179</v>
      </c>
      <c r="J7" s="441" t="s">
        <v>180</v>
      </c>
      <c r="K7" s="441" t="s">
        <v>172</v>
      </c>
      <c r="L7" s="441" t="s">
        <v>179</v>
      </c>
      <c r="M7" s="441" t="s">
        <v>180</v>
      </c>
      <c r="N7" s="441" t="s">
        <v>172</v>
      </c>
      <c r="O7" s="441" t="s">
        <v>179</v>
      </c>
      <c r="P7" s="441" t="s">
        <v>180</v>
      </c>
      <c r="Q7" s="441" t="s">
        <v>172</v>
      </c>
      <c r="R7" s="441" t="s">
        <v>179</v>
      </c>
      <c r="S7" s="441" t="s">
        <v>180</v>
      </c>
      <c r="T7" s="441" t="s">
        <v>172</v>
      </c>
      <c r="U7" s="441" t="s">
        <v>179</v>
      </c>
      <c r="V7" s="441" t="s">
        <v>180</v>
      </c>
      <c r="W7" s="441" t="s">
        <v>172</v>
      </c>
      <c r="X7" s="441" t="s">
        <v>179</v>
      </c>
      <c r="Y7" s="441" t="s">
        <v>180</v>
      </c>
      <c r="Z7" s="441" t="s">
        <v>172</v>
      </c>
      <c r="AA7" s="441" t="s">
        <v>179</v>
      </c>
      <c r="AB7" s="441" t="s">
        <v>180</v>
      </c>
      <c r="AC7" s="441" t="s">
        <v>172</v>
      </c>
      <c r="AD7" s="441" t="s">
        <v>179</v>
      </c>
      <c r="AE7" s="441" t="s">
        <v>180</v>
      </c>
      <c r="AF7" s="441" t="s">
        <v>172</v>
      </c>
    </row>
    <row r="8" spans="1:36" s="483" customFormat="1" ht="12.95" customHeight="1">
      <c r="A8" s="270" t="s">
        <v>81</v>
      </c>
      <c r="B8" s="300" t="s">
        <v>92</v>
      </c>
      <c r="C8" s="382">
        <v>44245</v>
      </c>
      <c r="D8" s="382">
        <v>29338</v>
      </c>
      <c r="E8" s="402">
        <v>73583</v>
      </c>
      <c r="F8" s="382">
        <v>43709</v>
      </c>
      <c r="G8" s="382">
        <v>29435</v>
      </c>
      <c r="H8" s="402">
        <v>73144</v>
      </c>
      <c r="I8" s="382">
        <v>44648</v>
      </c>
      <c r="J8" s="382">
        <v>29792</v>
      </c>
      <c r="K8" s="402">
        <v>74440</v>
      </c>
      <c r="L8" s="382">
        <v>45082</v>
      </c>
      <c r="M8" s="382">
        <v>29967</v>
      </c>
      <c r="N8" s="402">
        <v>75049</v>
      </c>
      <c r="O8" s="382">
        <v>47318</v>
      </c>
      <c r="P8" s="382">
        <v>30639</v>
      </c>
      <c r="Q8" s="402">
        <f>+P8+O8</f>
        <v>77957</v>
      </c>
      <c r="R8" s="382">
        <v>45846</v>
      </c>
      <c r="S8" s="382">
        <v>31018</v>
      </c>
      <c r="T8" s="402">
        <f>+S8+R8</f>
        <v>76864</v>
      </c>
      <c r="U8" s="382">
        <v>47405</v>
      </c>
      <c r="V8" s="382">
        <v>32692</v>
      </c>
      <c r="W8" s="402">
        <f>+V8+U8</f>
        <v>80097</v>
      </c>
      <c r="X8" s="382">
        <v>50912</v>
      </c>
      <c r="Y8" s="382">
        <v>36766</v>
      </c>
      <c r="Z8" s="402">
        <f>+Y8+X8</f>
        <v>87678</v>
      </c>
      <c r="AA8" s="382">
        <v>51310</v>
      </c>
      <c r="AB8" s="382">
        <v>37305</v>
      </c>
      <c r="AC8" s="402">
        <f>+AB8+AA8</f>
        <v>88615</v>
      </c>
      <c r="AD8" s="382">
        <v>52219</v>
      </c>
      <c r="AE8" s="382">
        <v>37919</v>
      </c>
      <c r="AF8" s="402">
        <f>+AE8+AD8</f>
        <v>90138</v>
      </c>
      <c r="AI8" s="604"/>
      <c r="AJ8" s="604"/>
    </row>
    <row r="9" spans="1:36" s="483" customFormat="1" ht="12.95" customHeight="1">
      <c r="A9" s="275" t="s">
        <v>82</v>
      </c>
      <c r="B9" s="301" t="s">
        <v>93</v>
      </c>
      <c r="C9" s="383">
        <v>15983</v>
      </c>
      <c r="D9" s="383">
        <v>6952</v>
      </c>
      <c r="E9" s="401">
        <v>22935</v>
      </c>
      <c r="F9" s="383">
        <v>15876</v>
      </c>
      <c r="G9" s="383">
        <v>6863</v>
      </c>
      <c r="H9" s="401">
        <v>22739</v>
      </c>
      <c r="I9" s="383">
        <v>15948</v>
      </c>
      <c r="J9" s="383">
        <v>6914</v>
      </c>
      <c r="K9" s="401">
        <v>22862</v>
      </c>
      <c r="L9" s="383">
        <v>16504</v>
      </c>
      <c r="M9" s="383">
        <v>7024</v>
      </c>
      <c r="N9" s="401">
        <v>23528</v>
      </c>
      <c r="O9" s="383">
        <v>16473</v>
      </c>
      <c r="P9" s="383">
        <v>7137</v>
      </c>
      <c r="Q9" s="401">
        <f t="shared" ref="Q9:Q72" si="0">+P9+O9</f>
        <v>23610</v>
      </c>
      <c r="R9" s="383">
        <v>16470</v>
      </c>
      <c r="S9" s="383">
        <v>7294</v>
      </c>
      <c r="T9" s="401">
        <f t="shared" ref="T9:T72" si="1">+S9+R9</f>
        <v>23764</v>
      </c>
      <c r="U9" s="383">
        <v>16866</v>
      </c>
      <c r="V9" s="383">
        <v>7748</v>
      </c>
      <c r="W9" s="401">
        <f t="shared" ref="W9:W72" si="2">+V9+U9</f>
        <v>24614</v>
      </c>
      <c r="X9" s="383">
        <v>16863</v>
      </c>
      <c r="Y9" s="383">
        <v>7785</v>
      </c>
      <c r="Z9" s="401">
        <f t="shared" ref="Z9:Z72" si="3">+Y9+X9</f>
        <v>24648</v>
      </c>
      <c r="AA9" s="383">
        <v>16991</v>
      </c>
      <c r="AB9" s="383">
        <v>7771</v>
      </c>
      <c r="AC9" s="401">
        <f t="shared" ref="AC9:AC72" si="4">+AB9+AA9</f>
        <v>24762</v>
      </c>
      <c r="AD9" s="383">
        <v>17111</v>
      </c>
      <c r="AE9" s="383">
        <v>8061</v>
      </c>
      <c r="AF9" s="401">
        <f t="shared" ref="AF9:AF72" si="5">+AE9+AD9</f>
        <v>25172</v>
      </c>
      <c r="AI9" s="604"/>
      <c r="AJ9" s="604"/>
    </row>
    <row r="10" spans="1:36" s="483" customFormat="1" ht="12.95" customHeight="1">
      <c r="A10" s="270" t="s">
        <v>83</v>
      </c>
      <c r="B10" s="300" t="s">
        <v>94</v>
      </c>
      <c r="C10" s="382">
        <v>18580</v>
      </c>
      <c r="D10" s="382">
        <v>9290</v>
      </c>
      <c r="E10" s="402">
        <v>27870</v>
      </c>
      <c r="F10" s="382">
        <v>18244</v>
      </c>
      <c r="G10" s="382">
        <v>9572</v>
      </c>
      <c r="H10" s="402">
        <v>27816</v>
      </c>
      <c r="I10" s="382">
        <v>18388</v>
      </c>
      <c r="J10" s="382">
        <v>9551</v>
      </c>
      <c r="K10" s="402">
        <v>27939</v>
      </c>
      <c r="L10" s="382">
        <v>18423</v>
      </c>
      <c r="M10" s="382">
        <v>9590</v>
      </c>
      <c r="N10" s="402">
        <v>28013</v>
      </c>
      <c r="O10" s="382">
        <v>18770</v>
      </c>
      <c r="P10" s="382">
        <v>9748</v>
      </c>
      <c r="Q10" s="402">
        <f t="shared" si="0"/>
        <v>28518</v>
      </c>
      <c r="R10" s="382">
        <v>18572</v>
      </c>
      <c r="S10" s="382">
        <v>9926</v>
      </c>
      <c r="T10" s="402">
        <f t="shared" si="1"/>
        <v>28498</v>
      </c>
      <c r="U10" s="382">
        <v>19424</v>
      </c>
      <c r="V10" s="382">
        <v>10444</v>
      </c>
      <c r="W10" s="402">
        <f t="shared" si="2"/>
        <v>29868</v>
      </c>
      <c r="X10" s="382">
        <v>20801</v>
      </c>
      <c r="Y10" s="382">
        <v>12266</v>
      </c>
      <c r="Z10" s="402">
        <f t="shared" si="3"/>
        <v>33067</v>
      </c>
      <c r="AA10" s="382">
        <v>21105</v>
      </c>
      <c r="AB10" s="382">
        <v>12334</v>
      </c>
      <c r="AC10" s="402">
        <f t="shared" si="4"/>
        <v>33439</v>
      </c>
      <c r="AD10" s="382">
        <v>21506</v>
      </c>
      <c r="AE10" s="382">
        <v>12382</v>
      </c>
      <c r="AF10" s="402">
        <f t="shared" si="5"/>
        <v>33888</v>
      </c>
      <c r="AI10" s="604"/>
      <c r="AJ10" s="604"/>
    </row>
    <row r="11" spans="1:36" s="483" customFormat="1" ht="12.95" customHeight="1">
      <c r="A11" s="275" t="s">
        <v>84</v>
      </c>
      <c r="B11" s="301" t="s">
        <v>95</v>
      </c>
      <c r="C11" s="383">
        <v>13157</v>
      </c>
      <c r="D11" s="383">
        <v>5305</v>
      </c>
      <c r="E11" s="401">
        <v>18462</v>
      </c>
      <c r="F11" s="383">
        <v>12713</v>
      </c>
      <c r="G11" s="383">
        <v>4476</v>
      </c>
      <c r="H11" s="401">
        <v>17189</v>
      </c>
      <c r="I11" s="383">
        <v>12199</v>
      </c>
      <c r="J11" s="383">
        <v>3427</v>
      </c>
      <c r="K11" s="401">
        <v>15626</v>
      </c>
      <c r="L11" s="383">
        <v>12916</v>
      </c>
      <c r="M11" s="383">
        <v>3414</v>
      </c>
      <c r="N11" s="401">
        <v>16330</v>
      </c>
      <c r="O11" s="383">
        <v>13202</v>
      </c>
      <c r="P11" s="383">
        <v>3778</v>
      </c>
      <c r="Q11" s="401">
        <f t="shared" si="0"/>
        <v>16980</v>
      </c>
      <c r="R11" s="383">
        <v>13451</v>
      </c>
      <c r="S11" s="383">
        <v>4294</v>
      </c>
      <c r="T11" s="401">
        <f t="shared" si="1"/>
        <v>17745</v>
      </c>
      <c r="U11" s="383">
        <v>13720</v>
      </c>
      <c r="V11" s="383">
        <v>4322</v>
      </c>
      <c r="W11" s="401">
        <f t="shared" si="2"/>
        <v>18042</v>
      </c>
      <c r="X11" s="383">
        <v>15797</v>
      </c>
      <c r="Y11" s="383">
        <v>6701</v>
      </c>
      <c r="Z11" s="401">
        <f t="shared" si="3"/>
        <v>22498</v>
      </c>
      <c r="AA11" s="383">
        <v>14341</v>
      </c>
      <c r="AB11" s="383">
        <v>5745</v>
      </c>
      <c r="AC11" s="401">
        <f t="shared" si="4"/>
        <v>20086</v>
      </c>
      <c r="AD11" s="383">
        <v>14119</v>
      </c>
      <c r="AE11" s="383">
        <v>5071</v>
      </c>
      <c r="AF11" s="401">
        <f t="shared" si="5"/>
        <v>19190</v>
      </c>
      <c r="AI11" s="604"/>
      <c r="AJ11" s="604"/>
    </row>
    <row r="12" spans="1:36" s="483" customFormat="1" ht="12.95" customHeight="1">
      <c r="A12" s="270" t="s">
        <v>85</v>
      </c>
      <c r="B12" s="300" t="s">
        <v>96</v>
      </c>
      <c r="C12" s="382">
        <v>12178</v>
      </c>
      <c r="D12" s="382">
        <v>5304</v>
      </c>
      <c r="E12" s="402">
        <v>17482</v>
      </c>
      <c r="F12" s="382">
        <v>11975</v>
      </c>
      <c r="G12" s="382">
        <v>5446</v>
      </c>
      <c r="H12" s="402">
        <v>17421</v>
      </c>
      <c r="I12" s="382">
        <v>11513</v>
      </c>
      <c r="J12" s="382">
        <v>5367</v>
      </c>
      <c r="K12" s="402">
        <v>16880</v>
      </c>
      <c r="L12" s="382">
        <v>11532</v>
      </c>
      <c r="M12" s="382">
        <v>5459</v>
      </c>
      <c r="N12" s="402">
        <v>16991</v>
      </c>
      <c r="O12" s="382">
        <v>12421</v>
      </c>
      <c r="P12" s="382">
        <v>5496</v>
      </c>
      <c r="Q12" s="402">
        <f t="shared" si="0"/>
        <v>17917</v>
      </c>
      <c r="R12" s="382">
        <v>12908</v>
      </c>
      <c r="S12" s="382">
        <v>5564</v>
      </c>
      <c r="T12" s="402">
        <f t="shared" si="1"/>
        <v>18472</v>
      </c>
      <c r="U12" s="382">
        <v>12968</v>
      </c>
      <c r="V12" s="382">
        <v>5759</v>
      </c>
      <c r="W12" s="402">
        <f t="shared" si="2"/>
        <v>18727</v>
      </c>
      <c r="X12" s="382">
        <v>12800</v>
      </c>
      <c r="Y12" s="382">
        <v>6514</v>
      </c>
      <c r="Z12" s="402">
        <f t="shared" si="3"/>
        <v>19314</v>
      </c>
      <c r="AA12" s="382">
        <v>12580</v>
      </c>
      <c r="AB12" s="382">
        <v>6605</v>
      </c>
      <c r="AC12" s="402">
        <f t="shared" si="4"/>
        <v>19185</v>
      </c>
      <c r="AD12" s="382">
        <v>12538</v>
      </c>
      <c r="AE12" s="382">
        <v>6668</v>
      </c>
      <c r="AF12" s="402">
        <f t="shared" si="5"/>
        <v>19206</v>
      </c>
      <c r="AI12" s="604"/>
      <c r="AJ12" s="604"/>
    </row>
    <row r="13" spans="1:36" s="483" customFormat="1" ht="12.95" customHeight="1">
      <c r="A13" s="275" t="s">
        <v>86</v>
      </c>
      <c r="B13" s="301" t="s">
        <v>97</v>
      </c>
      <c r="C13" s="383">
        <v>235938</v>
      </c>
      <c r="D13" s="383">
        <v>150023</v>
      </c>
      <c r="E13" s="401">
        <v>385961</v>
      </c>
      <c r="F13" s="383">
        <v>245803</v>
      </c>
      <c r="G13" s="383">
        <v>150054</v>
      </c>
      <c r="H13" s="401">
        <v>395857</v>
      </c>
      <c r="I13" s="383">
        <v>241187</v>
      </c>
      <c r="J13" s="383">
        <v>149883</v>
      </c>
      <c r="K13" s="401">
        <v>391070</v>
      </c>
      <c r="L13" s="383">
        <v>244972</v>
      </c>
      <c r="M13" s="383">
        <v>150534</v>
      </c>
      <c r="N13" s="401">
        <v>395506</v>
      </c>
      <c r="O13" s="383">
        <v>247580</v>
      </c>
      <c r="P13" s="383">
        <v>149432</v>
      </c>
      <c r="Q13" s="401">
        <f t="shared" si="0"/>
        <v>397012</v>
      </c>
      <c r="R13" s="383">
        <v>247882</v>
      </c>
      <c r="S13" s="383">
        <v>150962</v>
      </c>
      <c r="T13" s="401">
        <f t="shared" si="1"/>
        <v>398844</v>
      </c>
      <c r="U13" s="383">
        <v>248467</v>
      </c>
      <c r="V13" s="383">
        <v>156717</v>
      </c>
      <c r="W13" s="401">
        <f t="shared" si="2"/>
        <v>405184</v>
      </c>
      <c r="X13" s="383">
        <v>259663</v>
      </c>
      <c r="Y13" s="383">
        <v>175079</v>
      </c>
      <c r="Z13" s="401">
        <f t="shared" si="3"/>
        <v>434742</v>
      </c>
      <c r="AA13" s="383">
        <v>262724</v>
      </c>
      <c r="AB13" s="383">
        <v>179479</v>
      </c>
      <c r="AC13" s="401">
        <f t="shared" si="4"/>
        <v>442203</v>
      </c>
      <c r="AD13" s="383">
        <v>265358</v>
      </c>
      <c r="AE13" s="383">
        <v>181375</v>
      </c>
      <c r="AF13" s="401">
        <f t="shared" si="5"/>
        <v>446733</v>
      </c>
      <c r="AI13" s="604"/>
      <c r="AJ13" s="604"/>
    </row>
    <row r="14" spans="1:36" s="483" customFormat="1" ht="12.95" customHeight="1">
      <c r="A14" s="270" t="s">
        <v>87</v>
      </c>
      <c r="B14" s="300" t="s">
        <v>98</v>
      </c>
      <c r="C14" s="382">
        <v>42153</v>
      </c>
      <c r="D14" s="382">
        <v>30721</v>
      </c>
      <c r="E14" s="402">
        <v>72874</v>
      </c>
      <c r="F14" s="382">
        <v>41768</v>
      </c>
      <c r="G14" s="382">
        <v>31231</v>
      </c>
      <c r="H14" s="402">
        <v>72999</v>
      </c>
      <c r="I14" s="382">
        <v>43181</v>
      </c>
      <c r="J14" s="382">
        <v>32217</v>
      </c>
      <c r="K14" s="402">
        <v>75398</v>
      </c>
      <c r="L14" s="382">
        <v>44679</v>
      </c>
      <c r="M14" s="382">
        <v>32814</v>
      </c>
      <c r="N14" s="402">
        <v>77493</v>
      </c>
      <c r="O14" s="382">
        <v>45835</v>
      </c>
      <c r="P14" s="382">
        <v>33350</v>
      </c>
      <c r="Q14" s="402">
        <f t="shared" si="0"/>
        <v>79185</v>
      </c>
      <c r="R14" s="382">
        <v>47032</v>
      </c>
      <c r="S14" s="382">
        <v>34230</v>
      </c>
      <c r="T14" s="402">
        <f t="shared" si="1"/>
        <v>81262</v>
      </c>
      <c r="U14" s="382">
        <v>48265</v>
      </c>
      <c r="V14" s="382">
        <v>35642</v>
      </c>
      <c r="W14" s="402">
        <f t="shared" si="2"/>
        <v>83907</v>
      </c>
      <c r="X14" s="382">
        <v>52563</v>
      </c>
      <c r="Y14" s="382">
        <v>39863</v>
      </c>
      <c r="Z14" s="402">
        <f t="shared" si="3"/>
        <v>92426</v>
      </c>
      <c r="AA14" s="382">
        <v>53377</v>
      </c>
      <c r="AB14" s="382">
        <v>41328</v>
      </c>
      <c r="AC14" s="402">
        <f t="shared" si="4"/>
        <v>94705</v>
      </c>
      <c r="AD14" s="382">
        <v>54222</v>
      </c>
      <c r="AE14" s="382">
        <v>42669</v>
      </c>
      <c r="AF14" s="402">
        <f t="shared" si="5"/>
        <v>96891</v>
      </c>
      <c r="AI14" s="604"/>
      <c r="AJ14" s="604"/>
    </row>
    <row r="15" spans="1:36" s="483" customFormat="1" ht="12.95" customHeight="1">
      <c r="A15" s="275" t="s">
        <v>88</v>
      </c>
      <c r="B15" s="301" t="s">
        <v>99</v>
      </c>
      <c r="C15" s="383">
        <v>6343</v>
      </c>
      <c r="D15" s="383">
        <v>3062</v>
      </c>
      <c r="E15" s="401">
        <v>9405</v>
      </c>
      <c r="F15" s="383">
        <v>6168</v>
      </c>
      <c r="G15" s="383">
        <v>3000</v>
      </c>
      <c r="H15" s="401">
        <v>9168</v>
      </c>
      <c r="I15" s="383">
        <v>6102</v>
      </c>
      <c r="J15" s="383">
        <v>2912</v>
      </c>
      <c r="K15" s="401">
        <v>9014</v>
      </c>
      <c r="L15" s="383">
        <v>6304</v>
      </c>
      <c r="M15" s="383">
        <v>2904</v>
      </c>
      <c r="N15" s="401">
        <v>9208</v>
      </c>
      <c r="O15" s="383">
        <v>6236</v>
      </c>
      <c r="P15" s="383">
        <v>2943</v>
      </c>
      <c r="Q15" s="401">
        <f t="shared" si="0"/>
        <v>9179</v>
      </c>
      <c r="R15" s="383">
        <v>5782</v>
      </c>
      <c r="S15" s="383">
        <v>3024</v>
      </c>
      <c r="T15" s="401">
        <f t="shared" si="1"/>
        <v>8806</v>
      </c>
      <c r="U15" s="383">
        <v>6047</v>
      </c>
      <c r="V15" s="383">
        <v>3069</v>
      </c>
      <c r="W15" s="401">
        <f t="shared" si="2"/>
        <v>9116</v>
      </c>
      <c r="X15" s="383">
        <v>6598</v>
      </c>
      <c r="Y15" s="383">
        <v>3693</v>
      </c>
      <c r="Z15" s="401">
        <f t="shared" si="3"/>
        <v>10291</v>
      </c>
      <c r="AA15" s="383">
        <v>6367</v>
      </c>
      <c r="AB15" s="383">
        <v>3611</v>
      </c>
      <c r="AC15" s="401">
        <f t="shared" si="4"/>
        <v>9978</v>
      </c>
      <c r="AD15" s="383">
        <v>6256</v>
      </c>
      <c r="AE15" s="383">
        <v>3543</v>
      </c>
      <c r="AF15" s="401">
        <f t="shared" si="5"/>
        <v>9799</v>
      </c>
      <c r="AI15" s="604"/>
      <c r="AJ15" s="604"/>
    </row>
    <row r="16" spans="1:36" s="483" customFormat="1" ht="12.95" customHeight="1">
      <c r="A16" s="270" t="s">
        <v>89</v>
      </c>
      <c r="B16" s="300" t="s">
        <v>100</v>
      </c>
      <c r="C16" s="382">
        <v>22743</v>
      </c>
      <c r="D16" s="382">
        <v>15826</v>
      </c>
      <c r="E16" s="402">
        <v>38569</v>
      </c>
      <c r="F16" s="382">
        <v>22199</v>
      </c>
      <c r="G16" s="382">
        <v>15996</v>
      </c>
      <c r="H16" s="402">
        <v>38195</v>
      </c>
      <c r="I16" s="382">
        <v>22019</v>
      </c>
      <c r="J16" s="382">
        <v>16408</v>
      </c>
      <c r="K16" s="402">
        <v>38427</v>
      </c>
      <c r="L16" s="382">
        <v>22496</v>
      </c>
      <c r="M16" s="382">
        <v>16523</v>
      </c>
      <c r="N16" s="402">
        <v>39019</v>
      </c>
      <c r="O16" s="382">
        <v>22986</v>
      </c>
      <c r="P16" s="382">
        <v>16743</v>
      </c>
      <c r="Q16" s="402">
        <f t="shared" si="0"/>
        <v>39729</v>
      </c>
      <c r="R16" s="382">
        <v>23424</v>
      </c>
      <c r="S16" s="382">
        <v>16980</v>
      </c>
      <c r="T16" s="402">
        <f t="shared" si="1"/>
        <v>40404</v>
      </c>
      <c r="U16" s="382">
        <v>24474</v>
      </c>
      <c r="V16" s="382">
        <v>17544</v>
      </c>
      <c r="W16" s="402">
        <f t="shared" si="2"/>
        <v>42018</v>
      </c>
      <c r="X16" s="382">
        <v>25286</v>
      </c>
      <c r="Y16" s="382">
        <v>19278</v>
      </c>
      <c r="Z16" s="402">
        <f t="shared" si="3"/>
        <v>44564</v>
      </c>
      <c r="AA16" s="382">
        <v>25783</v>
      </c>
      <c r="AB16" s="382">
        <v>19512</v>
      </c>
      <c r="AC16" s="402">
        <f t="shared" si="4"/>
        <v>45295</v>
      </c>
      <c r="AD16" s="382">
        <v>25628</v>
      </c>
      <c r="AE16" s="382">
        <v>19702</v>
      </c>
      <c r="AF16" s="402">
        <f t="shared" si="5"/>
        <v>45330</v>
      </c>
      <c r="AI16" s="604"/>
      <c r="AJ16" s="604"/>
    </row>
    <row r="17" spans="1:36" s="483" customFormat="1" ht="12.95" customHeight="1">
      <c r="A17" s="275" t="s">
        <v>238</v>
      </c>
      <c r="B17" s="301" t="s">
        <v>101</v>
      </c>
      <c r="C17" s="383">
        <v>31222</v>
      </c>
      <c r="D17" s="383">
        <v>16891</v>
      </c>
      <c r="E17" s="401">
        <v>48113</v>
      </c>
      <c r="F17" s="383">
        <v>33203</v>
      </c>
      <c r="G17" s="383">
        <v>16735</v>
      </c>
      <c r="H17" s="401">
        <v>49938</v>
      </c>
      <c r="I17" s="383">
        <v>33681</v>
      </c>
      <c r="J17" s="383">
        <v>17259</v>
      </c>
      <c r="K17" s="401">
        <v>50940</v>
      </c>
      <c r="L17" s="383">
        <v>35878</v>
      </c>
      <c r="M17" s="383">
        <v>17622</v>
      </c>
      <c r="N17" s="401">
        <v>53500</v>
      </c>
      <c r="O17" s="383">
        <v>35959</v>
      </c>
      <c r="P17" s="383">
        <v>18065</v>
      </c>
      <c r="Q17" s="401">
        <f t="shared" si="0"/>
        <v>54024</v>
      </c>
      <c r="R17" s="383">
        <v>36280</v>
      </c>
      <c r="S17" s="383">
        <v>18385</v>
      </c>
      <c r="T17" s="401">
        <f t="shared" si="1"/>
        <v>54665</v>
      </c>
      <c r="U17" s="383">
        <v>36448</v>
      </c>
      <c r="V17" s="383">
        <v>19263</v>
      </c>
      <c r="W17" s="401">
        <f t="shared" si="2"/>
        <v>55711</v>
      </c>
      <c r="X17" s="383">
        <v>39522</v>
      </c>
      <c r="Y17" s="383">
        <v>21095</v>
      </c>
      <c r="Z17" s="401">
        <f t="shared" si="3"/>
        <v>60617</v>
      </c>
      <c r="AA17" s="383">
        <v>40919</v>
      </c>
      <c r="AB17" s="383">
        <v>21488</v>
      </c>
      <c r="AC17" s="401">
        <f t="shared" si="4"/>
        <v>62407</v>
      </c>
      <c r="AD17" s="383">
        <v>42050</v>
      </c>
      <c r="AE17" s="383">
        <v>22007</v>
      </c>
      <c r="AF17" s="401">
        <f t="shared" si="5"/>
        <v>64057</v>
      </c>
      <c r="AI17" s="604"/>
      <c r="AJ17" s="604"/>
    </row>
    <row r="18" spans="1:36" s="483" customFormat="1" ht="12.95" customHeight="1">
      <c r="A18" s="270" t="s">
        <v>239</v>
      </c>
      <c r="B18" s="300" t="s">
        <v>102</v>
      </c>
      <c r="C18" s="382">
        <v>5698</v>
      </c>
      <c r="D18" s="382">
        <v>3175</v>
      </c>
      <c r="E18" s="402">
        <v>8873</v>
      </c>
      <c r="F18" s="382">
        <v>6227</v>
      </c>
      <c r="G18" s="382">
        <v>3245</v>
      </c>
      <c r="H18" s="402">
        <v>9472</v>
      </c>
      <c r="I18" s="382">
        <v>6144</v>
      </c>
      <c r="J18" s="382">
        <v>3260</v>
      </c>
      <c r="K18" s="402">
        <v>9404</v>
      </c>
      <c r="L18" s="382">
        <v>6123</v>
      </c>
      <c r="M18" s="382">
        <v>3297</v>
      </c>
      <c r="N18" s="402">
        <v>9420</v>
      </c>
      <c r="O18" s="382">
        <v>6471</v>
      </c>
      <c r="P18" s="382">
        <v>3326</v>
      </c>
      <c r="Q18" s="402">
        <f t="shared" si="0"/>
        <v>9797</v>
      </c>
      <c r="R18" s="382">
        <v>6373</v>
      </c>
      <c r="S18" s="382">
        <v>3425</v>
      </c>
      <c r="T18" s="402">
        <f t="shared" si="1"/>
        <v>9798</v>
      </c>
      <c r="U18" s="382">
        <v>6939</v>
      </c>
      <c r="V18" s="382">
        <v>3559</v>
      </c>
      <c r="W18" s="402">
        <f t="shared" si="2"/>
        <v>10498</v>
      </c>
      <c r="X18" s="382">
        <v>7301</v>
      </c>
      <c r="Y18" s="382">
        <v>4382</v>
      </c>
      <c r="Z18" s="402">
        <f t="shared" si="3"/>
        <v>11683</v>
      </c>
      <c r="AA18" s="382">
        <v>7620</v>
      </c>
      <c r="AB18" s="382">
        <v>4396</v>
      </c>
      <c r="AC18" s="402">
        <f t="shared" si="4"/>
        <v>12016</v>
      </c>
      <c r="AD18" s="382">
        <v>7810</v>
      </c>
      <c r="AE18" s="382">
        <v>4434</v>
      </c>
      <c r="AF18" s="402">
        <f t="shared" si="5"/>
        <v>12244</v>
      </c>
      <c r="AI18" s="604"/>
      <c r="AJ18" s="604"/>
    </row>
    <row r="19" spans="1:36" s="483" customFormat="1" ht="12.95" customHeight="1">
      <c r="A19" s="275" t="s">
        <v>240</v>
      </c>
      <c r="B19" s="301" t="s">
        <v>103</v>
      </c>
      <c r="C19" s="383">
        <v>11823</v>
      </c>
      <c r="D19" s="383">
        <v>3119</v>
      </c>
      <c r="E19" s="401">
        <v>14942</v>
      </c>
      <c r="F19" s="383">
        <v>12337</v>
      </c>
      <c r="G19" s="383">
        <v>2876</v>
      </c>
      <c r="H19" s="401">
        <v>15213</v>
      </c>
      <c r="I19" s="383">
        <v>12767</v>
      </c>
      <c r="J19" s="383">
        <v>2757</v>
      </c>
      <c r="K19" s="401">
        <v>15524</v>
      </c>
      <c r="L19" s="383">
        <v>13288</v>
      </c>
      <c r="M19" s="383">
        <v>2867</v>
      </c>
      <c r="N19" s="401">
        <v>16155</v>
      </c>
      <c r="O19" s="383">
        <v>13871</v>
      </c>
      <c r="P19" s="383">
        <v>3047</v>
      </c>
      <c r="Q19" s="401">
        <f t="shared" si="0"/>
        <v>16918</v>
      </c>
      <c r="R19" s="383">
        <v>14052</v>
      </c>
      <c r="S19" s="383">
        <v>3217</v>
      </c>
      <c r="T19" s="401">
        <f t="shared" si="1"/>
        <v>17269</v>
      </c>
      <c r="U19" s="383">
        <v>13984</v>
      </c>
      <c r="V19" s="383">
        <v>3382</v>
      </c>
      <c r="W19" s="401">
        <f t="shared" si="2"/>
        <v>17366</v>
      </c>
      <c r="X19" s="383">
        <v>14733</v>
      </c>
      <c r="Y19" s="383">
        <v>4383</v>
      </c>
      <c r="Z19" s="401">
        <f t="shared" si="3"/>
        <v>19116</v>
      </c>
      <c r="AA19" s="383">
        <v>14242</v>
      </c>
      <c r="AB19" s="383">
        <v>4289</v>
      </c>
      <c r="AC19" s="401">
        <f t="shared" si="4"/>
        <v>18531</v>
      </c>
      <c r="AD19" s="383">
        <v>13792</v>
      </c>
      <c r="AE19" s="383">
        <v>4175</v>
      </c>
      <c r="AF19" s="401">
        <f t="shared" si="5"/>
        <v>17967</v>
      </c>
      <c r="AI19" s="604"/>
      <c r="AJ19" s="604"/>
    </row>
    <row r="20" spans="1:36" s="483" customFormat="1" ht="12.95" customHeight="1">
      <c r="A20" s="270" t="s">
        <v>241</v>
      </c>
      <c r="B20" s="300" t="s">
        <v>104</v>
      </c>
      <c r="C20" s="382">
        <v>12071</v>
      </c>
      <c r="D20" s="382">
        <v>3606</v>
      </c>
      <c r="E20" s="402">
        <v>15677</v>
      </c>
      <c r="F20" s="382">
        <v>11465</v>
      </c>
      <c r="G20" s="382">
        <v>3366</v>
      </c>
      <c r="H20" s="402">
        <v>14831</v>
      </c>
      <c r="I20" s="382">
        <v>12148</v>
      </c>
      <c r="J20" s="382">
        <v>2937</v>
      </c>
      <c r="K20" s="402">
        <v>15085</v>
      </c>
      <c r="L20" s="382">
        <v>12101</v>
      </c>
      <c r="M20" s="382">
        <v>3068</v>
      </c>
      <c r="N20" s="402">
        <v>15169</v>
      </c>
      <c r="O20" s="382">
        <v>13450</v>
      </c>
      <c r="P20" s="382">
        <v>3327</v>
      </c>
      <c r="Q20" s="402">
        <f t="shared" si="0"/>
        <v>16777</v>
      </c>
      <c r="R20" s="382">
        <v>13734</v>
      </c>
      <c r="S20" s="382">
        <v>3446</v>
      </c>
      <c r="T20" s="402">
        <f t="shared" si="1"/>
        <v>17180</v>
      </c>
      <c r="U20" s="382">
        <v>14037</v>
      </c>
      <c r="V20" s="382">
        <v>3580</v>
      </c>
      <c r="W20" s="402">
        <f t="shared" si="2"/>
        <v>17617</v>
      </c>
      <c r="X20" s="382">
        <v>15416</v>
      </c>
      <c r="Y20" s="382">
        <v>5442</v>
      </c>
      <c r="Z20" s="402">
        <f t="shared" si="3"/>
        <v>20858</v>
      </c>
      <c r="AA20" s="382">
        <v>15096</v>
      </c>
      <c r="AB20" s="382">
        <v>5054</v>
      </c>
      <c r="AC20" s="402">
        <f t="shared" si="4"/>
        <v>20150</v>
      </c>
      <c r="AD20" s="382">
        <v>15190</v>
      </c>
      <c r="AE20" s="382">
        <v>4723</v>
      </c>
      <c r="AF20" s="402">
        <f t="shared" si="5"/>
        <v>19913</v>
      </c>
      <c r="AI20" s="604"/>
      <c r="AJ20" s="604"/>
    </row>
    <row r="21" spans="1:36" s="483" customFormat="1" ht="12.95" customHeight="1">
      <c r="A21" s="275" t="s">
        <v>242</v>
      </c>
      <c r="B21" s="301" t="s">
        <v>105</v>
      </c>
      <c r="C21" s="383">
        <v>9735</v>
      </c>
      <c r="D21" s="383">
        <v>5527</v>
      </c>
      <c r="E21" s="401">
        <v>15262</v>
      </c>
      <c r="F21" s="383">
        <v>9066</v>
      </c>
      <c r="G21" s="383">
        <v>5636</v>
      </c>
      <c r="H21" s="401">
        <v>14702</v>
      </c>
      <c r="I21" s="383">
        <v>9817</v>
      </c>
      <c r="J21" s="383">
        <v>5655</v>
      </c>
      <c r="K21" s="401">
        <v>15472</v>
      </c>
      <c r="L21" s="383">
        <v>10488</v>
      </c>
      <c r="M21" s="383">
        <v>5664</v>
      </c>
      <c r="N21" s="401">
        <v>16152</v>
      </c>
      <c r="O21" s="383">
        <v>10759</v>
      </c>
      <c r="P21" s="383">
        <v>5676</v>
      </c>
      <c r="Q21" s="401">
        <f t="shared" si="0"/>
        <v>16435</v>
      </c>
      <c r="R21" s="383">
        <v>11041</v>
      </c>
      <c r="S21" s="383">
        <v>5894</v>
      </c>
      <c r="T21" s="401">
        <f t="shared" si="1"/>
        <v>16935</v>
      </c>
      <c r="U21" s="383">
        <v>10950</v>
      </c>
      <c r="V21" s="383">
        <v>6095</v>
      </c>
      <c r="W21" s="401">
        <f t="shared" si="2"/>
        <v>17045</v>
      </c>
      <c r="X21" s="383">
        <v>11631</v>
      </c>
      <c r="Y21" s="383">
        <v>6950</v>
      </c>
      <c r="Z21" s="401">
        <f t="shared" si="3"/>
        <v>18581</v>
      </c>
      <c r="AA21" s="383">
        <v>11373</v>
      </c>
      <c r="AB21" s="383">
        <v>7125</v>
      </c>
      <c r="AC21" s="401">
        <f t="shared" si="4"/>
        <v>18498</v>
      </c>
      <c r="AD21" s="383">
        <v>11495</v>
      </c>
      <c r="AE21" s="383">
        <v>7383</v>
      </c>
      <c r="AF21" s="401">
        <f t="shared" si="5"/>
        <v>18878</v>
      </c>
      <c r="AI21" s="604"/>
      <c r="AJ21" s="604"/>
    </row>
    <row r="22" spans="1:36" s="483" customFormat="1" ht="12.95" customHeight="1">
      <c r="A22" s="270" t="s">
        <v>243</v>
      </c>
      <c r="B22" s="300" t="s">
        <v>106</v>
      </c>
      <c r="C22" s="382">
        <v>7861</v>
      </c>
      <c r="D22" s="382">
        <v>4625</v>
      </c>
      <c r="E22" s="402">
        <v>12486</v>
      </c>
      <c r="F22" s="382">
        <v>7738</v>
      </c>
      <c r="G22" s="382">
        <v>4597</v>
      </c>
      <c r="H22" s="402">
        <v>12335</v>
      </c>
      <c r="I22" s="382">
        <v>7945</v>
      </c>
      <c r="J22" s="382">
        <v>4713</v>
      </c>
      <c r="K22" s="402">
        <v>12658</v>
      </c>
      <c r="L22" s="382">
        <v>8398</v>
      </c>
      <c r="M22" s="382">
        <v>4752</v>
      </c>
      <c r="N22" s="402">
        <v>13150</v>
      </c>
      <c r="O22" s="382">
        <v>8213</v>
      </c>
      <c r="P22" s="382">
        <v>4799</v>
      </c>
      <c r="Q22" s="402">
        <f t="shared" si="0"/>
        <v>13012</v>
      </c>
      <c r="R22" s="382">
        <v>8821</v>
      </c>
      <c r="S22" s="382">
        <v>4906</v>
      </c>
      <c r="T22" s="402">
        <f t="shared" si="1"/>
        <v>13727</v>
      </c>
      <c r="U22" s="382">
        <v>8947</v>
      </c>
      <c r="V22" s="382">
        <v>5252</v>
      </c>
      <c r="W22" s="402">
        <f t="shared" si="2"/>
        <v>14199</v>
      </c>
      <c r="X22" s="382">
        <v>9756</v>
      </c>
      <c r="Y22" s="382">
        <v>5885</v>
      </c>
      <c r="Z22" s="402">
        <f t="shared" si="3"/>
        <v>15641</v>
      </c>
      <c r="AA22" s="382">
        <v>9724</v>
      </c>
      <c r="AB22" s="382">
        <v>6070</v>
      </c>
      <c r="AC22" s="402">
        <f t="shared" si="4"/>
        <v>15794</v>
      </c>
      <c r="AD22" s="382">
        <v>9678</v>
      </c>
      <c r="AE22" s="382">
        <v>6155</v>
      </c>
      <c r="AF22" s="402">
        <f t="shared" si="5"/>
        <v>15833</v>
      </c>
      <c r="AI22" s="604"/>
      <c r="AJ22" s="604"/>
    </row>
    <row r="23" spans="1:36" s="483" customFormat="1" ht="12.95" customHeight="1">
      <c r="A23" s="275" t="s">
        <v>244</v>
      </c>
      <c r="B23" s="301" t="s">
        <v>107</v>
      </c>
      <c r="C23" s="383">
        <v>45406</v>
      </c>
      <c r="D23" s="383">
        <v>33601</v>
      </c>
      <c r="E23" s="401">
        <v>79007</v>
      </c>
      <c r="F23" s="383">
        <v>44966</v>
      </c>
      <c r="G23" s="383">
        <v>33597</v>
      </c>
      <c r="H23" s="401">
        <v>78563</v>
      </c>
      <c r="I23" s="383">
        <v>46543</v>
      </c>
      <c r="J23" s="383">
        <v>34177</v>
      </c>
      <c r="K23" s="401">
        <v>80720</v>
      </c>
      <c r="L23" s="383">
        <v>47428</v>
      </c>
      <c r="M23" s="383">
        <v>34628</v>
      </c>
      <c r="N23" s="401">
        <v>82056</v>
      </c>
      <c r="O23" s="383">
        <v>47703</v>
      </c>
      <c r="P23" s="383">
        <v>35041</v>
      </c>
      <c r="Q23" s="401">
        <f t="shared" si="0"/>
        <v>82744</v>
      </c>
      <c r="R23" s="383">
        <v>48119</v>
      </c>
      <c r="S23" s="383">
        <v>36223</v>
      </c>
      <c r="T23" s="401">
        <f t="shared" si="1"/>
        <v>84342</v>
      </c>
      <c r="U23" s="383">
        <v>49040</v>
      </c>
      <c r="V23" s="383">
        <v>38598</v>
      </c>
      <c r="W23" s="401">
        <f t="shared" si="2"/>
        <v>87638</v>
      </c>
      <c r="X23" s="383">
        <v>53037</v>
      </c>
      <c r="Y23" s="383">
        <v>43483</v>
      </c>
      <c r="Z23" s="401">
        <f t="shared" si="3"/>
        <v>96520</v>
      </c>
      <c r="AA23" s="383">
        <v>54587</v>
      </c>
      <c r="AB23" s="383">
        <v>44737</v>
      </c>
      <c r="AC23" s="401">
        <f t="shared" si="4"/>
        <v>99324</v>
      </c>
      <c r="AD23" s="383">
        <v>56231</v>
      </c>
      <c r="AE23" s="383">
        <v>45946</v>
      </c>
      <c r="AF23" s="401">
        <f t="shared" si="5"/>
        <v>102177</v>
      </c>
      <c r="AI23" s="604"/>
      <c r="AJ23" s="604"/>
    </row>
    <row r="24" spans="1:36" s="483" customFormat="1" ht="12.95" customHeight="1">
      <c r="A24" s="270" t="s">
        <v>245</v>
      </c>
      <c r="B24" s="300" t="s">
        <v>108</v>
      </c>
      <c r="C24" s="382">
        <v>15025</v>
      </c>
      <c r="D24" s="382">
        <v>8786</v>
      </c>
      <c r="E24" s="402">
        <v>23811</v>
      </c>
      <c r="F24" s="382">
        <v>14488</v>
      </c>
      <c r="G24" s="382">
        <v>8983</v>
      </c>
      <c r="H24" s="402">
        <v>23471</v>
      </c>
      <c r="I24" s="382">
        <v>15183</v>
      </c>
      <c r="J24" s="382">
        <v>9186</v>
      </c>
      <c r="K24" s="402">
        <v>24369</v>
      </c>
      <c r="L24" s="382">
        <v>16336</v>
      </c>
      <c r="M24" s="382">
        <v>9323</v>
      </c>
      <c r="N24" s="402">
        <v>25659</v>
      </c>
      <c r="O24" s="382">
        <v>17174</v>
      </c>
      <c r="P24" s="382">
        <v>9496</v>
      </c>
      <c r="Q24" s="402">
        <f t="shared" si="0"/>
        <v>26670</v>
      </c>
      <c r="R24" s="382">
        <v>18006</v>
      </c>
      <c r="S24" s="382">
        <v>9880</v>
      </c>
      <c r="T24" s="402">
        <f t="shared" si="1"/>
        <v>27886</v>
      </c>
      <c r="U24" s="382">
        <v>18682</v>
      </c>
      <c r="V24" s="382">
        <v>10283</v>
      </c>
      <c r="W24" s="402">
        <f t="shared" si="2"/>
        <v>28965</v>
      </c>
      <c r="X24" s="382">
        <v>19429</v>
      </c>
      <c r="Y24" s="382">
        <v>11514</v>
      </c>
      <c r="Z24" s="402">
        <f t="shared" si="3"/>
        <v>30943</v>
      </c>
      <c r="AA24" s="382">
        <v>19139</v>
      </c>
      <c r="AB24" s="382">
        <v>11669</v>
      </c>
      <c r="AC24" s="402">
        <f t="shared" si="4"/>
        <v>30808</v>
      </c>
      <c r="AD24" s="382">
        <v>19901</v>
      </c>
      <c r="AE24" s="382">
        <v>11884</v>
      </c>
      <c r="AF24" s="402">
        <f t="shared" si="5"/>
        <v>31785</v>
      </c>
      <c r="AI24" s="604"/>
      <c r="AJ24" s="604"/>
    </row>
    <row r="25" spans="1:36" s="483" customFormat="1" ht="12.95" customHeight="1">
      <c r="A25" s="275" t="s">
        <v>246</v>
      </c>
      <c r="B25" s="301" t="s">
        <v>109</v>
      </c>
      <c r="C25" s="383">
        <v>6398</v>
      </c>
      <c r="D25" s="383">
        <v>2633</v>
      </c>
      <c r="E25" s="401">
        <v>9031</v>
      </c>
      <c r="F25" s="383">
        <v>7410</v>
      </c>
      <c r="G25" s="383">
        <v>2748</v>
      </c>
      <c r="H25" s="401">
        <v>10158</v>
      </c>
      <c r="I25" s="383">
        <v>7551</v>
      </c>
      <c r="J25" s="383">
        <v>2719</v>
      </c>
      <c r="K25" s="401">
        <v>10270</v>
      </c>
      <c r="L25" s="383">
        <v>7355</v>
      </c>
      <c r="M25" s="383">
        <v>2716</v>
      </c>
      <c r="N25" s="401">
        <v>10071</v>
      </c>
      <c r="O25" s="383">
        <v>7442</v>
      </c>
      <c r="P25" s="383">
        <v>2801</v>
      </c>
      <c r="Q25" s="401">
        <f t="shared" si="0"/>
        <v>10243</v>
      </c>
      <c r="R25" s="383">
        <v>7361</v>
      </c>
      <c r="S25" s="383">
        <v>2773</v>
      </c>
      <c r="T25" s="401">
        <f t="shared" si="1"/>
        <v>10134</v>
      </c>
      <c r="U25" s="383">
        <v>7486</v>
      </c>
      <c r="V25" s="383">
        <v>2881</v>
      </c>
      <c r="W25" s="401">
        <f t="shared" si="2"/>
        <v>10367</v>
      </c>
      <c r="X25" s="383">
        <v>7814</v>
      </c>
      <c r="Y25" s="383">
        <v>3376</v>
      </c>
      <c r="Z25" s="401">
        <f t="shared" si="3"/>
        <v>11190</v>
      </c>
      <c r="AA25" s="383">
        <v>7514</v>
      </c>
      <c r="AB25" s="383">
        <v>3296</v>
      </c>
      <c r="AC25" s="401">
        <f t="shared" si="4"/>
        <v>10810</v>
      </c>
      <c r="AD25" s="383">
        <v>7537</v>
      </c>
      <c r="AE25" s="383">
        <v>3315</v>
      </c>
      <c r="AF25" s="401">
        <f t="shared" si="5"/>
        <v>10852</v>
      </c>
      <c r="AI25" s="604"/>
      <c r="AJ25" s="604"/>
    </row>
    <row r="26" spans="1:36" s="483" customFormat="1" ht="12.95" customHeight="1">
      <c r="A26" s="270" t="s">
        <v>247</v>
      </c>
      <c r="B26" s="300" t="s">
        <v>110</v>
      </c>
      <c r="C26" s="382">
        <v>13383</v>
      </c>
      <c r="D26" s="382">
        <v>6369</v>
      </c>
      <c r="E26" s="402">
        <v>19752</v>
      </c>
      <c r="F26" s="382">
        <v>13254</v>
      </c>
      <c r="G26" s="382">
        <v>6483</v>
      </c>
      <c r="H26" s="402">
        <v>19737</v>
      </c>
      <c r="I26" s="382">
        <v>13287</v>
      </c>
      <c r="J26" s="382">
        <v>6501</v>
      </c>
      <c r="K26" s="402">
        <v>19788</v>
      </c>
      <c r="L26" s="382">
        <v>13605</v>
      </c>
      <c r="M26" s="382">
        <v>6583</v>
      </c>
      <c r="N26" s="402">
        <v>20188</v>
      </c>
      <c r="O26" s="382">
        <v>13455</v>
      </c>
      <c r="P26" s="382">
        <v>6667</v>
      </c>
      <c r="Q26" s="402">
        <f t="shared" si="0"/>
        <v>20122</v>
      </c>
      <c r="R26" s="382">
        <v>13250</v>
      </c>
      <c r="S26" s="382">
        <v>6821</v>
      </c>
      <c r="T26" s="402">
        <f t="shared" si="1"/>
        <v>20071</v>
      </c>
      <c r="U26" s="382">
        <v>13583</v>
      </c>
      <c r="V26" s="382">
        <v>7165</v>
      </c>
      <c r="W26" s="402">
        <f t="shared" si="2"/>
        <v>20748</v>
      </c>
      <c r="X26" s="382">
        <v>14843</v>
      </c>
      <c r="Y26" s="382">
        <v>8318</v>
      </c>
      <c r="Z26" s="402">
        <f t="shared" si="3"/>
        <v>23161</v>
      </c>
      <c r="AA26" s="382">
        <v>14800</v>
      </c>
      <c r="AB26" s="382">
        <v>8347</v>
      </c>
      <c r="AC26" s="402">
        <f t="shared" si="4"/>
        <v>23147</v>
      </c>
      <c r="AD26" s="382">
        <v>14723</v>
      </c>
      <c r="AE26" s="382">
        <v>8432</v>
      </c>
      <c r="AF26" s="402">
        <f t="shared" si="5"/>
        <v>23155</v>
      </c>
      <c r="AI26" s="604"/>
      <c r="AJ26" s="604"/>
    </row>
    <row r="27" spans="1:36" s="483" customFormat="1" ht="12.95" customHeight="1">
      <c r="A27" s="275" t="s">
        <v>248</v>
      </c>
      <c r="B27" s="301" t="s">
        <v>111</v>
      </c>
      <c r="C27" s="383">
        <v>20571</v>
      </c>
      <c r="D27" s="383">
        <v>14695</v>
      </c>
      <c r="E27" s="401">
        <v>35266</v>
      </c>
      <c r="F27" s="383">
        <v>20454</v>
      </c>
      <c r="G27" s="383">
        <v>14969</v>
      </c>
      <c r="H27" s="401">
        <v>35423</v>
      </c>
      <c r="I27" s="383">
        <v>21166</v>
      </c>
      <c r="J27" s="383">
        <v>15365</v>
      </c>
      <c r="K27" s="401">
        <v>36531</v>
      </c>
      <c r="L27" s="383">
        <v>22293</v>
      </c>
      <c r="M27" s="383">
        <v>15456</v>
      </c>
      <c r="N27" s="401">
        <v>37749</v>
      </c>
      <c r="O27" s="383">
        <v>22123</v>
      </c>
      <c r="P27" s="383">
        <v>15466</v>
      </c>
      <c r="Q27" s="401">
        <f t="shared" si="0"/>
        <v>37589</v>
      </c>
      <c r="R27" s="383">
        <v>22186</v>
      </c>
      <c r="S27" s="383">
        <v>15716</v>
      </c>
      <c r="T27" s="401">
        <f t="shared" si="1"/>
        <v>37902</v>
      </c>
      <c r="U27" s="383">
        <v>22954</v>
      </c>
      <c r="V27" s="383">
        <v>16226</v>
      </c>
      <c r="W27" s="401">
        <f t="shared" si="2"/>
        <v>39180</v>
      </c>
      <c r="X27" s="383">
        <v>24702</v>
      </c>
      <c r="Y27" s="383">
        <v>18213</v>
      </c>
      <c r="Z27" s="401">
        <f t="shared" si="3"/>
        <v>42915</v>
      </c>
      <c r="AA27" s="383">
        <v>25274</v>
      </c>
      <c r="AB27" s="383">
        <v>18605</v>
      </c>
      <c r="AC27" s="401">
        <f t="shared" si="4"/>
        <v>43879</v>
      </c>
      <c r="AD27" s="383">
        <v>24977</v>
      </c>
      <c r="AE27" s="383">
        <v>18827</v>
      </c>
      <c r="AF27" s="401">
        <f t="shared" si="5"/>
        <v>43804</v>
      </c>
      <c r="AI27" s="604"/>
      <c r="AJ27" s="604"/>
    </row>
    <row r="28" spans="1:36" s="483" customFormat="1" ht="12.95" customHeight="1">
      <c r="A28" s="270" t="s">
        <v>249</v>
      </c>
      <c r="B28" s="300" t="s">
        <v>112</v>
      </c>
      <c r="C28" s="382">
        <v>47916</v>
      </c>
      <c r="D28" s="382">
        <v>17699</v>
      </c>
      <c r="E28" s="402">
        <v>65615</v>
      </c>
      <c r="F28" s="382">
        <v>46905</v>
      </c>
      <c r="G28" s="382">
        <v>17401</v>
      </c>
      <c r="H28" s="402">
        <v>64306</v>
      </c>
      <c r="I28" s="382">
        <v>47324</v>
      </c>
      <c r="J28" s="382">
        <v>17373</v>
      </c>
      <c r="K28" s="402">
        <v>64697</v>
      </c>
      <c r="L28" s="382">
        <v>49897</v>
      </c>
      <c r="M28" s="382">
        <v>17877</v>
      </c>
      <c r="N28" s="402">
        <v>67774</v>
      </c>
      <c r="O28" s="382">
        <v>50096</v>
      </c>
      <c r="P28" s="382">
        <v>18493</v>
      </c>
      <c r="Q28" s="402">
        <f t="shared" si="0"/>
        <v>68589</v>
      </c>
      <c r="R28" s="382">
        <v>50189</v>
      </c>
      <c r="S28" s="382">
        <v>19034</v>
      </c>
      <c r="T28" s="402">
        <f t="shared" si="1"/>
        <v>69223</v>
      </c>
      <c r="U28" s="382">
        <v>51102</v>
      </c>
      <c r="V28" s="382">
        <v>20190</v>
      </c>
      <c r="W28" s="402">
        <f t="shared" si="2"/>
        <v>71292</v>
      </c>
      <c r="X28" s="382">
        <v>56069</v>
      </c>
      <c r="Y28" s="382">
        <v>24647</v>
      </c>
      <c r="Z28" s="402">
        <f t="shared" si="3"/>
        <v>80716</v>
      </c>
      <c r="AA28" s="382">
        <v>55154</v>
      </c>
      <c r="AB28" s="382">
        <v>24584</v>
      </c>
      <c r="AC28" s="402">
        <f t="shared" si="4"/>
        <v>79738</v>
      </c>
      <c r="AD28" s="382">
        <v>55499</v>
      </c>
      <c r="AE28" s="382">
        <v>24483</v>
      </c>
      <c r="AF28" s="402">
        <f t="shared" si="5"/>
        <v>79982</v>
      </c>
      <c r="AI28" s="604"/>
      <c r="AJ28" s="604"/>
    </row>
    <row r="29" spans="1:36" s="483" customFormat="1" ht="12.95" customHeight="1">
      <c r="A29" s="275" t="s">
        <v>250</v>
      </c>
      <c r="B29" s="301" t="s">
        <v>113</v>
      </c>
      <c r="C29" s="383">
        <v>12314</v>
      </c>
      <c r="D29" s="383">
        <v>7060</v>
      </c>
      <c r="E29" s="401">
        <v>19374</v>
      </c>
      <c r="F29" s="383">
        <v>11902</v>
      </c>
      <c r="G29" s="383">
        <v>6997</v>
      </c>
      <c r="H29" s="401">
        <v>18899</v>
      </c>
      <c r="I29" s="383">
        <v>12591</v>
      </c>
      <c r="J29" s="383">
        <v>7028</v>
      </c>
      <c r="K29" s="401">
        <v>19619</v>
      </c>
      <c r="L29" s="383">
        <v>13292</v>
      </c>
      <c r="M29" s="383">
        <v>6875</v>
      </c>
      <c r="N29" s="401">
        <v>20167</v>
      </c>
      <c r="O29" s="383">
        <v>13960</v>
      </c>
      <c r="P29" s="383">
        <v>6874</v>
      </c>
      <c r="Q29" s="401">
        <f t="shared" si="0"/>
        <v>20834</v>
      </c>
      <c r="R29" s="383">
        <v>14282</v>
      </c>
      <c r="S29" s="383">
        <v>6979</v>
      </c>
      <c r="T29" s="401">
        <f t="shared" si="1"/>
        <v>21261</v>
      </c>
      <c r="U29" s="383">
        <v>14514</v>
      </c>
      <c r="V29" s="383">
        <v>7127</v>
      </c>
      <c r="W29" s="401">
        <f t="shared" si="2"/>
        <v>21641</v>
      </c>
      <c r="X29" s="383">
        <v>15501</v>
      </c>
      <c r="Y29" s="383">
        <v>8310</v>
      </c>
      <c r="Z29" s="401">
        <f t="shared" si="3"/>
        <v>23811</v>
      </c>
      <c r="AA29" s="383">
        <v>15714</v>
      </c>
      <c r="AB29" s="383">
        <v>8404</v>
      </c>
      <c r="AC29" s="401">
        <f t="shared" si="4"/>
        <v>24118</v>
      </c>
      <c r="AD29" s="383">
        <v>15777</v>
      </c>
      <c r="AE29" s="383">
        <v>8413</v>
      </c>
      <c r="AF29" s="401">
        <f t="shared" si="5"/>
        <v>24190</v>
      </c>
      <c r="AI29" s="604"/>
      <c r="AJ29" s="604"/>
    </row>
    <row r="30" spans="1:36" s="483" customFormat="1" ht="12.95" customHeight="1">
      <c r="A30" s="270" t="s">
        <v>251</v>
      </c>
      <c r="B30" s="300" t="s">
        <v>114</v>
      </c>
      <c r="C30" s="382">
        <v>20190</v>
      </c>
      <c r="D30" s="382">
        <v>8445</v>
      </c>
      <c r="E30" s="402">
        <v>28635</v>
      </c>
      <c r="F30" s="382">
        <v>20903</v>
      </c>
      <c r="G30" s="382">
        <v>8481</v>
      </c>
      <c r="H30" s="402">
        <v>29384</v>
      </c>
      <c r="I30" s="382">
        <v>20501</v>
      </c>
      <c r="J30" s="382">
        <v>8500</v>
      </c>
      <c r="K30" s="402">
        <v>29001</v>
      </c>
      <c r="L30" s="382">
        <v>21293</v>
      </c>
      <c r="M30" s="382">
        <v>8753</v>
      </c>
      <c r="N30" s="402">
        <v>30046</v>
      </c>
      <c r="O30" s="382">
        <v>21576</v>
      </c>
      <c r="P30" s="382">
        <v>8887</v>
      </c>
      <c r="Q30" s="402">
        <f t="shared" si="0"/>
        <v>30463</v>
      </c>
      <c r="R30" s="382">
        <v>21364</v>
      </c>
      <c r="S30" s="382">
        <v>8973</v>
      </c>
      <c r="T30" s="402">
        <f t="shared" si="1"/>
        <v>30337</v>
      </c>
      <c r="U30" s="382">
        <v>21385</v>
      </c>
      <c r="V30" s="382">
        <v>9417</v>
      </c>
      <c r="W30" s="402">
        <f t="shared" si="2"/>
        <v>30802</v>
      </c>
      <c r="X30" s="382">
        <v>23212</v>
      </c>
      <c r="Y30" s="382">
        <v>11305</v>
      </c>
      <c r="Z30" s="402">
        <f t="shared" si="3"/>
        <v>34517</v>
      </c>
      <c r="AA30" s="382">
        <v>23352</v>
      </c>
      <c r="AB30" s="382">
        <v>11435</v>
      </c>
      <c r="AC30" s="402">
        <f t="shared" si="4"/>
        <v>34787</v>
      </c>
      <c r="AD30" s="382">
        <v>23359</v>
      </c>
      <c r="AE30" s="382">
        <v>11542</v>
      </c>
      <c r="AF30" s="402">
        <f t="shared" si="5"/>
        <v>34901</v>
      </c>
      <c r="AI30" s="604"/>
      <c r="AJ30" s="604"/>
    </row>
    <row r="31" spans="1:36" s="483" customFormat="1" ht="12.95" customHeight="1">
      <c r="A31" s="275" t="s">
        <v>252</v>
      </c>
      <c r="B31" s="301" t="s">
        <v>115</v>
      </c>
      <c r="C31" s="383">
        <v>9932</v>
      </c>
      <c r="D31" s="383">
        <v>3734</v>
      </c>
      <c r="E31" s="401">
        <v>13666</v>
      </c>
      <c r="F31" s="383">
        <v>11940</v>
      </c>
      <c r="G31" s="383">
        <v>3628</v>
      </c>
      <c r="H31" s="401">
        <v>15568</v>
      </c>
      <c r="I31" s="383">
        <v>10324</v>
      </c>
      <c r="J31" s="383">
        <v>3573</v>
      </c>
      <c r="K31" s="401">
        <v>13897</v>
      </c>
      <c r="L31" s="383">
        <v>10248</v>
      </c>
      <c r="M31" s="383">
        <v>3551</v>
      </c>
      <c r="N31" s="401">
        <v>13799</v>
      </c>
      <c r="O31" s="383">
        <v>10857</v>
      </c>
      <c r="P31" s="383">
        <v>3676</v>
      </c>
      <c r="Q31" s="401">
        <f t="shared" si="0"/>
        <v>14533</v>
      </c>
      <c r="R31" s="383">
        <v>11514</v>
      </c>
      <c r="S31" s="383">
        <v>3783</v>
      </c>
      <c r="T31" s="401">
        <f t="shared" si="1"/>
        <v>15297</v>
      </c>
      <c r="U31" s="383">
        <v>11615</v>
      </c>
      <c r="V31" s="383">
        <v>3935</v>
      </c>
      <c r="W31" s="401">
        <f t="shared" si="2"/>
        <v>15550</v>
      </c>
      <c r="X31" s="383">
        <v>11878</v>
      </c>
      <c r="Y31" s="383">
        <v>4921</v>
      </c>
      <c r="Z31" s="401">
        <f t="shared" si="3"/>
        <v>16799</v>
      </c>
      <c r="AA31" s="383">
        <v>12517</v>
      </c>
      <c r="AB31" s="383">
        <v>4785</v>
      </c>
      <c r="AC31" s="401">
        <f t="shared" si="4"/>
        <v>17302</v>
      </c>
      <c r="AD31" s="383">
        <v>11836</v>
      </c>
      <c r="AE31" s="383">
        <v>4716</v>
      </c>
      <c r="AF31" s="401">
        <f t="shared" si="5"/>
        <v>16552</v>
      </c>
      <c r="AI31" s="604"/>
      <c r="AJ31" s="604"/>
    </row>
    <row r="32" spans="1:36" s="483" customFormat="1" ht="12.95" customHeight="1">
      <c r="A32" s="270" t="s">
        <v>253</v>
      </c>
      <c r="B32" s="300" t="s">
        <v>116</v>
      </c>
      <c r="C32" s="382">
        <v>26579</v>
      </c>
      <c r="D32" s="382">
        <v>11017</v>
      </c>
      <c r="E32" s="402">
        <v>37596</v>
      </c>
      <c r="F32" s="382">
        <v>25776</v>
      </c>
      <c r="G32" s="382">
        <v>10688</v>
      </c>
      <c r="H32" s="402">
        <v>36464</v>
      </c>
      <c r="I32" s="382">
        <v>25489</v>
      </c>
      <c r="J32" s="382">
        <v>10086</v>
      </c>
      <c r="K32" s="402">
        <v>35575</v>
      </c>
      <c r="L32" s="382">
        <v>25399</v>
      </c>
      <c r="M32" s="382">
        <v>10151</v>
      </c>
      <c r="N32" s="402">
        <v>35550</v>
      </c>
      <c r="O32" s="382">
        <v>25893</v>
      </c>
      <c r="P32" s="382">
        <v>10587</v>
      </c>
      <c r="Q32" s="402">
        <f t="shared" si="0"/>
        <v>36480</v>
      </c>
      <c r="R32" s="382">
        <v>25586</v>
      </c>
      <c r="S32" s="382">
        <v>10679</v>
      </c>
      <c r="T32" s="402">
        <f t="shared" si="1"/>
        <v>36265</v>
      </c>
      <c r="U32" s="382">
        <v>26181</v>
      </c>
      <c r="V32" s="382">
        <v>10824</v>
      </c>
      <c r="W32" s="402">
        <f t="shared" si="2"/>
        <v>37005</v>
      </c>
      <c r="X32" s="382">
        <v>29574</v>
      </c>
      <c r="Y32" s="382">
        <v>14467</v>
      </c>
      <c r="Z32" s="402">
        <f t="shared" si="3"/>
        <v>44041</v>
      </c>
      <c r="AA32" s="382">
        <v>29245</v>
      </c>
      <c r="AB32" s="382">
        <v>13762</v>
      </c>
      <c r="AC32" s="402">
        <f t="shared" si="4"/>
        <v>43007</v>
      </c>
      <c r="AD32" s="382">
        <v>28864</v>
      </c>
      <c r="AE32" s="382">
        <v>13187</v>
      </c>
      <c r="AF32" s="402">
        <f t="shared" si="5"/>
        <v>42051</v>
      </c>
      <c r="AI32" s="604"/>
      <c r="AJ32" s="604"/>
    </row>
    <row r="33" spans="1:36" s="483" customFormat="1" ht="12.95" customHeight="1">
      <c r="A33" s="275" t="s">
        <v>254</v>
      </c>
      <c r="B33" s="301" t="s">
        <v>117</v>
      </c>
      <c r="C33" s="383">
        <v>24247</v>
      </c>
      <c r="D33" s="383">
        <v>16903</v>
      </c>
      <c r="E33" s="401">
        <v>41150</v>
      </c>
      <c r="F33" s="383">
        <v>23918</v>
      </c>
      <c r="G33" s="383">
        <v>17163</v>
      </c>
      <c r="H33" s="401">
        <v>41081</v>
      </c>
      <c r="I33" s="383">
        <v>23999</v>
      </c>
      <c r="J33" s="383">
        <v>17297</v>
      </c>
      <c r="K33" s="401">
        <v>41296</v>
      </c>
      <c r="L33" s="383">
        <v>24488</v>
      </c>
      <c r="M33" s="383">
        <v>17386</v>
      </c>
      <c r="N33" s="401">
        <v>41874</v>
      </c>
      <c r="O33" s="383">
        <v>24604</v>
      </c>
      <c r="P33" s="383">
        <v>17377</v>
      </c>
      <c r="Q33" s="401">
        <f t="shared" si="0"/>
        <v>41981</v>
      </c>
      <c r="R33" s="383">
        <v>24450</v>
      </c>
      <c r="S33" s="383">
        <v>17491</v>
      </c>
      <c r="T33" s="401">
        <f t="shared" si="1"/>
        <v>41941</v>
      </c>
      <c r="U33" s="383">
        <v>24843</v>
      </c>
      <c r="V33" s="383">
        <v>18113</v>
      </c>
      <c r="W33" s="401">
        <f t="shared" si="2"/>
        <v>42956</v>
      </c>
      <c r="X33" s="383">
        <v>26286</v>
      </c>
      <c r="Y33" s="383">
        <v>20043</v>
      </c>
      <c r="Z33" s="401">
        <f t="shared" si="3"/>
        <v>46329</v>
      </c>
      <c r="AA33" s="383">
        <v>26125</v>
      </c>
      <c r="AB33" s="383">
        <v>20306</v>
      </c>
      <c r="AC33" s="401">
        <f t="shared" si="4"/>
        <v>46431</v>
      </c>
      <c r="AD33" s="383">
        <v>26485</v>
      </c>
      <c r="AE33" s="383">
        <v>20534</v>
      </c>
      <c r="AF33" s="401">
        <f t="shared" si="5"/>
        <v>47019</v>
      </c>
      <c r="AI33" s="604"/>
      <c r="AJ33" s="604"/>
    </row>
    <row r="34" spans="1:36" s="483" customFormat="1" ht="12.95" customHeight="1">
      <c r="A34" s="270" t="s">
        <v>255</v>
      </c>
      <c r="B34" s="300" t="s">
        <v>118</v>
      </c>
      <c r="C34" s="382">
        <v>32743</v>
      </c>
      <c r="D34" s="382">
        <v>20507</v>
      </c>
      <c r="E34" s="402">
        <v>53250</v>
      </c>
      <c r="F34" s="382">
        <v>33453</v>
      </c>
      <c r="G34" s="382">
        <v>20090</v>
      </c>
      <c r="H34" s="402">
        <v>53543</v>
      </c>
      <c r="I34" s="382">
        <v>34540</v>
      </c>
      <c r="J34" s="382">
        <v>19859</v>
      </c>
      <c r="K34" s="402">
        <v>54399</v>
      </c>
      <c r="L34" s="382">
        <v>35486</v>
      </c>
      <c r="M34" s="382">
        <v>19943</v>
      </c>
      <c r="N34" s="402">
        <v>55429</v>
      </c>
      <c r="O34" s="382">
        <v>36348</v>
      </c>
      <c r="P34" s="382">
        <v>20358</v>
      </c>
      <c r="Q34" s="402">
        <f t="shared" si="0"/>
        <v>56706</v>
      </c>
      <c r="R34" s="382">
        <v>37000</v>
      </c>
      <c r="S34" s="382">
        <v>21148</v>
      </c>
      <c r="T34" s="402">
        <f t="shared" si="1"/>
        <v>58148</v>
      </c>
      <c r="U34" s="382">
        <v>37910</v>
      </c>
      <c r="V34" s="382">
        <v>21974</v>
      </c>
      <c r="W34" s="402">
        <f t="shared" si="2"/>
        <v>59884</v>
      </c>
      <c r="X34" s="382">
        <v>43491</v>
      </c>
      <c r="Y34" s="382">
        <v>28923</v>
      </c>
      <c r="Z34" s="402">
        <f t="shared" si="3"/>
        <v>72414</v>
      </c>
      <c r="AA34" s="382">
        <v>43766</v>
      </c>
      <c r="AB34" s="382">
        <v>28708</v>
      </c>
      <c r="AC34" s="402">
        <f t="shared" si="4"/>
        <v>72474</v>
      </c>
      <c r="AD34" s="382">
        <v>44115</v>
      </c>
      <c r="AE34" s="382">
        <v>28464</v>
      </c>
      <c r="AF34" s="402">
        <f t="shared" si="5"/>
        <v>72579</v>
      </c>
      <c r="AI34" s="604"/>
      <c r="AJ34" s="604"/>
    </row>
    <row r="35" spans="1:36" s="483" customFormat="1" ht="12.95" customHeight="1">
      <c r="A35" s="275" t="s">
        <v>256</v>
      </c>
      <c r="B35" s="301" t="s">
        <v>168</v>
      </c>
      <c r="C35" s="383">
        <v>11529</v>
      </c>
      <c r="D35" s="383">
        <v>6329</v>
      </c>
      <c r="E35" s="401">
        <v>17858</v>
      </c>
      <c r="F35" s="383">
        <v>11490</v>
      </c>
      <c r="G35" s="383">
        <v>6244</v>
      </c>
      <c r="H35" s="401">
        <v>17734</v>
      </c>
      <c r="I35" s="383">
        <v>11511</v>
      </c>
      <c r="J35" s="383">
        <v>6296</v>
      </c>
      <c r="K35" s="401">
        <v>17807</v>
      </c>
      <c r="L35" s="383">
        <v>11789</v>
      </c>
      <c r="M35" s="383">
        <v>6406</v>
      </c>
      <c r="N35" s="401">
        <v>18195</v>
      </c>
      <c r="O35" s="383">
        <v>11764</v>
      </c>
      <c r="P35" s="383">
        <v>6514</v>
      </c>
      <c r="Q35" s="401">
        <f t="shared" si="0"/>
        <v>18278</v>
      </c>
      <c r="R35" s="383">
        <v>11880</v>
      </c>
      <c r="S35" s="383">
        <v>6696</v>
      </c>
      <c r="T35" s="401">
        <f t="shared" si="1"/>
        <v>18576</v>
      </c>
      <c r="U35" s="383">
        <v>12194</v>
      </c>
      <c r="V35" s="383">
        <v>7143</v>
      </c>
      <c r="W35" s="401">
        <f t="shared" si="2"/>
        <v>19337</v>
      </c>
      <c r="X35" s="383">
        <v>13404</v>
      </c>
      <c r="Y35" s="383">
        <v>8545</v>
      </c>
      <c r="Z35" s="401">
        <f t="shared" si="3"/>
        <v>21949</v>
      </c>
      <c r="AA35" s="383">
        <v>13307</v>
      </c>
      <c r="AB35" s="383">
        <v>8533</v>
      </c>
      <c r="AC35" s="401">
        <f t="shared" si="4"/>
        <v>21840</v>
      </c>
      <c r="AD35" s="383">
        <v>13243</v>
      </c>
      <c r="AE35" s="383">
        <v>8664</v>
      </c>
      <c r="AF35" s="401">
        <f t="shared" si="5"/>
        <v>21907</v>
      </c>
      <c r="AI35" s="604"/>
      <c r="AJ35" s="604"/>
    </row>
    <row r="36" spans="1:36" s="483" customFormat="1" ht="12.95" customHeight="1">
      <c r="A36" s="270" t="s">
        <v>257</v>
      </c>
      <c r="B36" s="300" t="s">
        <v>119</v>
      </c>
      <c r="C36" s="382">
        <v>5018</v>
      </c>
      <c r="D36" s="382">
        <v>2083</v>
      </c>
      <c r="E36" s="402">
        <v>7101</v>
      </c>
      <c r="F36" s="382">
        <v>4924</v>
      </c>
      <c r="G36" s="382">
        <v>1930</v>
      </c>
      <c r="H36" s="402">
        <v>6854</v>
      </c>
      <c r="I36" s="382">
        <v>4804</v>
      </c>
      <c r="J36" s="382">
        <v>1859</v>
      </c>
      <c r="K36" s="402">
        <v>6663</v>
      </c>
      <c r="L36" s="382">
        <v>4989</v>
      </c>
      <c r="M36" s="382">
        <v>1788</v>
      </c>
      <c r="N36" s="402">
        <v>6777</v>
      </c>
      <c r="O36" s="382">
        <v>4892</v>
      </c>
      <c r="P36" s="382">
        <v>1812</v>
      </c>
      <c r="Q36" s="402">
        <f t="shared" si="0"/>
        <v>6704</v>
      </c>
      <c r="R36" s="382">
        <v>4850</v>
      </c>
      <c r="S36" s="382">
        <v>1966</v>
      </c>
      <c r="T36" s="402">
        <f t="shared" si="1"/>
        <v>6816</v>
      </c>
      <c r="U36" s="382">
        <v>4833</v>
      </c>
      <c r="V36" s="382">
        <v>2036</v>
      </c>
      <c r="W36" s="402">
        <f t="shared" si="2"/>
        <v>6869</v>
      </c>
      <c r="X36" s="382">
        <v>5429</v>
      </c>
      <c r="Y36" s="382">
        <v>2609</v>
      </c>
      <c r="Z36" s="402">
        <f t="shared" si="3"/>
        <v>8038</v>
      </c>
      <c r="AA36" s="382">
        <v>5379</v>
      </c>
      <c r="AB36" s="382">
        <v>2550</v>
      </c>
      <c r="AC36" s="402">
        <f t="shared" si="4"/>
        <v>7929</v>
      </c>
      <c r="AD36" s="382">
        <v>5276</v>
      </c>
      <c r="AE36" s="382">
        <v>2499</v>
      </c>
      <c r="AF36" s="402">
        <f t="shared" si="5"/>
        <v>7775</v>
      </c>
      <c r="AI36" s="604"/>
      <c r="AJ36" s="604"/>
    </row>
    <row r="37" spans="1:36" s="483" customFormat="1" ht="12.95" customHeight="1">
      <c r="A37" s="275" t="s">
        <v>258</v>
      </c>
      <c r="B37" s="301" t="s">
        <v>217</v>
      </c>
      <c r="C37" s="383">
        <v>22324</v>
      </c>
      <c r="D37" s="383">
        <v>2366</v>
      </c>
      <c r="E37" s="401">
        <v>24690</v>
      </c>
      <c r="F37" s="383">
        <v>18628</v>
      </c>
      <c r="G37" s="383">
        <v>2068</v>
      </c>
      <c r="H37" s="401">
        <v>20696</v>
      </c>
      <c r="I37" s="383">
        <v>21521</v>
      </c>
      <c r="J37" s="383">
        <v>1672</v>
      </c>
      <c r="K37" s="401">
        <v>23193</v>
      </c>
      <c r="L37" s="383">
        <v>22460</v>
      </c>
      <c r="M37" s="383">
        <v>1739</v>
      </c>
      <c r="N37" s="401">
        <v>24199</v>
      </c>
      <c r="O37" s="383">
        <v>24326</v>
      </c>
      <c r="P37" s="383">
        <v>2033</v>
      </c>
      <c r="Q37" s="401">
        <f t="shared" si="0"/>
        <v>26359</v>
      </c>
      <c r="R37" s="383">
        <v>23757</v>
      </c>
      <c r="S37" s="383">
        <v>2215</v>
      </c>
      <c r="T37" s="401">
        <f t="shared" si="1"/>
        <v>25972</v>
      </c>
      <c r="U37" s="383">
        <v>23468</v>
      </c>
      <c r="V37" s="383">
        <v>2193</v>
      </c>
      <c r="W37" s="401">
        <f t="shared" si="2"/>
        <v>25661</v>
      </c>
      <c r="X37" s="383">
        <v>21225</v>
      </c>
      <c r="Y37" s="383">
        <v>3410</v>
      </c>
      <c r="Z37" s="401">
        <f t="shared" si="3"/>
        <v>24635</v>
      </c>
      <c r="AA37" s="383">
        <v>20137</v>
      </c>
      <c r="AB37" s="383">
        <v>3018</v>
      </c>
      <c r="AC37" s="401">
        <f t="shared" si="4"/>
        <v>23155</v>
      </c>
      <c r="AD37" s="383">
        <v>18876</v>
      </c>
      <c r="AE37" s="383">
        <v>2685</v>
      </c>
      <c r="AF37" s="401">
        <f t="shared" si="5"/>
        <v>21561</v>
      </c>
      <c r="AI37" s="604"/>
      <c r="AJ37" s="604"/>
    </row>
    <row r="38" spans="1:36" s="483" customFormat="1" ht="12.95" customHeight="1">
      <c r="A38" s="270" t="s">
        <v>259</v>
      </c>
      <c r="B38" s="300" t="s">
        <v>121</v>
      </c>
      <c r="C38" s="382">
        <v>32187</v>
      </c>
      <c r="D38" s="382">
        <v>17728</v>
      </c>
      <c r="E38" s="402">
        <v>49915</v>
      </c>
      <c r="F38" s="382">
        <v>32271</v>
      </c>
      <c r="G38" s="382">
        <v>17815</v>
      </c>
      <c r="H38" s="402">
        <v>50086</v>
      </c>
      <c r="I38" s="382">
        <v>33361</v>
      </c>
      <c r="J38" s="382">
        <v>18175</v>
      </c>
      <c r="K38" s="402">
        <v>51536</v>
      </c>
      <c r="L38" s="382">
        <v>35243</v>
      </c>
      <c r="M38" s="382">
        <v>18274</v>
      </c>
      <c r="N38" s="402">
        <v>53517</v>
      </c>
      <c r="O38" s="382">
        <v>37593</v>
      </c>
      <c r="P38" s="382">
        <v>19550</v>
      </c>
      <c r="Q38" s="402">
        <f t="shared" si="0"/>
        <v>57143</v>
      </c>
      <c r="R38" s="382">
        <v>38100</v>
      </c>
      <c r="S38" s="382">
        <v>20260</v>
      </c>
      <c r="T38" s="402">
        <f t="shared" si="1"/>
        <v>58360</v>
      </c>
      <c r="U38" s="382">
        <v>39061</v>
      </c>
      <c r="V38" s="382">
        <v>21496</v>
      </c>
      <c r="W38" s="402">
        <f t="shared" si="2"/>
        <v>60557</v>
      </c>
      <c r="X38" s="382">
        <v>38511</v>
      </c>
      <c r="Y38" s="382">
        <v>20857</v>
      </c>
      <c r="Z38" s="402">
        <f t="shared" si="3"/>
        <v>59368</v>
      </c>
      <c r="AA38" s="382">
        <v>38665</v>
      </c>
      <c r="AB38" s="382">
        <v>20611</v>
      </c>
      <c r="AC38" s="402">
        <f t="shared" si="4"/>
        <v>59276</v>
      </c>
      <c r="AD38" s="382">
        <v>38657</v>
      </c>
      <c r="AE38" s="382">
        <v>20870</v>
      </c>
      <c r="AF38" s="402">
        <f t="shared" si="5"/>
        <v>59527</v>
      </c>
      <c r="AI38" s="604"/>
      <c r="AJ38" s="604"/>
    </row>
    <row r="39" spans="1:36" s="483" customFormat="1" ht="12.95" customHeight="1">
      <c r="A39" s="275" t="s">
        <v>260</v>
      </c>
      <c r="B39" s="301" t="s">
        <v>122</v>
      </c>
      <c r="C39" s="383">
        <v>14941</v>
      </c>
      <c r="D39" s="383">
        <v>8129</v>
      </c>
      <c r="E39" s="401">
        <v>23070</v>
      </c>
      <c r="F39" s="383">
        <v>17775</v>
      </c>
      <c r="G39" s="383">
        <v>8205</v>
      </c>
      <c r="H39" s="401">
        <v>25980</v>
      </c>
      <c r="I39" s="383">
        <v>24765</v>
      </c>
      <c r="J39" s="383">
        <v>8309</v>
      </c>
      <c r="K39" s="401">
        <v>33074</v>
      </c>
      <c r="L39" s="383">
        <v>27017</v>
      </c>
      <c r="M39" s="383">
        <v>8389</v>
      </c>
      <c r="N39" s="401">
        <v>35406</v>
      </c>
      <c r="O39" s="383">
        <v>23968</v>
      </c>
      <c r="P39" s="383">
        <v>8579</v>
      </c>
      <c r="Q39" s="401">
        <f t="shared" si="0"/>
        <v>32547</v>
      </c>
      <c r="R39" s="383">
        <v>22410</v>
      </c>
      <c r="S39" s="383">
        <v>8870</v>
      </c>
      <c r="T39" s="401">
        <f t="shared" si="1"/>
        <v>31280</v>
      </c>
      <c r="U39" s="383">
        <v>22471</v>
      </c>
      <c r="V39" s="383">
        <v>9157</v>
      </c>
      <c r="W39" s="401">
        <f t="shared" si="2"/>
        <v>31628</v>
      </c>
      <c r="X39" s="383">
        <v>22141</v>
      </c>
      <c r="Y39" s="383">
        <v>10207</v>
      </c>
      <c r="Z39" s="401">
        <f t="shared" si="3"/>
        <v>32348</v>
      </c>
      <c r="AA39" s="383">
        <v>22916</v>
      </c>
      <c r="AB39" s="383">
        <v>10407</v>
      </c>
      <c r="AC39" s="401">
        <f t="shared" si="4"/>
        <v>33323</v>
      </c>
      <c r="AD39" s="383">
        <v>21844</v>
      </c>
      <c r="AE39" s="383">
        <v>10423</v>
      </c>
      <c r="AF39" s="401">
        <f t="shared" si="5"/>
        <v>32267</v>
      </c>
      <c r="AI39" s="604"/>
      <c r="AJ39" s="604"/>
    </row>
    <row r="40" spans="1:36" s="483" customFormat="1" ht="12.95" customHeight="1">
      <c r="A40" s="270" t="s">
        <v>261</v>
      </c>
      <c r="B40" s="300" t="s">
        <v>182</v>
      </c>
      <c r="C40" s="382">
        <v>37798</v>
      </c>
      <c r="D40" s="382">
        <v>24725</v>
      </c>
      <c r="E40" s="402">
        <v>62523</v>
      </c>
      <c r="F40" s="382">
        <v>37639</v>
      </c>
      <c r="G40" s="382">
        <v>24013</v>
      </c>
      <c r="H40" s="402">
        <v>61652</v>
      </c>
      <c r="I40" s="382">
        <v>38113</v>
      </c>
      <c r="J40" s="382">
        <v>24874</v>
      </c>
      <c r="K40" s="402">
        <v>62987</v>
      </c>
      <c r="L40" s="382">
        <v>39722</v>
      </c>
      <c r="M40" s="382">
        <v>25272</v>
      </c>
      <c r="N40" s="402">
        <v>64994</v>
      </c>
      <c r="O40" s="382">
        <v>42319</v>
      </c>
      <c r="P40" s="382">
        <v>25732</v>
      </c>
      <c r="Q40" s="402">
        <f t="shared" si="0"/>
        <v>68051</v>
      </c>
      <c r="R40" s="382">
        <v>42502</v>
      </c>
      <c r="S40" s="382">
        <v>26221</v>
      </c>
      <c r="T40" s="402">
        <f t="shared" si="1"/>
        <v>68723</v>
      </c>
      <c r="U40" s="382">
        <v>45900</v>
      </c>
      <c r="V40" s="382">
        <v>27283</v>
      </c>
      <c r="W40" s="402">
        <f t="shared" si="2"/>
        <v>73183</v>
      </c>
      <c r="X40" s="382">
        <v>48012</v>
      </c>
      <c r="Y40" s="382">
        <v>30747</v>
      </c>
      <c r="Z40" s="402">
        <f t="shared" si="3"/>
        <v>78759</v>
      </c>
      <c r="AA40" s="382">
        <v>47985</v>
      </c>
      <c r="AB40" s="382">
        <v>31766</v>
      </c>
      <c r="AC40" s="402">
        <f t="shared" si="4"/>
        <v>79751</v>
      </c>
      <c r="AD40" s="382">
        <v>49209</v>
      </c>
      <c r="AE40" s="382">
        <v>32506</v>
      </c>
      <c r="AF40" s="402">
        <f t="shared" si="5"/>
        <v>81715</v>
      </c>
      <c r="AI40" s="604"/>
      <c r="AJ40" s="604"/>
    </row>
    <row r="41" spans="1:36" s="483" customFormat="1" ht="12.95" customHeight="1">
      <c r="A41" s="275" t="s">
        <v>262</v>
      </c>
      <c r="B41" s="301" t="s">
        <v>123</v>
      </c>
      <c r="C41" s="383">
        <v>193868</v>
      </c>
      <c r="D41" s="383">
        <v>149684</v>
      </c>
      <c r="E41" s="401">
        <v>343552</v>
      </c>
      <c r="F41" s="383">
        <v>192469</v>
      </c>
      <c r="G41" s="383">
        <v>148260</v>
      </c>
      <c r="H41" s="401">
        <v>340729</v>
      </c>
      <c r="I41" s="383">
        <v>198192</v>
      </c>
      <c r="J41" s="383">
        <v>148815</v>
      </c>
      <c r="K41" s="401">
        <v>347007</v>
      </c>
      <c r="L41" s="383">
        <v>202843</v>
      </c>
      <c r="M41" s="383">
        <v>149300</v>
      </c>
      <c r="N41" s="401">
        <v>352143</v>
      </c>
      <c r="O41" s="383">
        <v>201678</v>
      </c>
      <c r="P41" s="383">
        <v>149255</v>
      </c>
      <c r="Q41" s="401">
        <f t="shared" si="0"/>
        <v>350933</v>
      </c>
      <c r="R41" s="383">
        <v>207317</v>
      </c>
      <c r="S41" s="383">
        <v>153480</v>
      </c>
      <c r="T41" s="401">
        <f t="shared" si="1"/>
        <v>360797</v>
      </c>
      <c r="U41" s="383">
        <v>210136</v>
      </c>
      <c r="V41" s="383">
        <v>158647</v>
      </c>
      <c r="W41" s="401">
        <f t="shared" si="2"/>
        <v>368783</v>
      </c>
      <c r="X41" s="383">
        <v>236390</v>
      </c>
      <c r="Y41" s="383">
        <v>196955</v>
      </c>
      <c r="Z41" s="401">
        <f t="shared" si="3"/>
        <v>433345</v>
      </c>
      <c r="AA41" s="383">
        <v>237995</v>
      </c>
      <c r="AB41" s="383">
        <v>197113</v>
      </c>
      <c r="AC41" s="401">
        <f t="shared" si="4"/>
        <v>435108</v>
      </c>
      <c r="AD41" s="383">
        <v>238354</v>
      </c>
      <c r="AE41" s="383">
        <v>194424</v>
      </c>
      <c r="AF41" s="401">
        <f t="shared" si="5"/>
        <v>432778</v>
      </c>
      <c r="AI41" s="604"/>
      <c r="AJ41" s="604"/>
    </row>
    <row r="42" spans="1:36" s="483" customFormat="1" ht="12.95" customHeight="1">
      <c r="A42" s="270" t="s">
        <v>263</v>
      </c>
      <c r="B42" s="300" t="s">
        <v>124</v>
      </c>
      <c r="C42" s="382">
        <v>94593</v>
      </c>
      <c r="D42" s="382">
        <v>67156</v>
      </c>
      <c r="E42" s="402">
        <v>161749</v>
      </c>
      <c r="F42" s="382">
        <v>96463</v>
      </c>
      <c r="G42" s="382">
        <v>66623</v>
      </c>
      <c r="H42" s="402">
        <v>163086</v>
      </c>
      <c r="I42" s="382">
        <v>98545</v>
      </c>
      <c r="J42" s="382">
        <v>67687</v>
      </c>
      <c r="K42" s="402">
        <v>166232</v>
      </c>
      <c r="L42" s="382">
        <v>105357</v>
      </c>
      <c r="M42" s="382">
        <v>67532</v>
      </c>
      <c r="N42" s="402">
        <v>172889</v>
      </c>
      <c r="O42" s="382">
        <v>101768</v>
      </c>
      <c r="P42" s="382">
        <v>67804</v>
      </c>
      <c r="Q42" s="402">
        <f t="shared" si="0"/>
        <v>169572</v>
      </c>
      <c r="R42" s="382">
        <v>104004</v>
      </c>
      <c r="S42" s="382">
        <v>68462</v>
      </c>
      <c r="T42" s="402">
        <f t="shared" si="1"/>
        <v>172466</v>
      </c>
      <c r="U42" s="382">
        <v>104244</v>
      </c>
      <c r="V42" s="382">
        <v>70647</v>
      </c>
      <c r="W42" s="402">
        <f t="shared" si="2"/>
        <v>174891</v>
      </c>
      <c r="X42" s="382">
        <v>107537</v>
      </c>
      <c r="Y42" s="382">
        <v>77292</v>
      </c>
      <c r="Z42" s="402">
        <f t="shared" si="3"/>
        <v>184829</v>
      </c>
      <c r="AA42" s="382">
        <v>109233</v>
      </c>
      <c r="AB42" s="382">
        <v>79239</v>
      </c>
      <c r="AC42" s="402">
        <f t="shared" si="4"/>
        <v>188472</v>
      </c>
      <c r="AD42" s="382">
        <v>108465</v>
      </c>
      <c r="AE42" s="382">
        <v>80059</v>
      </c>
      <c r="AF42" s="402">
        <f t="shared" si="5"/>
        <v>188524</v>
      </c>
      <c r="AI42" s="604"/>
      <c r="AJ42" s="604"/>
    </row>
    <row r="43" spans="1:36" s="483" customFormat="1" ht="12.95" customHeight="1">
      <c r="A43" s="275" t="s">
        <v>264</v>
      </c>
      <c r="B43" s="301" t="s">
        <v>125</v>
      </c>
      <c r="C43" s="383">
        <v>9264</v>
      </c>
      <c r="D43" s="383">
        <v>4175</v>
      </c>
      <c r="E43" s="401">
        <v>13439</v>
      </c>
      <c r="F43" s="383">
        <v>9154</v>
      </c>
      <c r="G43" s="383">
        <v>3858</v>
      </c>
      <c r="H43" s="401">
        <v>13012</v>
      </c>
      <c r="I43" s="383">
        <v>9636</v>
      </c>
      <c r="J43" s="383">
        <v>3319</v>
      </c>
      <c r="K43" s="401">
        <v>12955</v>
      </c>
      <c r="L43" s="383">
        <v>9860</v>
      </c>
      <c r="M43" s="383">
        <v>3302</v>
      </c>
      <c r="N43" s="401">
        <v>13162</v>
      </c>
      <c r="O43" s="383">
        <v>10006</v>
      </c>
      <c r="P43" s="383">
        <v>3487</v>
      </c>
      <c r="Q43" s="401">
        <f t="shared" si="0"/>
        <v>13493</v>
      </c>
      <c r="R43" s="383">
        <v>10319</v>
      </c>
      <c r="S43" s="383">
        <v>3606</v>
      </c>
      <c r="T43" s="401">
        <f t="shared" si="1"/>
        <v>13925</v>
      </c>
      <c r="U43" s="383">
        <v>10004</v>
      </c>
      <c r="V43" s="383">
        <v>3648</v>
      </c>
      <c r="W43" s="401">
        <f t="shared" si="2"/>
        <v>13652</v>
      </c>
      <c r="X43" s="383">
        <v>11026</v>
      </c>
      <c r="Y43" s="383">
        <v>5188</v>
      </c>
      <c r="Z43" s="401">
        <f t="shared" si="3"/>
        <v>16214</v>
      </c>
      <c r="AA43" s="383">
        <v>10581</v>
      </c>
      <c r="AB43" s="383">
        <v>4649</v>
      </c>
      <c r="AC43" s="401">
        <f t="shared" si="4"/>
        <v>15230</v>
      </c>
      <c r="AD43" s="383">
        <v>10447</v>
      </c>
      <c r="AE43" s="383">
        <v>4331</v>
      </c>
      <c r="AF43" s="401">
        <f t="shared" si="5"/>
        <v>14778</v>
      </c>
      <c r="AI43" s="604"/>
      <c r="AJ43" s="604"/>
    </row>
    <row r="44" spans="1:36" s="483" customFormat="1" ht="12.95" customHeight="1">
      <c r="A44" s="270" t="s">
        <v>265</v>
      </c>
      <c r="B44" s="300" t="s">
        <v>126</v>
      </c>
      <c r="C44" s="382">
        <v>12423</v>
      </c>
      <c r="D44" s="382">
        <v>5256</v>
      </c>
      <c r="E44" s="402">
        <v>17679</v>
      </c>
      <c r="F44" s="382">
        <v>14321</v>
      </c>
      <c r="G44" s="382">
        <v>5361</v>
      </c>
      <c r="H44" s="402">
        <v>19682</v>
      </c>
      <c r="I44" s="382">
        <v>15880</v>
      </c>
      <c r="J44" s="382">
        <v>5342</v>
      </c>
      <c r="K44" s="402">
        <v>21222</v>
      </c>
      <c r="L44" s="382">
        <v>17054</v>
      </c>
      <c r="M44" s="382">
        <v>5284</v>
      </c>
      <c r="N44" s="402">
        <v>22338</v>
      </c>
      <c r="O44" s="382">
        <v>14855</v>
      </c>
      <c r="P44" s="382">
        <v>5409</v>
      </c>
      <c r="Q44" s="402">
        <f t="shared" si="0"/>
        <v>20264</v>
      </c>
      <c r="R44" s="382">
        <v>13366</v>
      </c>
      <c r="S44" s="382">
        <v>6025</v>
      </c>
      <c r="T44" s="402">
        <f t="shared" si="1"/>
        <v>19391</v>
      </c>
      <c r="U44" s="382">
        <v>14693</v>
      </c>
      <c r="V44" s="382">
        <v>6904</v>
      </c>
      <c r="W44" s="402">
        <f t="shared" si="2"/>
        <v>21597</v>
      </c>
      <c r="X44" s="382">
        <v>16223</v>
      </c>
      <c r="Y44" s="382">
        <v>7990</v>
      </c>
      <c r="Z44" s="402">
        <f t="shared" si="3"/>
        <v>24213</v>
      </c>
      <c r="AA44" s="382">
        <v>17210</v>
      </c>
      <c r="AB44" s="382">
        <v>6930</v>
      </c>
      <c r="AC44" s="402">
        <f t="shared" si="4"/>
        <v>24140</v>
      </c>
      <c r="AD44" s="382">
        <v>16877</v>
      </c>
      <c r="AE44" s="382">
        <v>6859</v>
      </c>
      <c r="AF44" s="402">
        <f t="shared" si="5"/>
        <v>23736</v>
      </c>
      <c r="AI44" s="604"/>
      <c r="AJ44" s="604"/>
    </row>
    <row r="45" spans="1:36" s="483" customFormat="1" ht="12.95" customHeight="1">
      <c r="A45" s="275" t="s">
        <v>266</v>
      </c>
      <c r="B45" s="301" t="s">
        <v>127</v>
      </c>
      <c r="C45" s="383">
        <v>32759</v>
      </c>
      <c r="D45" s="383">
        <v>18226</v>
      </c>
      <c r="E45" s="401">
        <v>50985</v>
      </c>
      <c r="F45" s="383">
        <v>32702</v>
      </c>
      <c r="G45" s="383">
        <v>18467</v>
      </c>
      <c r="H45" s="401">
        <v>51169</v>
      </c>
      <c r="I45" s="383">
        <v>33277</v>
      </c>
      <c r="J45" s="383">
        <v>18992</v>
      </c>
      <c r="K45" s="401">
        <v>52269</v>
      </c>
      <c r="L45" s="383">
        <v>34310</v>
      </c>
      <c r="M45" s="383">
        <v>19386</v>
      </c>
      <c r="N45" s="401">
        <v>53696</v>
      </c>
      <c r="O45" s="383">
        <v>34796</v>
      </c>
      <c r="P45" s="383">
        <v>19632</v>
      </c>
      <c r="Q45" s="401">
        <f t="shared" si="0"/>
        <v>54428</v>
      </c>
      <c r="R45" s="383">
        <v>35125</v>
      </c>
      <c r="S45" s="383">
        <v>20254</v>
      </c>
      <c r="T45" s="401">
        <f t="shared" si="1"/>
        <v>55379</v>
      </c>
      <c r="U45" s="383">
        <v>35990</v>
      </c>
      <c r="V45" s="383">
        <v>21582</v>
      </c>
      <c r="W45" s="401">
        <f t="shared" si="2"/>
        <v>57572</v>
      </c>
      <c r="X45" s="383">
        <v>37889</v>
      </c>
      <c r="Y45" s="383">
        <v>24741</v>
      </c>
      <c r="Z45" s="401">
        <f t="shared" si="3"/>
        <v>62630</v>
      </c>
      <c r="AA45" s="383">
        <v>38387</v>
      </c>
      <c r="AB45" s="383">
        <v>25249</v>
      </c>
      <c r="AC45" s="401">
        <f t="shared" si="4"/>
        <v>63636</v>
      </c>
      <c r="AD45" s="383">
        <v>38925</v>
      </c>
      <c r="AE45" s="383">
        <v>25792</v>
      </c>
      <c r="AF45" s="401">
        <f t="shared" si="5"/>
        <v>64717</v>
      </c>
      <c r="AI45" s="604"/>
      <c r="AJ45" s="604"/>
    </row>
    <row r="46" spans="1:36" s="483" customFormat="1" ht="12.95" customHeight="1">
      <c r="A46" s="270" t="s">
        <v>267</v>
      </c>
      <c r="B46" s="300" t="s">
        <v>128</v>
      </c>
      <c r="C46" s="382">
        <v>8704</v>
      </c>
      <c r="D46" s="382">
        <v>4620</v>
      </c>
      <c r="E46" s="402">
        <v>13324</v>
      </c>
      <c r="F46" s="382">
        <v>8341</v>
      </c>
      <c r="G46" s="382">
        <v>4682</v>
      </c>
      <c r="H46" s="402">
        <v>13023</v>
      </c>
      <c r="I46" s="382">
        <v>9291</v>
      </c>
      <c r="J46" s="382">
        <v>4729</v>
      </c>
      <c r="K46" s="402">
        <v>14020</v>
      </c>
      <c r="L46" s="382">
        <v>11377</v>
      </c>
      <c r="M46" s="382">
        <v>4606</v>
      </c>
      <c r="N46" s="402">
        <v>15983</v>
      </c>
      <c r="O46" s="382">
        <v>11969</v>
      </c>
      <c r="P46" s="382">
        <v>4609</v>
      </c>
      <c r="Q46" s="402">
        <f t="shared" si="0"/>
        <v>16578</v>
      </c>
      <c r="R46" s="382">
        <v>12396</v>
      </c>
      <c r="S46" s="382">
        <v>4758</v>
      </c>
      <c r="T46" s="402">
        <f t="shared" si="1"/>
        <v>17154</v>
      </c>
      <c r="U46" s="382">
        <v>13141</v>
      </c>
      <c r="V46" s="382">
        <v>4996</v>
      </c>
      <c r="W46" s="402">
        <f t="shared" si="2"/>
        <v>18137</v>
      </c>
      <c r="X46" s="382">
        <v>12984</v>
      </c>
      <c r="Y46" s="382">
        <v>5862</v>
      </c>
      <c r="Z46" s="402">
        <f t="shared" si="3"/>
        <v>18846</v>
      </c>
      <c r="AA46" s="382">
        <v>12121</v>
      </c>
      <c r="AB46" s="382">
        <v>5917</v>
      </c>
      <c r="AC46" s="402">
        <f t="shared" si="4"/>
        <v>18038</v>
      </c>
      <c r="AD46" s="382">
        <v>11709</v>
      </c>
      <c r="AE46" s="382">
        <v>5882</v>
      </c>
      <c r="AF46" s="402">
        <f t="shared" si="5"/>
        <v>17591</v>
      </c>
      <c r="AI46" s="604"/>
      <c r="AJ46" s="604"/>
    </row>
    <row r="47" spans="1:36" s="483" customFormat="1" ht="12.95" customHeight="1">
      <c r="A47" s="275" t="s">
        <v>268</v>
      </c>
      <c r="B47" s="301" t="s">
        <v>169</v>
      </c>
      <c r="C47" s="383">
        <v>8189</v>
      </c>
      <c r="D47" s="383">
        <v>3927</v>
      </c>
      <c r="E47" s="401">
        <v>12116</v>
      </c>
      <c r="F47" s="383">
        <v>8231</v>
      </c>
      <c r="G47" s="383">
        <v>4023</v>
      </c>
      <c r="H47" s="401">
        <v>12254</v>
      </c>
      <c r="I47" s="383">
        <v>8170</v>
      </c>
      <c r="J47" s="383">
        <v>4067</v>
      </c>
      <c r="K47" s="401">
        <v>12237</v>
      </c>
      <c r="L47" s="383">
        <v>7815</v>
      </c>
      <c r="M47" s="383">
        <v>4046</v>
      </c>
      <c r="N47" s="401">
        <v>11861</v>
      </c>
      <c r="O47" s="383">
        <v>8111</v>
      </c>
      <c r="P47" s="383">
        <v>4122</v>
      </c>
      <c r="Q47" s="401">
        <f t="shared" si="0"/>
        <v>12233</v>
      </c>
      <c r="R47" s="383">
        <v>8249</v>
      </c>
      <c r="S47" s="383">
        <v>4168</v>
      </c>
      <c r="T47" s="401">
        <f t="shared" si="1"/>
        <v>12417</v>
      </c>
      <c r="U47" s="383">
        <v>8092</v>
      </c>
      <c r="V47" s="383">
        <v>4733</v>
      </c>
      <c r="W47" s="401">
        <f t="shared" si="2"/>
        <v>12825</v>
      </c>
      <c r="X47" s="383">
        <v>9653</v>
      </c>
      <c r="Y47" s="383">
        <v>5034</v>
      </c>
      <c r="Z47" s="401">
        <f t="shared" si="3"/>
        <v>14687</v>
      </c>
      <c r="AA47" s="383">
        <v>9137</v>
      </c>
      <c r="AB47" s="383">
        <v>5627</v>
      </c>
      <c r="AC47" s="401">
        <f t="shared" si="4"/>
        <v>14764</v>
      </c>
      <c r="AD47" s="383">
        <v>9165</v>
      </c>
      <c r="AE47" s="383">
        <v>5742</v>
      </c>
      <c r="AF47" s="401">
        <f t="shared" si="5"/>
        <v>14907</v>
      </c>
      <c r="AI47" s="604"/>
      <c r="AJ47" s="604"/>
    </row>
    <row r="48" spans="1:36" s="483" customFormat="1" ht="12.95" customHeight="1">
      <c r="A48" s="270" t="s">
        <v>269</v>
      </c>
      <c r="B48" s="300" t="s">
        <v>129</v>
      </c>
      <c r="C48" s="382">
        <v>33749</v>
      </c>
      <c r="D48" s="382">
        <v>24595</v>
      </c>
      <c r="E48" s="402">
        <v>58344</v>
      </c>
      <c r="F48" s="382">
        <v>33549</v>
      </c>
      <c r="G48" s="382">
        <v>24999</v>
      </c>
      <c r="H48" s="402">
        <v>58548</v>
      </c>
      <c r="I48" s="382">
        <v>34335</v>
      </c>
      <c r="J48" s="382">
        <v>25238</v>
      </c>
      <c r="K48" s="402">
        <v>59573</v>
      </c>
      <c r="L48" s="382">
        <v>34859</v>
      </c>
      <c r="M48" s="382">
        <v>25407</v>
      </c>
      <c r="N48" s="402">
        <v>60266</v>
      </c>
      <c r="O48" s="382">
        <v>34698</v>
      </c>
      <c r="P48" s="382">
        <v>25695</v>
      </c>
      <c r="Q48" s="402">
        <f t="shared" si="0"/>
        <v>60393</v>
      </c>
      <c r="R48" s="382">
        <v>35577</v>
      </c>
      <c r="S48" s="382">
        <v>26361</v>
      </c>
      <c r="T48" s="402">
        <f t="shared" si="1"/>
        <v>61938</v>
      </c>
      <c r="U48" s="382">
        <v>36168</v>
      </c>
      <c r="V48" s="382">
        <v>27527</v>
      </c>
      <c r="W48" s="402">
        <f t="shared" si="2"/>
        <v>63695</v>
      </c>
      <c r="X48" s="382">
        <v>39964</v>
      </c>
      <c r="Y48" s="382">
        <v>32739</v>
      </c>
      <c r="Z48" s="402">
        <f t="shared" si="3"/>
        <v>72703</v>
      </c>
      <c r="AA48" s="382">
        <v>40850</v>
      </c>
      <c r="AB48" s="382">
        <v>33547</v>
      </c>
      <c r="AC48" s="402">
        <f t="shared" si="4"/>
        <v>74397</v>
      </c>
      <c r="AD48" s="382">
        <v>41976</v>
      </c>
      <c r="AE48" s="382">
        <v>34417</v>
      </c>
      <c r="AF48" s="402">
        <f t="shared" si="5"/>
        <v>76393</v>
      </c>
      <c r="AI48" s="604"/>
      <c r="AJ48" s="604"/>
    </row>
    <row r="49" spans="1:36" s="483" customFormat="1" ht="12.95" customHeight="1">
      <c r="A49" s="275" t="s">
        <v>270</v>
      </c>
      <c r="B49" s="301" t="s">
        <v>130</v>
      </c>
      <c r="C49" s="383">
        <v>48751</v>
      </c>
      <c r="D49" s="383">
        <v>27893</v>
      </c>
      <c r="E49" s="401">
        <v>76644</v>
      </c>
      <c r="F49" s="383">
        <v>48293</v>
      </c>
      <c r="G49" s="383">
        <v>28031</v>
      </c>
      <c r="H49" s="401">
        <v>76324</v>
      </c>
      <c r="I49" s="383">
        <v>49195</v>
      </c>
      <c r="J49" s="383">
        <v>28137</v>
      </c>
      <c r="K49" s="401">
        <v>77332</v>
      </c>
      <c r="L49" s="383">
        <v>50018</v>
      </c>
      <c r="M49" s="383">
        <v>28343</v>
      </c>
      <c r="N49" s="401">
        <v>78361</v>
      </c>
      <c r="O49" s="383">
        <v>50446</v>
      </c>
      <c r="P49" s="383">
        <v>28594</v>
      </c>
      <c r="Q49" s="401">
        <f t="shared" si="0"/>
        <v>79040</v>
      </c>
      <c r="R49" s="383">
        <v>50781</v>
      </c>
      <c r="S49" s="383">
        <v>29453</v>
      </c>
      <c r="T49" s="401">
        <f t="shared" si="1"/>
        <v>80234</v>
      </c>
      <c r="U49" s="383">
        <v>52307</v>
      </c>
      <c r="V49" s="383">
        <v>31910</v>
      </c>
      <c r="W49" s="401">
        <f t="shared" si="2"/>
        <v>84217</v>
      </c>
      <c r="X49" s="383">
        <v>57710</v>
      </c>
      <c r="Y49" s="383">
        <v>37788</v>
      </c>
      <c r="Z49" s="401">
        <f t="shared" si="3"/>
        <v>95498</v>
      </c>
      <c r="AA49" s="383">
        <v>58415</v>
      </c>
      <c r="AB49" s="383">
        <v>38504</v>
      </c>
      <c r="AC49" s="401">
        <f t="shared" si="4"/>
        <v>96919</v>
      </c>
      <c r="AD49" s="383">
        <v>59187</v>
      </c>
      <c r="AE49" s="383">
        <v>38775</v>
      </c>
      <c r="AF49" s="401">
        <f t="shared" si="5"/>
        <v>97962</v>
      </c>
      <c r="AI49" s="604"/>
      <c r="AJ49" s="604"/>
    </row>
    <row r="50" spans="1:36" s="483" customFormat="1" ht="12.95" customHeight="1">
      <c r="A50" s="270" t="s">
        <v>271</v>
      </c>
      <c r="B50" s="300" t="s">
        <v>131</v>
      </c>
      <c r="C50" s="382">
        <v>15183</v>
      </c>
      <c r="D50" s="382">
        <v>6905</v>
      </c>
      <c r="E50" s="402">
        <v>22088</v>
      </c>
      <c r="F50" s="382">
        <v>14610</v>
      </c>
      <c r="G50" s="382">
        <v>6975</v>
      </c>
      <c r="H50" s="402">
        <v>21585</v>
      </c>
      <c r="I50" s="382">
        <v>15036</v>
      </c>
      <c r="J50" s="382">
        <v>6986</v>
      </c>
      <c r="K50" s="402">
        <v>22022</v>
      </c>
      <c r="L50" s="382">
        <v>15188</v>
      </c>
      <c r="M50" s="382">
        <v>6872</v>
      </c>
      <c r="N50" s="402">
        <v>22060</v>
      </c>
      <c r="O50" s="382">
        <v>15290</v>
      </c>
      <c r="P50" s="382">
        <v>7031</v>
      </c>
      <c r="Q50" s="402">
        <f t="shared" si="0"/>
        <v>22321</v>
      </c>
      <c r="R50" s="382">
        <v>15107</v>
      </c>
      <c r="S50" s="382">
        <v>7212</v>
      </c>
      <c r="T50" s="402">
        <f t="shared" si="1"/>
        <v>22319</v>
      </c>
      <c r="U50" s="382">
        <v>15382</v>
      </c>
      <c r="V50" s="382">
        <v>7587</v>
      </c>
      <c r="W50" s="402">
        <f t="shared" si="2"/>
        <v>22969</v>
      </c>
      <c r="X50" s="382">
        <v>17110</v>
      </c>
      <c r="Y50" s="382">
        <v>8893</v>
      </c>
      <c r="Z50" s="402">
        <f t="shared" si="3"/>
        <v>26003</v>
      </c>
      <c r="AA50" s="382">
        <v>17495</v>
      </c>
      <c r="AB50" s="382">
        <v>8980</v>
      </c>
      <c r="AC50" s="402">
        <f t="shared" si="4"/>
        <v>26475</v>
      </c>
      <c r="AD50" s="382">
        <v>17936</v>
      </c>
      <c r="AE50" s="382">
        <v>9112</v>
      </c>
      <c r="AF50" s="402">
        <f t="shared" si="5"/>
        <v>27048</v>
      </c>
      <c r="AI50" s="604"/>
      <c r="AJ50" s="604"/>
    </row>
    <row r="51" spans="1:36" s="483" customFormat="1" ht="12.95" customHeight="1">
      <c r="A51" s="275" t="s">
        <v>272</v>
      </c>
      <c r="B51" s="301" t="s">
        <v>132</v>
      </c>
      <c r="C51" s="383">
        <v>26047</v>
      </c>
      <c r="D51" s="383">
        <v>12391</v>
      </c>
      <c r="E51" s="401">
        <v>38438</v>
      </c>
      <c r="F51" s="383">
        <v>26446</v>
      </c>
      <c r="G51" s="383">
        <v>12508</v>
      </c>
      <c r="H51" s="401">
        <v>38954</v>
      </c>
      <c r="I51" s="383">
        <v>26759</v>
      </c>
      <c r="J51" s="383">
        <v>12643</v>
      </c>
      <c r="K51" s="401">
        <v>39402</v>
      </c>
      <c r="L51" s="383">
        <v>26907</v>
      </c>
      <c r="M51" s="383">
        <v>12878</v>
      </c>
      <c r="N51" s="401">
        <v>39785</v>
      </c>
      <c r="O51" s="383">
        <v>27478</v>
      </c>
      <c r="P51" s="383">
        <v>13039</v>
      </c>
      <c r="Q51" s="401">
        <f t="shared" si="0"/>
        <v>40517</v>
      </c>
      <c r="R51" s="383">
        <v>27769</v>
      </c>
      <c r="S51" s="383">
        <v>13225</v>
      </c>
      <c r="T51" s="401">
        <f t="shared" si="1"/>
        <v>40994</v>
      </c>
      <c r="U51" s="383">
        <v>28270</v>
      </c>
      <c r="V51" s="383">
        <v>13674</v>
      </c>
      <c r="W51" s="401">
        <f t="shared" si="2"/>
        <v>41944</v>
      </c>
      <c r="X51" s="383">
        <v>28937</v>
      </c>
      <c r="Y51" s="383">
        <v>13875</v>
      </c>
      <c r="Z51" s="401">
        <f t="shared" si="3"/>
        <v>42812</v>
      </c>
      <c r="AA51" s="383">
        <v>29353</v>
      </c>
      <c r="AB51" s="383">
        <v>14198</v>
      </c>
      <c r="AC51" s="401">
        <f t="shared" si="4"/>
        <v>43551</v>
      </c>
      <c r="AD51" s="383">
        <v>29315</v>
      </c>
      <c r="AE51" s="383">
        <v>14393</v>
      </c>
      <c r="AF51" s="401">
        <f t="shared" si="5"/>
        <v>43708</v>
      </c>
      <c r="AI51" s="604"/>
      <c r="AJ51" s="604"/>
    </row>
    <row r="52" spans="1:36" s="483" customFormat="1" ht="12.95" customHeight="1">
      <c r="A52" s="270" t="s">
        <v>273</v>
      </c>
      <c r="B52" s="300" t="s">
        <v>133</v>
      </c>
      <c r="C52" s="382">
        <v>26414</v>
      </c>
      <c r="D52" s="382">
        <v>17148</v>
      </c>
      <c r="E52" s="402">
        <v>43562</v>
      </c>
      <c r="F52" s="382">
        <v>27472</v>
      </c>
      <c r="G52" s="382">
        <v>17586</v>
      </c>
      <c r="H52" s="402">
        <v>45058</v>
      </c>
      <c r="I52" s="382">
        <v>29501</v>
      </c>
      <c r="J52" s="382">
        <v>17778</v>
      </c>
      <c r="K52" s="402">
        <v>47279</v>
      </c>
      <c r="L52" s="382">
        <v>30215</v>
      </c>
      <c r="M52" s="382">
        <v>17931</v>
      </c>
      <c r="N52" s="402">
        <v>48146</v>
      </c>
      <c r="O52" s="382">
        <v>29503</v>
      </c>
      <c r="P52" s="382">
        <v>18144</v>
      </c>
      <c r="Q52" s="402">
        <f t="shared" si="0"/>
        <v>47647</v>
      </c>
      <c r="R52" s="382">
        <v>31923</v>
      </c>
      <c r="S52" s="382">
        <v>18537</v>
      </c>
      <c r="T52" s="402">
        <f t="shared" si="1"/>
        <v>50460</v>
      </c>
      <c r="U52" s="382">
        <v>29179</v>
      </c>
      <c r="V52" s="382">
        <v>19230</v>
      </c>
      <c r="W52" s="402">
        <f t="shared" si="2"/>
        <v>48409</v>
      </c>
      <c r="X52" s="382">
        <v>33070</v>
      </c>
      <c r="Y52" s="382">
        <v>21678</v>
      </c>
      <c r="Z52" s="402">
        <f t="shared" si="3"/>
        <v>54748</v>
      </c>
      <c r="AA52" s="382">
        <v>32692</v>
      </c>
      <c r="AB52" s="382">
        <v>22109</v>
      </c>
      <c r="AC52" s="402">
        <f t="shared" si="4"/>
        <v>54801</v>
      </c>
      <c r="AD52" s="382">
        <v>33102</v>
      </c>
      <c r="AE52" s="382">
        <v>22404</v>
      </c>
      <c r="AF52" s="402">
        <f t="shared" si="5"/>
        <v>55506</v>
      </c>
      <c r="AI52" s="604"/>
      <c r="AJ52" s="604"/>
    </row>
    <row r="53" spans="1:36" s="483" customFormat="1" ht="12.95" customHeight="1">
      <c r="A53" s="275" t="s">
        <v>274</v>
      </c>
      <c r="B53" s="301" t="s">
        <v>177</v>
      </c>
      <c r="C53" s="383">
        <v>24338</v>
      </c>
      <c r="D53" s="383">
        <v>11945</v>
      </c>
      <c r="E53" s="401">
        <v>36283</v>
      </c>
      <c r="F53" s="383">
        <v>25045</v>
      </c>
      <c r="G53" s="383">
        <v>12159</v>
      </c>
      <c r="H53" s="401">
        <v>37204</v>
      </c>
      <c r="I53" s="383">
        <v>25251</v>
      </c>
      <c r="J53" s="383">
        <v>12460</v>
      </c>
      <c r="K53" s="401">
        <v>37711</v>
      </c>
      <c r="L53" s="383">
        <v>25982</v>
      </c>
      <c r="M53" s="383">
        <v>12855</v>
      </c>
      <c r="N53" s="401">
        <v>38837</v>
      </c>
      <c r="O53" s="383">
        <v>26054</v>
      </c>
      <c r="P53" s="383">
        <v>13010</v>
      </c>
      <c r="Q53" s="401">
        <f t="shared" si="0"/>
        <v>39064</v>
      </c>
      <c r="R53" s="383">
        <v>26118</v>
      </c>
      <c r="S53" s="383">
        <v>13277</v>
      </c>
      <c r="T53" s="401">
        <f t="shared" si="1"/>
        <v>39395</v>
      </c>
      <c r="U53" s="383">
        <v>26854</v>
      </c>
      <c r="V53" s="383">
        <v>14445</v>
      </c>
      <c r="W53" s="401">
        <f t="shared" si="2"/>
        <v>41299</v>
      </c>
      <c r="X53" s="383">
        <v>28807</v>
      </c>
      <c r="Y53" s="383">
        <v>15522</v>
      </c>
      <c r="Z53" s="401">
        <f t="shared" si="3"/>
        <v>44329</v>
      </c>
      <c r="AA53" s="383">
        <v>28578</v>
      </c>
      <c r="AB53" s="383">
        <v>15514</v>
      </c>
      <c r="AC53" s="401">
        <f t="shared" si="4"/>
        <v>44092</v>
      </c>
      <c r="AD53" s="383">
        <v>28335</v>
      </c>
      <c r="AE53" s="383">
        <v>15803</v>
      </c>
      <c r="AF53" s="401">
        <f t="shared" si="5"/>
        <v>44138</v>
      </c>
      <c r="AI53" s="604"/>
      <c r="AJ53" s="604"/>
    </row>
    <row r="54" spans="1:36" s="483" customFormat="1" ht="12.95" customHeight="1">
      <c r="A54" s="270" t="s">
        <v>275</v>
      </c>
      <c r="B54" s="300" t="s">
        <v>134</v>
      </c>
      <c r="C54" s="382">
        <v>20588</v>
      </c>
      <c r="D54" s="382">
        <v>7324</v>
      </c>
      <c r="E54" s="402">
        <v>27912</v>
      </c>
      <c r="F54" s="382">
        <v>21216</v>
      </c>
      <c r="G54" s="382">
        <v>6976</v>
      </c>
      <c r="H54" s="402">
        <v>28192</v>
      </c>
      <c r="I54" s="382">
        <v>22545</v>
      </c>
      <c r="J54" s="382">
        <v>6451</v>
      </c>
      <c r="K54" s="402">
        <v>28996</v>
      </c>
      <c r="L54" s="382">
        <v>23103</v>
      </c>
      <c r="M54" s="382">
        <v>6735</v>
      </c>
      <c r="N54" s="402">
        <v>29838</v>
      </c>
      <c r="O54" s="382">
        <v>24790</v>
      </c>
      <c r="P54" s="382">
        <v>6962</v>
      </c>
      <c r="Q54" s="402">
        <f t="shared" si="0"/>
        <v>31752</v>
      </c>
      <c r="R54" s="382">
        <v>24018</v>
      </c>
      <c r="S54" s="382">
        <v>7471</v>
      </c>
      <c r="T54" s="402">
        <f t="shared" si="1"/>
        <v>31489</v>
      </c>
      <c r="U54" s="382">
        <v>24793</v>
      </c>
      <c r="V54" s="382">
        <v>7875</v>
      </c>
      <c r="W54" s="402">
        <f t="shared" si="2"/>
        <v>32668</v>
      </c>
      <c r="X54" s="382">
        <v>28408</v>
      </c>
      <c r="Y54" s="382">
        <v>10888</v>
      </c>
      <c r="Z54" s="402">
        <f t="shared" si="3"/>
        <v>39296</v>
      </c>
      <c r="AA54" s="382">
        <v>28079</v>
      </c>
      <c r="AB54" s="382">
        <v>10343</v>
      </c>
      <c r="AC54" s="402">
        <f t="shared" si="4"/>
        <v>38422</v>
      </c>
      <c r="AD54" s="382">
        <v>28065</v>
      </c>
      <c r="AE54" s="382">
        <v>10121</v>
      </c>
      <c r="AF54" s="402">
        <f t="shared" si="5"/>
        <v>38186</v>
      </c>
      <c r="AI54" s="604"/>
      <c r="AJ54" s="604"/>
    </row>
    <row r="55" spans="1:36" s="483" customFormat="1" ht="12.95" customHeight="1">
      <c r="A55" s="275" t="s">
        <v>276</v>
      </c>
      <c r="B55" s="301" t="s">
        <v>135</v>
      </c>
      <c r="C55" s="383">
        <v>22531</v>
      </c>
      <c r="D55" s="383">
        <v>13953</v>
      </c>
      <c r="E55" s="401">
        <v>36484</v>
      </c>
      <c r="F55" s="383">
        <v>22975</v>
      </c>
      <c r="G55" s="383">
        <v>14211</v>
      </c>
      <c r="H55" s="401">
        <v>37186</v>
      </c>
      <c r="I55" s="383">
        <v>23216</v>
      </c>
      <c r="J55" s="383">
        <v>14526</v>
      </c>
      <c r="K55" s="401">
        <v>37742</v>
      </c>
      <c r="L55" s="383">
        <v>23555</v>
      </c>
      <c r="M55" s="383">
        <v>14720</v>
      </c>
      <c r="N55" s="401">
        <v>38275</v>
      </c>
      <c r="O55" s="383">
        <v>24254</v>
      </c>
      <c r="P55" s="383">
        <v>15020</v>
      </c>
      <c r="Q55" s="401">
        <f t="shared" si="0"/>
        <v>39274</v>
      </c>
      <c r="R55" s="383">
        <v>25589</v>
      </c>
      <c r="S55" s="383">
        <v>15470</v>
      </c>
      <c r="T55" s="401">
        <f t="shared" si="1"/>
        <v>41059</v>
      </c>
      <c r="U55" s="383">
        <v>26077</v>
      </c>
      <c r="V55" s="383">
        <v>16147</v>
      </c>
      <c r="W55" s="401">
        <f t="shared" si="2"/>
        <v>42224</v>
      </c>
      <c r="X55" s="383">
        <v>28528</v>
      </c>
      <c r="Y55" s="383">
        <v>17835</v>
      </c>
      <c r="Z55" s="401">
        <f t="shared" si="3"/>
        <v>46363</v>
      </c>
      <c r="AA55" s="383">
        <v>29572</v>
      </c>
      <c r="AB55" s="383">
        <v>18574</v>
      </c>
      <c r="AC55" s="401">
        <f t="shared" si="4"/>
        <v>48146</v>
      </c>
      <c r="AD55" s="383">
        <v>30609</v>
      </c>
      <c r="AE55" s="383">
        <v>19215</v>
      </c>
      <c r="AF55" s="401">
        <f t="shared" si="5"/>
        <v>49824</v>
      </c>
      <c r="AI55" s="604"/>
      <c r="AJ55" s="604"/>
    </row>
    <row r="56" spans="1:36" s="483" customFormat="1" ht="12.95" customHeight="1">
      <c r="A56" s="270" t="s">
        <v>277</v>
      </c>
      <c r="B56" s="300" t="s">
        <v>136</v>
      </c>
      <c r="C56" s="382">
        <v>10844</v>
      </c>
      <c r="D56" s="382">
        <v>4094</v>
      </c>
      <c r="E56" s="402">
        <v>14938</v>
      </c>
      <c r="F56" s="382">
        <v>10173</v>
      </c>
      <c r="G56" s="382">
        <v>3551</v>
      </c>
      <c r="H56" s="402">
        <v>13724</v>
      </c>
      <c r="I56" s="382">
        <v>10196</v>
      </c>
      <c r="J56" s="382">
        <v>2892</v>
      </c>
      <c r="K56" s="402">
        <v>13088</v>
      </c>
      <c r="L56" s="382">
        <v>10455</v>
      </c>
      <c r="M56" s="382">
        <v>2993</v>
      </c>
      <c r="N56" s="402">
        <v>13448</v>
      </c>
      <c r="O56" s="382">
        <v>10680</v>
      </c>
      <c r="P56" s="382">
        <v>3318</v>
      </c>
      <c r="Q56" s="402">
        <f t="shared" si="0"/>
        <v>13998</v>
      </c>
      <c r="R56" s="382">
        <v>10512</v>
      </c>
      <c r="S56" s="382">
        <v>3447</v>
      </c>
      <c r="T56" s="402">
        <f t="shared" si="1"/>
        <v>13959</v>
      </c>
      <c r="U56" s="382">
        <v>10676</v>
      </c>
      <c r="V56" s="382">
        <v>3435</v>
      </c>
      <c r="W56" s="402">
        <f t="shared" si="2"/>
        <v>14111</v>
      </c>
      <c r="X56" s="382">
        <v>12219</v>
      </c>
      <c r="Y56" s="382">
        <v>5010</v>
      </c>
      <c r="Z56" s="402">
        <f t="shared" si="3"/>
        <v>17229</v>
      </c>
      <c r="AA56" s="382">
        <v>11930</v>
      </c>
      <c r="AB56" s="382">
        <v>4434</v>
      </c>
      <c r="AC56" s="402">
        <f t="shared" si="4"/>
        <v>16364</v>
      </c>
      <c r="AD56" s="382">
        <v>11688</v>
      </c>
      <c r="AE56" s="382">
        <v>4038</v>
      </c>
      <c r="AF56" s="402">
        <f t="shared" si="5"/>
        <v>15726</v>
      </c>
      <c r="AI56" s="604"/>
      <c r="AJ56" s="604"/>
    </row>
    <row r="57" spans="1:36" s="483" customFormat="1" ht="12.95" customHeight="1">
      <c r="A57" s="275" t="s">
        <v>278</v>
      </c>
      <c r="B57" s="301" t="s">
        <v>137</v>
      </c>
      <c r="C57" s="383">
        <v>7848</v>
      </c>
      <c r="D57" s="383">
        <v>4309</v>
      </c>
      <c r="E57" s="401">
        <v>12157</v>
      </c>
      <c r="F57" s="383">
        <v>7738</v>
      </c>
      <c r="G57" s="383">
        <v>4356</v>
      </c>
      <c r="H57" s="401">
        <v>12094</v>
      </c>
      <c r="I57" s="383">
        <v>7944</v>
      </c>
      <c r="J57" s="383">
        <v>4357</v>
      </c>
      <c r="K57" s="401">
        <v>12301</v>
      </c>
      <c r="L57" s="383">
        <v>8397</v>
      </c>
      <c r="M57" s="383">
        <v>4476</v>
      </c>
      <c r="N57" s="401">
        <v>12873</v>
      </c>
      <c r="O57" s="383">
        <v>8344</v>
      </c>
      <c r="P57" s="383">
        <v>4559</v>
      </c>
      <c r="Q57" s="401">
        <f t="shared" si="0"/>
        <v>12903</v>
      </c>
      <c r="R57" s="383">
        <v>8577</v>
      </c>
      <c r="S57" s="383">
        <v>4662</v>
      </c>
      <c r="T57" s="401">
        <f t="shared" si="1"/>
        <v>13239</v>
      </c>
      <c r="U57" s="383">
        <v>8727</v>
      </c>
      <c r="V57" s="383">
        <v>4877</v>
      </c>
      <c r="W57" s="401">
        <f t="shared" si="2"/>
        <v>13604</v>
      </c>
      <c r="X57" s="383">
        <v>9522</v>
      </c>
      <c r="Y57" s="383">
        <v>5798</v>
      </c>
      <c r="Z57" s="401">
        <f t="shared" si="3"/>
        <v>15320</v>
      </c>
      <c r="AA57" s="383">
        <v>9466</v>
      </c>
      <c r="AB57" s="383">
        <v>5905</v>
      </c>
      <c r="AC57" s="401">
        <f t="shared" si="4"/>
        <v>15371</v>
      </c>
      <c r="AD57" s="383">
        <v>9544</v>
      </c>
      <c r="AE57" s="383">
        <v>6069</v>
      </c>
      <c r="AF57" s="401">
        <f t="shared" si="5"/>
        <v>15613</v>
      </c>
      <c r="AI57" s="604"/>
      <c r="AJ57" s="604"/>
    </row>
    <row r="58" spans="1:36" s="483" customFormat="1" ht="12.95" customHeight="1">
      <c r="A58" s="270" t="s">
        <v>279</v>
      </c>
      <c r="B58" s="300" t="s">
        <v>138</v>
      </c>
      <c r="C58" s="382">
        <v>9389</v>
      </c>
      <c r="D58" s="382">
        <v>5230</v>
      </c>
      <c r="E58" s="402">
        <v>14619</v>
      </c>
      <c r="F58" s="382">
        <v>9460</v>
      </c>
      <c r="G58" s="382">
        <v>5283</v>
      </c>
      <c r="H58" s="402">
        <v>14743</v>
      </c>
      <c r="I58" s="382">
        <v>9470</v>
      </c>
      <c r="J58" s="382">
        <v>5311</v>
      </c>
      <c r="K58" s="402">
        <v>14781</v>
      </c>
      <c r="L58" s="382">
        <v>8877</v>
      </c>
      <c r="M58" s="382">
        <v>5812</v>
      </c>
      <c r="N58" s="402">
        <v>14689</v>
      </c>
      <c r="O58" s="382">
        <v>9145</v>
      </c>
      <c r="P58" s="382">
        <v>5434</v>
      </c>
      <c r="Q58" s="402">
        <f t="shared" si="0"/>
        <v>14579</v>
      </c>
      <c r="R58" s="382">
        <v>9467</v>
      </c>
      <c r="S58" s="382">
        <v>5546</v>
      </c>
      <c r="T58" s="402">
        <f t="shared" si="1"/>
        <v>15013</v>
      </c>
      <c r="U58" s="382">
        <v>9751</v>
      </c>
      <c r="V58" s="382">
        <v>5830</v>
      </c>
      <c r="W58" s="402">
        <f t="shared" si="2"/>
        <v>15581</v>
      </c>
      <c r="X58" s="382">
        <v>10131</v>
      </c>
      <c r="Y58" s="382">
        <v>6770</v>
      </c>
      <c r="Z58" s="402">
        <f t="shared" si="3"/>
        <v>16901</v>
      </c>
      <c r="AA58" s="382">
        <v>10197</v>
      </c>
      <c r="AB58" s="382">
        <v>6834</v>
      </c>
      <c r="AC58" s="402">
        <f t="shared" si="4"/>
        <v>17031</v>
      </c>
      <c r="AD58" s="382">
        <v>10976</v>
      </c>
      <c r="AE58" s="382">
        <v>6899</v>
      </c>
      <c r="AF58" s="402">
        <f t="shared" si="5"/>
        <v>17875</v>
      </c>
      <c r="AI58" s="604"/>
      <c r="AJ58" s="604"/>
    </row>
    <row r="59" spans="1:36" s="483" customFormat="1" ht="12.95" customHeight="1">
      <c r="A59" s="275" t="s">
        <v>280</v>
      </c>
      <c r="B59" s="301" t="s">
        <v>139</v>
      </c>
      <c r="C59" s="383">
        <v>15995</v>
      </c>
      <c r="D59" s="383">
        <v>9286</v>
      </c>
      <c r="E59" s="401">
        <v>25281</v>
      </c>
      <c r="F59" s="383">
        <v>16025</v>
      </c>
      <c r="G59" s="383">
        <v>9286</v>
      </c>
      <c r="H59" s="401">
        <v>25311</v>
      </c>
      <c r="I59" s="383">
        <v>16308</v>
      </c>
      <c r="J59" s="383">
        <v>9375</v>
      </c>
      <c r="K59" s="401">
        <v>25683</v>
      </c>
      <c r="L59" s="383">
        <v>16710</v>
      </c>
      <c r="M59" s="383">
        <v>9434</v>
      </c>
      <c r="N59" s="401">
        <v>26144</v>
      </c>
      <c r="O59" s="383">
        <v>16798</v>
      </c>
      <c r="P59" s="383">
        <v>9701</v>
      </c>
      <c r="Q59" s="401">
        <f t="shared" si="0"/>
        <v>26499</v>
      </c>
      <c r="R59" s="383">
        <v>16855</v>
      </c>
      <c r="S59" s="383">
        <v>9947</v>
      </c>
      <c r="T59" s="401">
        <f t="shared" si="1"/>
        <v>26802</v>
      </c>
      <c r="U59" s="383">
        <v>17353</v>
      </c>
      <c r="V59" s="383">
        <v>10524</v>
      </c>
      <c r="W59" s="401">
        <f t="shared" si="2"/>
        <v>27877</v>
      </c>
      <c r="X59" s="383">
        <v>18749</v>
      </c>
      <c r="Y59" s="383">
        <v>11930</v>
      </c>
      <c r="Z59" s="401">
        <f t="shared" si="3"/>
        <v>30679</v>
      </c>
      <c r="AA59" s="383">
        <v>18717</v>
      </c>
      <c r="AB59" s="383">
        <v>12060</v>
      </c>
      <c r="AC59" s="401">
        <f t="shared" si="4"/>
        <v>30777</v>
      </c>
      <c r="AD59" s="383">
        <v>18771</v>
      </c>
      <c r="AE59" s="383">
        <v>12295</v>
      </c>
      <c r="AF59" s="401">
        <f t="shared" si="5"/>
        <v>31066</v>
      </c>
      <c r="AI59" s="604"/>
      <c r="AJ59" s="604"/>
    </row>
    <row r="60" spans="1:36" s="483" customFormat="1" ht="12.95" customHeight="1">
      <c r="A60" s="270" t="s">
        <v>281</v>
      </c>
      <c r="B60" s="300" t="s">
        <v>140</v>
      </c>
      <c r="C60" s="382">
        <v>9701</v>
      </c>
      <c r="D60" s="382">
        <v>5628</v>
      </c>
      <c r="E60" s="402">
        <v>15329</v>
      </c>
      <c r="F60" s="382">
        <v>9649</v>
      </c>
      <c r="G60" s="382">
        <v>5682</v>
      </c>
      <c r="H60" s="402">
        <v>15331</v>
      </c>
      <c r="I60" s="382">
        <v>9802</v>
      </c>
      <c r="J60" s="382">
        <v>5671</v>
      </c>
      <c r="K60" s="402">
        <v>15473</v>
      </c>
      <c r="L60" s="382">
        <v>9788</v>
      </c>
      <c r="M60" s="382">
        <v>5609</v>
      </c>
      <c r="N60" s="402">
        <v>15397</v>
      </c>
      <c r="O60" s="382">
        <v>9962</v>
      </c>
      <c r="P60" s="382">
        <v>5689</v>
      </c>
      <c r="Q60" s="402">
        <f t="shared" si="0"/>
        <v>15651</v>
      </c>
      <c r="R60" s="382">
        <v>9573</v>
      </c>
      <c r="S60" s="382">
        <v>5822</v>
      </c>
      <c r="T60" s="402">
        <f t="shared" si="1"/>
        <v>15395</v>
      </c>
      <c r="U60" s="382">
        <v>9929</v>
      </c>
      <c r="V60" s="382">
        <v>6113</v>
      </c>
      <c r="W60" s="402">
        <f t="shared" si="2"/>
        <v>16042</v>
      </c>
      <c r="X60" s="382">
        <v>10627</v>
      </c>
      <c r="Y60" s="382">
        <v>7027</v>
      </c>
      <c r="Z60" s="402">
        <f t="shared" si="3"/>
        <v>17654</v>
      </c>
      <c r="AA60" s="382">
        <v>10696</v>
      </c>
      <c r="AB60" s="382">
        <v>7050</v>
      </c>
      <c r="AC60" s="402">
        <f t="shared" si="4"/>
        <v>17746</v>
      </c>
      <c r="AD60" s="382">
        <v>10885</v>
      </c>
      <c r="AE60" s="382">
        <v>7111</v>
      </c>
      <c r="AF60" s="402">
        <f t="shared" si="5"/>
        <v>17996</v>
      </c>
      <c r="AI60" s="604"/>
      <c r="AJ60" s="604"/>
    </row>
    <row r="61" spans="1:36" s="483" customFormat="1" ht="12.95" customHeight="1">
      <c r="A61" s="275" t="s">
        <v>282</v>
      </c>
      <c r="B61" s="301" t="s">
        <v>141</v>
      </c>
      <c r="C61" s="383">
        <v>18223</v>
      </c>
      <c r="D61" s="383">
        <v>11765</v>
      </c>
      <c r="E61" s="401">
        <v>29988</v>
      </c>
      <c r="F61" s="383">
        <v>18045</v>
      </c>
      <c r="G61" s="383">
        <v>11654</v>
      </c>
      <c r="H61" s="401">
        <v>29699</v>
      </c>
      <c r="I61" s="383">
        <v>18375</v>
      </c>
      <c r="J61" s="383">
        <v>11828</v>
      </c>
      <c r="K61" s="401">
        <v>30203</v>
      </c>
      <c r="L61" s="383">
        <v>19196</v>
      </c>
      <c r="M61" s="383">
        <v>12384</v>
      </c>
      <c r="N61" s="401">
        <v>31580</v>
      </c>
      <c r="O61" s="383">
        <v>19661</v>
      </c>
      <c r="P61" s="383">
        <v>12606</v>
      </c>
      <c r="Q61" s="401">
        <f t="shared" si="0"/>
        <v>32267</v>
      </c>
      <c r="R61" s="383">
        <v>22150</v>
      </c>
      <c r="S61" s="383">
        <v>13155</v>
      </c>
      <c r="T61" s="401">
        <f t="shared" si="1"/>
        <v>35305</v>
      </c>
      <c r="U61" s="383">
        <v>22737</v>
      </c>
      <c r="V61" s="383">
        <v>14137</v>
      </c>
      <c r="W61" s="401">
        <f t="shared" si="2"/>
        <v>36874</v>
      </c>
      <c r="X61" s="383">
        <v>24773</v>
      </c>
      <c r="Y61" s="383">
        <v>16610</v>
      </c>
      <c r="Z61" s="401">
        <f t="shared" si="3"/>
        <v>41383</v>
      </c>
      <c r="AA61" s="383">
        <v>24810</v>
      </c>
      <c r="AB61" s="383">
        <v>17048</v>
      </c>
      <c r="AC61" s="401">
        <f t="shared" si="4"/>
        <v>41858</v>
      </c>
      <c r="AD61" s="383">
        <v>25021</v>
      </c>
      <c r="AE61" s="383">
        <v>17308</v>
      </c>
      <c r="AF61" s="401">
        <f t="shared" si="5"/>
        <v>42329</v>
      </c>
      <c r="AI61" s="604"/>
      <c r="AJ61" s="604"/>
    </row>
    <row r="62" spans="1:36" s="483" customFormat="1" ht="12.95" customHeight="1">
      <c r="A62" s="270" t="s">
        <v>283</v>
      </c>
      <c r="B62" s="300" t="s">
        <v>142</v>
      </c>
      <c r="C62" s="382">
        <v>32443</v>
      </c>
      <c r="D62" s="382">
        <v>20569</v>
      </c>
      <c r="E62" s="402">
        <v>53012</v>
      </c>
      <c r="F62" s="382">
        <v>33407</v>
      </c>
      <c r="G62" s="382">
        <v>20843</v>
      </c>
      <c r="H62" s="402">
        <v>54250</v>
      </c>
      <c r="I62" s="382">
        <v>34131</v>
      </c>
      <c r="J62" s="382">
        <v>21294</v>
      </c>
      <c r="K62" s="402">
        <v>55425</v>
      </c>
      <c r="L62" s="382">
        <v>35060</v>
      </c>
      <c r="M62" s="382">
        <v>21588</v>
      </c>
      <c r="N62" s="402">
        <v>56648</v>
      </c>
      <c r="O62" s="382">
        <v>35363</v>
      </c>
      <c r="P62" s="382">
        <v>21870</v>
      </c>
      <c r="Q62" s="402">
        <f t="shared" si="0"/>
        <v>57233</v>
      </c>
      <c r="R62" s="382">
        <v>35736</v>
      </c>
      <c r="S62" s="382">
        <v>22125</v>
      </c>
      <c r="T62" s="402">
        <f t="shared" si="1"/>
        <v>57861</v>
      </c>
      <c r="U62" s="382">
        <v>37285</v>
      </c>
      <c r="V62" s="382">
        <v>23172</v>
      </c>
      <c r="W62" s="402">
        <f t="shared" si="2"/>
        <v>60457</v>
      </c>
      <c r="X62" s="382">
        <v>41018</v>
      </c>
      <c r="Y62" s="382">
        <v>26227</v>
      </c>
      <c r="Z62" s="402">
        <f t="shared" si="3"/>
        <v>67245</v>
      </c>
      <c r="AA62" s="382">
        <v>41074</v>
      </c>
      <c r="AB62" s="382">
        <v>26871</v>
      </c>
      <c r="AC62" s="402">
        <f t="shared" si="4"/>
        <v>67945</v>
      </c>
      <c r="AD62" s="382">
        <v>42060</v>
      </c>
      <c r="AE62" s="382">
        <v>27320</v>
      </c>
      <c r="AF62" s="402">
        <f t="shared" si="5"/>
        <v>69380</v>
      </c>
      <c r="AI62" s="604"/>
      <c r="AJ62" s="604"/>
    </row>
    <row r="63" spans="1:36" s="483" customFormat="1" ht="12.95" customHeight="1">
      <c r="A63" s="275" t="s">
        <v>284</v>
      </c>
      <c r="B63" s="301" t="s">
        <v>143</v>
      </c>
      <c r="C63" s="383">
        <v>11747</v>
      </c>
      <c r="D63" s="383">
        <v>3291</v>
      </c>
      <c r="E63" s="401">
        <v>15038</v>
      </c>
      <c r="F63" s="383">
        <v>12132</v>
      </c>
      <c r="G63" s="383">
        <v>2903</v>
      </c>
      <c r="H63" s="401">
        <v>15035</v>
      </c>
      <c r="I63" s="383">
        <v>13335</v>
      </c>
      <c r="J63" s="383">
        <v>2676</v>
      </c>
      <c r="K63" s="401">
        <v>16011</v>
      </c>
      <c r="L63" s="383">
        <v>14359</v>
      </c>
      <c r="M63" s="383">
        <v>2745</v>
      </c>
      <c r="N63" s="401">
        <v>17104</v>
      </c>
      <c r="O63" s="383">
        <v>14807</v>
      </c>
      <c r="P63" s="383">
        <v>3047</v>
      </c>
      <c r="Q63" s="401">
        <f t="shared" si="0"/>
        <v>17854</v>
      </c>
      <c r="R63" s="383">
        <v>14418</v>
      </c>
      <c r="S63" s="383">
        <v>3106</v>
      </c>
      <c r="T63" s="401">
        <f t="shared" si="1"/>
        <v>17524</v>
      </c>
      <c r="U63" s="383">
        <v>14407</v>
      </c>
      <c r="V63" s="383">
        <v>3290</v>
      </c>
      <c r="W63" s="401">
        <f t="shared" si="2"/>
        <v>17697</v>
      </c>
      <c r="X63" s="383">
        <v>15692</v>
      </c>
      <c r="Y63" s="383">
        <v>4761</v>
      </c>
      <c r="Z63" s="401">
        <f t="shared" si="3"/>
        <v>20453</v>
      </c>
      <c r="AA63" s="383">
        <v>15348</v>
      </c>
      <c r="AB63" s="383">
        <v>4416</v>
      </c>
      <c r="AC63" s="401">
        <f t="shared" si="4"/>
        <v>19764</v>
      </c>
      <c r="AD63" s="383">
        <v>15100</v>
      </c>
      <c r="AE63" s="383">
        <v>4143</v>
      </c>
      <c r="AF63" s="401">
        <f t="shared" si="5"/>
        <v>19243</v>
      </c>
      <c r="AI63" s="604"/>
      <c r="AJ63" s="604"/>
    </row>
    <row r="64" spans="1:36" s="483" customFormat="1" ht="12.95" customHeight="1">
      <c r="A64" s="270" t="s">
        <v>285</v>
      </c>
      <c r="B64" s="300" t="s">
        <v>144</v>
      </c>
      <c r="C64" s="382">
        <v>6662</v>
      </c>
      <c r="D64" s="382">
        <v>3462</v>
      </c>
      <c r="E64" s="402">
        <v>10124</v>
      </c>
      <c r="F64" s="382">
        <v>6565</v>
      </c>
      <c r="G64" s="382">
        <v>3462</v>
      </c>
      <c r="H64" s="402">
        <v>10027</v>
      </c>
      <c r="I64" s="382">
        <v>6571</v>
      </c>
      <c r="J64" s="382">
        <v>3475</v>
      </c>
      <c r="K64" s="402">
        <v>10046</v>
      </c>
      <c r="L64" s="382">
        <v>6714</v>
      </c>
      <c r="M64" s="382">
        <v>3473</v>
      </c>
      <c r="N64" s="402">
        <v>10187</v>
      </c>
      <c r="O64" s="382">
        <v>6723</v>
      </c>
      <c r="P64" s="382">
        <v>3508</v>
      </c>
      <c r="Q64" s="402">
        <f t="shared" si="0"/>
        <v>10231</v>
      </c>
      <c r="R64" s="382">
        <v>6721</v>
      </c>
      <c r="S64" s="382">
        <v>3651</v>
      </c>
      <c r="T64" s="402">
        <f t="shared" si="1"/>
        <v>10372</v>
      </c>
      <c r="U64" s="382">
        <v>6918</v>
      </c>
      <c r="V64" s="382">
        <v>3848</v>
      </c>
      <c r="W64" s="402">
        <f t="shared" si="2"/>
        <v>10766</v>
      </c>
      <c r="X64" s="382">
        <v>7857</v>
      </c>
      <c r="Y64" s="382">
        <v>4599</v>
      </c>
      <c r="Z64" s="402">
        <f t="shared" si="3"/>
        <v>12456</v>
      </c>
      <c r="AA64" s="382">
        <v>7718</v>
      </c>
      <c r="AB64" s="382">
        <v>4575</v>
      </c>
      <c r="AC64" s="402">
        <f t="shared" si="4"/>
        <v>12293</v>
      </c>
      <c r="AD64" s="382">
        <v>7604</v>
      </c>
      <c r="AE64" s="382">
        <v>4548</v>
      </c>
      <c r="AF64" s="402">
        <f t="shared" si="5"/>
        <v>12152</v>
      </c>
      <c r="AI64" s="604"/>
      <c r="AJ64" s="604"/>
    </row>
    <row r="65" spans="1:36" s="483" customFormat="1" ht="12.95" customHeight="1">
      <c r="A65" s="275" t="s">
        <v>286</v>
      </c>
      <c r="B65" s="301" t="s">
        <v>145</v>
      </c>
      <c r="C65" s="383">
        <v>19982</v>
      </c>
      <c r="D65" s="383">
        <v>9227</v>
      </c>
      <c r="E65" s="401">
        <v>29209</v>
      </c>
      <c r="F65" s="383">
        <v>20779</v>
      </c>
      <c r="G65" s="383">
        <v>9107</v>
      </c>
      <c r="H65" s="401">
        <v>29886</v>
      </c>
      <c r="I65" s="383">
        <v>20648</v>
      </c>
      <c r="J65" s="383">
        <v>9008</v>
      </c>
      <c r="K65" s="401">
        <v>29656</v>
      </c>
      <c r="L65" s="383">
        <v>20638</v>
      </c>
      <c r="M65" s="383">
        <v>8919</v>
      </c>
      <c r="N65" s="401">
        <v>29557</v>
      </c>
      <c r="O65" s="383">
        <v>19580</v>
      </c>
      <c r="P65" s="383">
        <v>8951</v>
      </c>
      <c r="Q65" s="401">
        <f t="shared" si="0"/>
        <v>28531</v>
      </c>
      <c r="R65" s="383">
        <v>19502</v>
      </c>
      <c r="S65" s="383">
        <v>9554</v>
      </c>
      <c r="T65" s="401">
        <f t="shared" si="1"/>
        <v>29056</v>
      </c>
      <c r="U65" s="383">
        <v>20327</v>
      </c>
      <c r="V65" s="383">
        <v>9833</v>
      </c>
      <c r="W65" s="401">
        <f t="shared" si="2"/>
        <v>30160</v>
      </c>
      <c r="X65" s="383">
        <v>21710</v>
      </c>
      <c r="Y65" s="383">
        <v>12074</v>
      </c>
      <c r="Z65" s="401">
        <f t="shared" si="3"/>
        <v>33784</v>
      </c>
      <c r="AA65" s="383">
        <v>21029</v>
      </c>
      <c r="AB65" s="383">
        <v>12481</v>
      </c>
      <c r="AC65" s="401">
        <f t="shared" si="4"/>
        <v>33510</v>
      </c>
      <c r="AD65" s="383">
        <v>21840</v>
      </c>
      <c r="AE65" s="383">
        <v>12328</v>
      </c>
      <c r="AF65" s="401">
        <f t="shared" si="5"/>
        <v>34168</v>
      </c>
      <c r="AI65" s="604"/>
      <c r="AJ65" s="604"/>
    </row>
    <row r="66" spans="1:36" s="483" customFormat="1" ht="12.95" customHeight="1">
      <c r="A66" s="270" t="s">
        <v>287</v>
      </c>
      <c r="B66" s="300" t="s">
        <v>146</v>
      </c>
      <c r="C66" s="382">
        <v>16996</v>
      </c>
      <c r="D66" s="382">
        <v>11125</v>
      </c>
      <c r="E66" s="402">
        <v>28121</v>
      </c>
      <c r="F66" s="382">
        <v>16889</v>
      </c>
      <c r="G66" s="382">
        <v>11063</v>
      </c>
      <c r="H66" s="402">
        <v>27952</v>
      </c>
      <c r="I66" s="382">
        <v>19069</v>
      </c>
      <c r="J66" s="382">
        <v>11123</v>
      </c>
      <c r="K66" s="402">
        <v>30192</v>
      </c>
      <c r="L66" s="382">
        <v>18761</v>
      </c>
      <c r="M66" s="382">
        <v>10998</v>
      </c>
      <c r="N66" s="402">
        <v>29759</v>
      </c>
      <c r="O66" s="382">
        <v>19971</v>
      </c>
      <c r="P66" s="382">
        <v>11041</v>
      </c>
      <c r="Q66" s="402">
        <f t="shared" si="0"/>
        <v>31012</v>
      </c>
      <c r="R66" s="382">
        <v>20923</v>
      </c>
      <c r="S66" s="382">
        <v>11588</v>
      </c>
      <c r="T66" s="402">
        <f t="shared" si="1"/>
        <v>32511</v>
      </c>
      <c r="U66" s="382">
        <v>21578</v>
      </c>
      <c r="V66" s="382">
        <v>12554</v>
      </c>
      <c r="W66" s="402">
        <f t="shared" si="2"/>
        <v>34132</v>
      </c>
      <c r="X66" s="382">
        <v>22537</v>
      </c>
      <c r="Y66" s="382">
        <v>15244</v>
      </c>
      <c r="Z66" s="402">
        <f t="shared" si="3"/>
        <v>37781</v>
      </c>
      <c r="AA66" s="382">
        <v>22574</v>
      </c>
      <c r="AB66" s="382">
        <v>15545</v>
      </c>
      <c r="AC66" s="402">
        <f t="shared" si="4"/>
        <v>38119</v>
      </c>
      <c r="AD66" s="382">
        <v>23456</v>
      </c>
      <c r="AE66" s="382">
        <v>15739</v>
      </c>
      <c r="AF66" s="402">
        <f t="shared" si="5"/>
        <v>39195</v>
      </c>
      <c r="AI66" s="604"/>
      <c r="AJ66" s="604"/>
    </row>
    <row r="67" spans="1:36" s="483" customFormat="1" ht="12.95" customHeight="1">
      <c r="A67" s="275" t="s">
        <v>288</v>
      </c>
      <c r="B67" s="301" t="s">
        <v>147</v>
      </c>
      <c r="C67" s="383">
        <v>17402</v>
      </c>
      <c r="D67" s="383">
        <v>7828</v>
      </c>
      <c r="E67" s="401">
        <v>25230</v>
      </c>
      <c r="F67" s="383">
        <v>16759</v>
      </c>
      <c r="G67" s="383">
        <v>7778</v>
      </c>
      <c r="H67" s="401">
        <v>24537</v>
      </c>
      <c r="I67" s="383">
        <v>16440</v>
      </c>
      <c r="J67" s="383">
        <v>7774</v>
      </c>
      <c r="K67" s="401">
        <v>24214</v>
      </c>
      <c r="L67" s="383">
        <v>17364</v>
      </c>
      <c r="M67" s="383">
        <v>7701</v>
      </c>
      <c r="N67" s="401">
        <v>25065</v>
      </c>
      <c r="O67" s="383">
        <v>17810</v>
      </c>
      <c r="P67" s="383">
        <v>7727</v>
      </c>
      <c r="Q67" s="401">
        <f t="shared" si="0"/>
        <v>25537</v>
      </c>
      <c r="R67" s="383">
        <v>17246</v>
      </c>
      <c r="S67" s="383">
        <v>7814</v>
      </c>
      <c r="T67" s="401">
        <f t="shared" si="1"/>
        <v>25060</v>
      </c>
      <c r="U67" s="383">
        <v>17447</v>
      </c>
      <c r="V67" s="383">
        <v>8398</v>
      </c>
      <c r="W67" s="401">
        <f t="shared" si="2"/>
        <v>25845</v>
      </c>
      <c r="X67" s="383">
        <v>18779</v>
      </c>
      <c r="Y67" s="383">
        <v>9802</v>
      </c>
      <c r="Z67" s="401">
        <f t="shared" si="3"/>
        <v>28581</v>
      </c>
      <c r="AA67" s="383">
        <v>18631</v>
      </c>
      <c r="AB67" s="383">
        <v>9784</v>
      </c>
      <c r="AC67" s="401">
        <f t="shared" si="4"/>
        <v>28415</v>
      </c>
      <c r="AD67" s="383">
        <v>18582</v>
      </c>
      <c r="AE67" s="383">
        <v>9866</v>
      </c>
      <c r="AF67" s="401">
        <f t="shared" si="5"/>
        <v>28448</v>
      </c>
      <c r="AI67" s="604"/>
      <c r="AJ67" s="604"/>
    </row>
    <row r="68" spans="1:36" s="483" customFormat="1" ht="12.95" customHeight="1">
      <c r="A68" s="270" t="s">
        <v>289</v>
      </c>
      <c r="B68" s="300" t="s">
        <v>148</v>
      </c>
      <c r="C68" s="382">
        <v>22606</v>
      </c>
      <c r="D68" s="382">
        <v>13989</v>
      </c>
      <c r="E68" s="402">
        <v>36595</v>
      </c>
      <c r="F68" s="382">
        <v>22658</v>
      </c>
      <c r="G68" s="382">
        <v>14163</v>
      </c>
      <c r="H68" s="402">
        <v>36821</v>
      </c>
      <c r="I68" s="382">
        <v>23132</v>
      </c>
      <c r="J68" s="382">
        <v>14336</v>
      </c>
      <c r="K68" s="402">
        <v>37468</v>
      </c>
      <c r="L68" s="382">
        <v>23394</v>
      </c>
      <c r="M68" s="382">
        <v>14406</v>
      </c>
      <c r="N68" s="402">
        <v>37800</v>
      </c>
      <c r="O68" s="382">
        <v>23545</v>
      </c>
      <c r="P68" s="382">
        <v>14560</v>
      </c>
      <c r="Q68" s="402">
        <f t="shared" si="0"/>
        <v>38105</v>
      </c>
      <c r="R68" s="382">
        <v>23193</v>
      </c>
      <c r="S68" s="382">
        <v>14728</v>
      </c>
      <c r="T68" s="402">
        <f t="shared" si="1"/>
        <v>37921</v>
      </c>
      <c r="U68" s="382">
        <v>23652</v>
      </c>
      <c r="V68" s="382">
        <v>15259</v>
      </c>
      <c r="W68" s="402">
        <f t="shared" si="2"/>
        <v>38911</v>
      </c>
      <c r="X68" s="382">
        <v>25610</v>
      </c>
      <c r="Y68" s="382">
        <v>17358</v>
      </c>
      <c r="Z68" s="402">
        <f t="shared" si="3"/>
        <v>42968</v>
      </c>
      <c r="AA68" s="382">
        <v>25785</v>
      </c>
      <c r="AB68" s="382">
        <v>17688</v>
      </c>
      <c r="AC68" s="402">
        <f t="shared" si="4"/>
        <v>43473</v>
      </c>
      <c r="AD68" s="382">
        <v>25921</v>
      </c>
      <c r="AE68" s="382">
        <v>17925</v>
      </c>
      <c r="AF68" s="402">
        <f t="shared" si="5"/>
        <v>43846</v>
      </c>
      <c r="AI68" s="604"/>
      <c r="AJ68" s="604"/>
    </row>
    <row r="69" spans="1:36" s="483" customFormat="1" ht="12.95" customHeight="1">
      <c r="A69" s="275" t="s">
        <v>290</v>
      </c>
      <c r="B69" s="301" t="s">
        <v>149</v>
      </c>
      <c r="C69" s="383">
        <v>8478</v>
      </c>
      <c r="D69" s="383">
        <v>1940</v>
      </c>
      <c r="E69" s="401">
        <v>10418</v>
      </c>
      <c r="F69" s="383">
        <v>9680</v>
      </c>
      <c r="G69" s="383">
        <v>1970</v>
      </c>
      <c r="H69" s="401">
        <v>11650</v>
      </c>
      <c r="I69" s="383">
        <v>10386</v>
      </c>
      <c r="J69" s="383">
        <v>1999</v>
      </c>
      <c r="K69" s="401">
        <v>12385</v>
      </c>
      <c r="L69" s="383">
        <v>11359</v>
      </c>
      <c r="M69" s="383">
        <v>2040</v>
      </c>
      <c r="N69" s="401">
        <v>13399</v>
      </c>
      <c r="O69" s="383">
        <v>11565</v>
      </c>
      <c r="P69" s="383">
        <v>2086</v>
      </c>
      <c r="Q69" s="401">
        <f t="shared" si="0"/>
        <v>13651</v>
      </c>
      <c r="R69" s="383">
        <v>12004</v>
      </c>
      <c r="S69" s="383">
        <v>2182</v>
      </c>
      <c r="T69" s="401">
        <f t="shared" si="1"/>
        <v>14186</v>
      </c>
      <c r="U69" s="383">
        <v>12157</v>
      </c>
      <c r="V69" s="383">
        <v>2276</v>
      </c>
      <c r="W69" s="401">
        <f t="shared" si="2"/>
        <v>14433</v>
      </c>
      <c r="X69" s="383">
        <v>12204</v>
      </c>
      <c r="Y69" s="383">
        <v>2665</v>
      </c>
      <c r="Z69" s="401">
        <f t="shared" si="3"/>
        <v>14869</v>
      </c>
      <c r="AA69" s="383">
        <v>12610</v>
      </c>
      <c r="AB69" s="383">
        <v>2670</v>
      </c>
      <c r="AC69" s="401">
        <f t="shared" si="4"/>
        <v>15280</v>
      </c>
      <c r="AD69" s="383">
        <v>11578</v>
      </c>
      <c r="AE69" s="383">
        <v>2655</v>
      </c>
      <c r="AF69" s="401">
        <f t="shared" si="5"/>
        <v>14233</v>
      </c>
      <c r="AI69" s="604"/>
      <c r="AJ69" s="604"/>
    </row>
    <row r="70" spans="1:36" s="483" customFormat="1" ht="12.95" customHeight="1">
      <c r="A70" s="270" t="s">
        <v>291</v>
      </c>
      <c r="B70" s="300" t="s">
        <v>178</v>
      </c>
      <c r="C70" s="382">
        <v>34082</v>
      </c>
      <c r="D70" s="382">
        <v>16312</v>
      </c>
      <c r="E70" s="402">
        <v>50394</v>
      </c>
      <c r="F70" s="382">
        <v>31807</v>
      </c>
      <c r="G70" s="382">
        <v>14892</v>
      </c>
      <c r="H70" s="402">
        <v>46699</v>
      </c>
      <c r="I70" s="382">
        <v>32435</v>
      </c>
      <c r="J70" s="382">
        <v>13027</v>
      </c>
      <c r="K70" s="402">
        <v>45462</v>
      </c>
      <c r="L70" s="382">
        <v>34263</v>
      </c>
      <c r="M70" s="382">
        <v>13206</v>
      </c>
      <c r="N70" s="402">
        <v>47469</v>
      </c>
      <c r="O70" s="382">
        <v>35350</v>
      </c>
      <c r="P70" s="382">
        <v>14602</v>
      </c>
      <c r="Q70" s="402">
        <f t="shared" si="0"/>
        <v>49952</v>
      </c>
      <c r="R70" s="382">
        <v>35874</v>
      </c>
      <c r="S70" s="382">
        <v>15421</v>
      </c>
      <c r="T70" s="402">
        <f t="shared" si="1"/>
        <v>51295</v>
      </c>
      <c r="U70" s="382">
        <v>37090</v>
      </c>
      <c r="V70" s="382">
        <v>16669</v>
      </c>
      <c r="W70" s="402">
        <f t="shared" si="2"/>
        <v>53759</v>
      </c>
      <c r="X70" s="382">
        <v>43167</v>
      </c>
      <c r="Y70" s="382">
        <v>23764</v>
      </c>
      <c r="Z70" s="402">
        <f t="shared" si="3"/>
        <v>66931</v>
      </c>
      <c r="AA70" s="382">
        <v>41769</v>
      </c>
      <c r="AB70" s="382">
        <v>21268</v>
      </c>
      <c r="AC70" s="402">
        <f t="shared" si="4"/>
        <v>63037</v>
      </c>
      <c r="AD70" s="382">
        <v>40999</v>
      </c>
      <c r="AE70" s="382">
        <v>19711</v>
      </c>
      <c r="AF70" s="402">
        <f t="shared" si="5"/>
        <v>60710</v>
      </c>
      <c r="AI70" s="604"/>
      <c r="AJ70" s="604"/>
    </row>
    <row r="71" spans="1:36" s="483" customFormat="1" ht="12.95" customHeight="1">
      <c r="A71" s="275" t="s">
        <v>292</v>
      </c>
      <c r="B71" s="301" t="s">
        <v>150</v>
      </c>
      <c r="C71" s="383">
        <v>7902</v>
      </c>
      <c r="D71" s="383">
        <v>5080</v>
      </c>
      <c r="E71" s="401">
        <v>12982</v>
      </c>
      <c r="F71" s="383">
        <v>7878</v>
      </c>
      <c r="G71" s="383">
        <v>5175</v>
      </c>
      <c r="H71" s="401">
        <v>13053</v>
      </c>
      <c r="I71" s="383">
        <v>8048</v>
      </c>
      <c r="J71" s="383">
        <v>5296</v>
      </c>
      <c r="K71" s="401">
        <v>13344</v>
      </c>
      <c r="L71" s="383">
        <v>8304</v>
      </c>
      <c r="M71" s="383">
        <v>5332</v>
      </c>
      <c r="N71" s="401">
        <v>13636</v>
      </c>
      <c r="O71" s="383">
        <v>8277</v>
      </c>
      <c r="P71" s="383">
        <v>5406</v>
      </c>
      <c r="Q71" s="401">
        <f t="shared" si="0"/>
        <v>13683</v>
      </c>
      <c r="R71" s="383">
        <v>8303</v>
      </c>
      <c r="S71" s="383">
        <v>5543</v>
      </c>
      <c r="T71" s="401">
        <f t="shared" si="1"/>
        <v>13846</v>
      </c>
      <c r="U71" s="383">
        <v>8588</v>
      </c>
      <c r="V71" s="383">
        <v>5890</v>
      </c>
      <c r="W71" s="401">
        <f t="shared" si="2"/>
        <v>14478</v>
      </c>
      <c r="X71" s="383">
        <v>9215</v>
      </c>
      <c r="Y71" s="383">
        <v>6502</v>
      </c>
      <c r="Z71" s="401">
        <f t="shared" si="3"/>
        <v>15717</v>
      </c>
      <c r="AA71" s="383">
        <v>9232</v>
      </c>
      <c r="AB71" s="383">
        <v>6649</v>
      </c>
      <c r="AC71" s="401">
        <f t="shared" si="4"/>
        <v>15881</v>
      </c>
      <c r="AD71" s="383">
        <v>9250</v>
      </c>
      <c r="AE71" s="383">
        <v>6686</v>
      </c>
      <c r="AF71" s="401">
        <f t="shared" si="5"/>
        <v>15936</v>
      </c>
      <c r="AI71" s="604"/>
      <c r="AJ71" s="604"/>
    </row>
    <row r="72" spans="1:36" s="483" customFormat="1" ht="12.95" customHeight="1">
      <c r="A72" s="270" t="s">
        <v>293</v>
      </c>
      <c r="B72" s="300" t="s">
        <v>151</v>
      </c>
      <c r="C72" s="382">
        <v>26850</v>
      </c>
      <c r="D72" s="382">
        <v>11270</v>
      </c>
      <c r="E72" s="402">
        <v>38120</v>
      </c>
      <c r="F72" s="382">
        <v>26401</v>
      </c>
      <c r="G72" s="382">
        <v>10527</v>
      </c>
      <c r="H72" s="402">
        <v>36928</v>
      </c>
      <c r="I72" s="382">
        <v>27542</v>
      </c>
      <c r="J72" s="382">
        <v>9458</v>
      </c>
      <c r="K72" s="402">
        <v>37000</v>
      </c>
      <c r="L72" s="382">
        <v>29246</v>
      </c>
      <c r="M72" s="382">
        <v>9867</v>
      </c>
      <c r="N72" s="402">
        <v>39113</v>
      </c>
      <c r="O72" s="382">
        <v>30910</v>
      </c>
      <c r="P72" s="382">
        <v>10493</v>
      </c>
      <c r="Q72" s="402">
        <f t="shared" si="0"/>
        <v>41403</v>
      </c>
      <c r="R72" s="382">
        <v>31919</v>
      </c>
      <c r="S72" s="382">
        <v>10812</v>
      </c>
      <c r="T72" s="402">
        <f t="shared" si="1"/>
        <v>42731</v>
      </c>
      <c r="U72" s="382">
        <v>32449</v>
      </c>
      <c r="V72" s="382">
        <v>11499</v>
      </c>
      <c r="W72" s="402">
        <f t="shared" si="2"/>
        <v>43948</v>
      </c>
      <c r="X72" s="382">
        <v>36511</v>
      </c>
      <c r="Y72" s="382">
        <v>15976</v>
      </c>
      <c r="Z72" s="402">
        <f t="shared" si="3"/>
        <v>52487</v>
      </c>
      <c r="AA72" s="382">
        <v>35517</v>
      </c>
      <c r="AB72" s="382">
        <v>15114</v>
      </c>
      <c r="AC72" s="402">
        <f t="shared" si="4"/>
        <v>50631</v>
      </c>
      <c r="AD72" s="382">
        <v>35307</v>
      </c>
      <c r="AE72" s="382">
        <v>14391</v>
      </c>
      <c r="AF72" s="402">
        <f t="shared" si="5"/>
        <v>49698</v>
      </c>
      <c r="AI72" s="604"/>
      <c r="AJ72" s="604"/>
    </row>
    <row r="73" spans="1:36" s="483" customFormat="1" ht="12.95" customHeight="1">
      <c r="A73" s="275" t="s">
        <v>294</v>
      </c>
      <c r="B73" s="301" t="s">
        <v>152</v>
      </c>
      <c r="C73" s="383">
        <v>12580</v>
      </c>
      <c r="D73" s="383">
        <v>5664</v>
      </c>
      <c r="E73" s="401">
        <v>18244</v>
      </c>
      <c r="F73" s="383">
        <v>12194</v>
      </c>
      <c r="G73" s="383">
        <v>5710</v>
      </c>
      <c r="H73" s="401">
        <v>17904</v>
      </c>
      <c r="I73" s="383">
        <v>11807</v>
      </c>
      <c r="J73" s="383">
        <v>5110</v>
      </c>
      <c r="K73" s="401">
        <v>16917</v>
      </c>
      <c r="L73" s="383">
        <v>11465</v>
      </c>
      <c r="M73" s="383">
        <v>5440</v>
      </c>
      <c r="N73" s="401">
        <v>16905</v>
      </c>
      <c r="O73" s="383">
        <v>11521</v>
      </c>
      <c r="P73" s="383">
        <v>4951</v>
      </c>
      <c r="Q73" s="401">
        <f t="shared" ref="Q73:Q88" si="6">+P73+O73</f>
        <v>16472</v>
      </c>
      <c r="R73" s="383">
        <v>10969</v>
      </c>
      <c r="S73" s="383">
        <v>5886</v>
      </c>
      <c r="T73" s="401">
        <f t="shared" ref="T73:T88" si="7">+S73+R73</f>
        <v>16855</v>
      </c>
      <c r="U73" s="383">
        <v>11363</v>
      </c>
      <c r="V73" s="383">
        <v>6086</v>
      </c>
      <c r="W73" s="401">
        <f t="shared" ref="W73:W88" si="8">+V73+U73</f>
        <v>17449</v>
      </c>
      <c r="X73" s="383">
        <v>13144</v>
      </c>
      <c r="Y73" s="383">
        <v>6937</v>
      </c>
      <c r="Z73" s="401">
        <f t="shared" ref="Z73:Z88" si="9">+Y73+X73</f>
        <v>20081</v>
      </c>
      <c r="AA73" s="383">
        <v>12954</v>
      </c>
      <c r="AB73" s="383">
        <v>7039</v>
      </c>
      <c r="AC73" s="401">
        <f t="shared" ref="AC73:AC88" si="10">+AB73+AA73</f>
        <v>19993</v>
      </c>
      <c r="AD73" s="383">
        <v>13673</v>
      </c>
      <c r="AE73" s="383">
        <v>6607</v>
      </c>
      <c r="AF73" s="401">
        <f t="shared" ref="AF73:AF88" si="11">+AE73+AD73</f>
        <v>20280</v>
      </c>
      <c r="AI73" s="604"/>
      <c r="AJ73" s="604"/>
    </row>
    <row r="74" spans="1:36" s="483" customFormat="1" ht="12.95" customHeight="1">
      <c r="A74" s="270" t="s">
        <v>295</v>
      </c>
      <c r="B74" s="300" t="s">
        <v>153</v>
      </c>
      <c r="C74" s="382">
        <v>13668</v>
      </c>
      <c r="D74" s="382">
        <v>8890</v>
      </c>
      <c r="E74" s="402">
        <v>22558</v>
      </c>
      <c r="F74" s="382">
        <v>13326</v>
      </c>
      <c r="G74" s="382">
        <v>8754</v>
      </c>
      <c r="H74" s="402">
        <v>22080</v>
      </c>
      <c r="I74" s="382">
        <v>13153</v>
      </c>
      <c r="J74" s="382">
        <v>8633</v>
      </c>
      <c r="K74" s="402">
        <v>21786</v>
      </c>
      <c r="L74" s="382">
        <v>13228</v>
      </c>
      <c r="M74" s="382">
        <v>8588</v>
      </c>
      <c r="N74" s="402">
        <v>21816</v>
      </c>
      <c r="O74" s="382">
        <v>13064</v>
      </c>
      <c r="P74" s="382">
        <v>8624</v>
      </c>
      <c r="Q74" s="402">
        <f t="shared" si="6"/>
        <v>21688</v>
      </c>
      <c r="R74" s="382">
        <v>13060</v>
      </c>
      <c r="S74" s="382">
        <v>8706</v>
      </c>
      <c r="T74" s="402">
        <f t="shared" si="7"/>
        <v>21766</v>
      </c>
      <c r="U74" s="382">
        <v>13288</v>
      </c>
      <c r="V74" s="382">
        <v>8988</v>
      </c>
      <c r="W74" s="402">
        <f t="shared" si="8"/>
        <v>22276</v>
      </c>
      <c r="X74" s="382">
        <v>14768</v>
      </c>
      <c r="Y74" s="382">
        <v>10451</v>
      </c>
      <c r="Z74" s="402">
        <f t="shared" si="9"/>
        <v>25219</v>
      </c>
      <c r="AA74" s="382">
        <v>14439</v>
      </c>
      <c r="AB74" s="382">
        <v>10358</v>
      </c>
      <c r="AC74" s="402">
        <f t="shared" si="10"/>
        <v>24797</v>
      </c>
      <c r="AD74" s="382">
        <v>14215</v>
      </c>
      <c r="AE74" s="382">
        <v>10392</v>
      </c>
      <c r="AF74" s="402">
        <f t="shared" si="11"/>
        <v>24607</v>
      </c>
      <c r="AI74" s="604"/>
      <c r="AJ74" s="604"/>
    </row>
    <row r="75" spans="1:36" s="483" customFormat="1" ht="12.95" customHeight="1">
      <c r="A75" s="275" t="s">
        <v>296</v>
      </c>
      <c r="B75" s="301" t="s">
        <v>154</v>
      </c>
      <c r="C75" s="383">
        <v>8786</v>
      </c>
      <c r="D75" s="383">
        <v>5190</v>
      </c>
      <c r="E75" s="401">
        <v>13976</v>
      </c>
      <c r="F75" s="383">
        <v>8720</v>
      </c>
      <c r="G75" s="383">
        <v>5386</v>
      </c>
      <c r="H75" s="401">
        <v>14106</v>
      </c>
      <c r="I75" s="383">
        <v>8730</v>
      </c>
      <c r="J75" s="383">
        <v>5446</v>
      </c>
      <c r="K75" s="401">
        <v>14176</v>
      </c>
      <c r="L75" s="383">
        <v>8757</v>
      </c>
      <c r="M75" s="383">
        <v>5652</v>
      </c>
      <c r="N75" s="401">
        <v>14409</v>
      </c>
      <c r="O75" s="383">
        <v>8831</v>
      </c>
      <c r="P75" s="383">
        <v>5662</v>
      </c>
      <c r="Q75" s="401">
        <f t="shared" si="6"/>
        <v>14493</v>
      </c>
      <c r="R75" s="383">
        <v>8949</v>
      </c>
      <c r="S75" s="383">
        <v>5884</v>
      </c>
      <c r="T75" s="401">
        <f t="shared" si="7"/>
        <v>14833</v>
      </c>
      <c r="U75" s="383">
        <v>9132</v>
      </c>
      <c r="V75" s="383">
        <v>6170</v>
      </c>
      <c r="W75" s="401">
        <f t="shared" si="8"/>
        <v>15302</v>
      </c>
      <c r="X75" s="383">
        <v>10369</v>
      </c>
      <c r="Y75" s="383">
        <v>6944</v>
      </c>
      <c r="Z75" s="401">
        <f t="shared" si="9"/>
        <v>17313</v>
      </c>
      <c r="AA75" s="383">
        <v>10521</v>
      </c>
      <c r="AB75" s="383">
        <v>7263</v>
      </c>
      <c r="AC75" s="401">
        <f t="shared" si="10"/>
        <v>17784</v>
      </c>
      <c r="AD75" s="383">
        <v>10555</v>
      </c>
      <c r="AE75" s="383">
        <v>7542</v>
      </c>
      <c r="AF75" s="401">
        <f t="shared" si="11"/>
        <v>18097</v>
      </c>
      <c r="AI75" s="604"/>
      <c r="AJ75" s="604"/>
    </row>
    <row r="76" spans="1:36" s="483" customFormat="1" ht="12.95" customHeight="1">
      <c r="A76" s="270" t="s">
        <v>297</v>
      </c>
      <c r="B76" s="300" t="s">
        <v>155</v>
      </c>
      <c r="C76" s="382">
        <v>3176</v>
      </c>
      <c r="D76" s="382">
        <v>1211</v>
      </c>
      <c r="E76" s="402">
        <v>4387</v>
      </c>
      <c r="F76" s="382">
        <v>3547</v>
      </c>
      <c r="G76" s="382">
        <v>1209</v>
      </c>
      <c r="H76" s="402">
        <v>4756</v>
      </c>
      <c r="I76" s="382">
        <v>4065</v>
      </c>
      <c r="J76" s="382">
        <v>1145</v>
      </c>
      <c r="K76" s="402">
        <v>5210</v>
      </c>
      <c r="L76" s="382">
        <v>4293</v>
      </c>
      <c r="M76" s="382">
        <v>1120</v>
      </c>
      <c r="N76" s="402">
        <v>5413</v>
      </c>
      <c r="O76" s="382">
        <v>4853</v>
      </c>
      <c r="P76" s="382">
        <v>1130</v>
      </c>
      <c r="Q76" s="402">
        <f t="shared" si="6"/>
        <v>5983</v>
      </c>
      <c r="R76" s="382">
        <v>4741</v>
      </c>
      <c r="S76" s="382">
        <v>1250</v>
      </c>
      <c r="T76" s="402">
        <f t="shared" si="7"/>
        <v>5991</v>
      </c>
      <c r="U76" s="382">
        <v>4955</v>
      </c>
      <c r="V76" s="382">
        <v>1295</v>
      </c>
      <c r="W76" s="402">
        <f t="shared" si="8"/>
        <v>6250</v>
      </c>
      <c r="X76" s="382">
        <v>5263</v>
      </c>
      <c r="Y76" s="382">
        <v>1677</v>
      </c>
      <c r="Z76" s="402">
        <f t="shared" si="9"/>
        <v>6940</v>
      </c>
      <c r="AA76" s="382">
        <v>5160</v>
      </c>
      <c r="AB76" s="382">
        <v>1648</v>
      </c>
      <c r="AC76" s="402">
        <f t="shared" si="10"/>
        <v>6808</v>
      </c>
      <c r="AD76" s="382">
        <v>5122</v>
      </c>
      <c r="AE76" s="382">
        <v>1605</v>
      </c>
      <c r="AF76" s="402">
        <f t="shared" si="11"/>
        <v>6727</v>
      </c>
      <c r="AI76" s="604"/>
      <c r="AJ76" s="604"/>
    </row>
    <row r="77" spans="1:36" s="483" customFormat="1" ht="12.95" customHeight="1">
      <c r="A77" s="275" t="s">
        <v>298</v>
      </c>
      <c r="B77" s="301" t="s">
        <v>156</v>
      </c>
      <c r="C77" s="383">
        <v>6732</v>
      </c>
      <c r="D77" s="383">
        <v>3337</v>
      </c>
      <c r="E77" s="401">
        <v>10069</v>
      </c>
      <c r="F77" s="383">
        <v>6564</v>
      </c>
      <c r="G77" s="383">
        <v>3316</v>
      </c>
      <c r="H77" s="401">
        <v>9880</v>
      </c>
      <c r="I77" s="383">
        <v>6494</v>
      </c>
      <c r="J77" s="383">
        <v>3386</v>
      </c>
      <c r="K77" s="401">
        <v>9880</v>
      </c>
      <c r="L77" s="383">
        <v>6533</v>
      </c>
      <c r="M77" s="383">
        <v>3394</v>
      </c>
      <c r="N77" s="401">
        <v>9927</v>
      </c>
      <c r="O77" s="383">
        <v>6844</v>
      </c>
      <c r="P77" s="383">
        <v>3484</v>
      </c>
      <c r="Q77" s="401">
        <f t="shared" si="6"/>
        <v>10328</v>
      </c>
      <c r="R77" s="383">
        <v>6801</v>
      </c>
      <c r="S77" s="383">
        <v>3626</v>
      </c>
      <c r="T77" s="401">
        <f t="shared" si="7"/>
        <v>10427</v>
      </c>
      <c r="U77" s="383">
        <v>7332</v>
      </c>
      <c r="V77" s="383">
        <v>3928</v>
      </c>
      <c r="W77" s="401">
        <f t="shared" si="8"/>
        <v>11260</v>
      </c>
      <c r="X77" s="383">
        <v>7614</v>
      </c>
      <c r="Y77" s="383">
        <v>4616</v>
      </c>
      <c r="Z77" s="401">
        <f t="shared" si="9"/>
        <v>12230</v>
      </c>
      <c r="AA77" s="383">
        <v>7847</v>
      </c>
      <c r="AB77" s="383">
        <v>4662</v>
      </c>
      <c r="AC77" s="401">
        <f t="shared" si="10"/>
        <v>12509</v>
      </c>
      <c r="AD77" s="383">
        <v>8095</v>
      </c>
      <c r="AE77" s="383">
        <v>4769</v>
      </c>
      <c r="AF77" s="401">
        <f t="shared" si="11"/>
        <v>12864</v>
      </c>
      <c r="AI77" s="604"/>
      <c r="AJ77" s="604"/>
    </row>
    <row r="78" spans="1:36" s="483" customFormat="1" ht="12.95" customHeight="1">
      <c r="A78" s="270" t="s">
        <v>299</v>
      </c>
      <c r="B78" s="300" t="s">
        <v>157</v>
      </c>
      <c r="C78" s="382">
        <v>11808</v>
      </c>
      <c r="D78" s="382">
        <v>4747</v>
      </c>
      <c r="E78" s="402">
        <v>16555</v>
      </c>
      <c r="F78" s="382">
        <v>11568</v>
      </c>
      <c r="G78" s="382">
        <v>4652</v>
      </c>
      <c r="H78" s="402">
        <v>16220</v>
      </c>
      <c r="I78" s="382">
        <v>11318</v>
      </c>
      <c r="J78" s="382">
        <v>4666</v>
      </c>
      <c r="K78" s="402">
        <v>15984</v>
      </c>
      <c r="L78" s="382">
        <v>11396</v>
      </c>
      <c r="M78" s="382">
        <v>4717</v>
      </c>
      <c r="N78" s="402">
        <v>16113</v>
      </c>
      <c r="O78" s="382">
        <v>10916</v>
      </c>
      <c r="P78" s="382">
        <v>4816</v>
      </c>
      <c r="Q78" s="402">
        <f t="shared" si="6"/>
        <v>15732</v>
      </c>
      <c r="R78" s="382">
        <v>10739</v>
      </c>
      <c r="S78" s="382">
        <v>4840</v>
      </c>
      <c r="T78" s="402">
        <f t="shared" si="7"/>
        <v>15579</v>
      </c>
      <c r="U78" s="382">
        <v>10767</v>
      </c>
      <c r="V78" s="382">
        <v>4847</v>
      </c>
      <c r="W78" s="402">
        <f t="shared" si="8"/>
        <v>15614</v>
      </c>
      <c r="X78" s="382">
        <v>11331</v>
      </c>
      <c r="Y78" s="382">
        <v>5501</v>
      </c>
      <c r="Z78" s="402">
        <f t="shared" si="9"/>
        <v>16832</v>
      </c>
      <c r="AA78" s="382">
        <v>11331</v>
      </c>
      <c r="AB78" s="382">
        <v>5550</v>
      </c>
      <c r="AC78" s="402">
        <f t="shared" si="10"/>
        <v>16881</v>
      </c>
      <c r="AD78" s="382">
        <v>11170</v>
      </c>
      <c r="AE78" s="382">
        <v>5705</v>
      </c>
      <c r="AF78" s="402">
        <f t="shared" si="11"/>
        <v>16875</v>
      </c>
      <c r="AI78" s="604"/>
      <c r="AJ78" s="604"/>
    </row>
    <row r="79" spans="1:36" s="483" customFormat="1" ht="12.95" customHeight="1">
      <c r="A79" s="275" t="s">
        <v>300</v>
      </c>
      <c r="B79" s="301" t="s">
        <v>158</v>
      </c>
      <c r="C79" s="383">
        <v>14969</v>
      </c>
      <c r="D79" s="383">
        <v>5661</v>
      </c>
      <c r="E79" s="401">
        <v>20630</v>
      </c>
      <c r="F79" s="383">
        <v>14957</v>
      </c>
      <c r="G79" s="383">
        <v>5532</v>
      </c>
      <c r="H79" s="401">
        <v>20489</v>
      </c>
      <c r="I79" s="383">
        <v>15633</v>
      </c>
      <c r="J79" s="383">
        <v>5224</v>
      </c>
      <c r="K79" s="401">
        <v>20857</v>
      </c>
      <c r="L79" s="383">
        <v>16585</v>
      </c>
      <c r="M79" s="383">
        <v>5396</v>
      </c>
      <c r="N79" s="401">
        <v>21981</v>
      </c>
      <c r="O79" s="383">
        <v>16801</v>
      </c>
      <c r="P79" s="383">
        <v>5619</v>
      </c>
      <c r="Q79" s="401">
        <f t="shared" si="6"/>
        <v>22420</v>
      </c>
      <c r="R79" s="383">
        <v>16966</v>
      </c>
      <c r="S79" s="383">
        <v>5881</v>
      </c>
      <c r="T79" s="401">
        <f t="shared" si="7"/>
        <v>22847</v>
      </c>
      <c r="U79" s="383">
        <v>17192</v>
      </c>
      <c r="V79" s="383">
        <v>6235</v>
      </c>
      <c r="W79" s="401">
        <f t="shared" si="8"/>
        <v>23427</v>
      </c>
      <c r="X79" s="383">
        <v>19265</v>
      </c>
      <c r="Y79" s="383">
        <v>8324</v>
      </c>
      <c r="Z79" s="401">
        <f t="shared" si="9"/>
        <v>27589</v>
      </c>
      <c r="AA79" s="383">
        <v>19100</v>
      </c>
      <c r="AB79" s="383">
        <v>8085</v>
      </c>
      <c r="AC79" s="401">
        <f t="shared" si="10"/>
        <v>27185</v>
      </c>
      <c r="AD79" s="383">
        <v>19418</v>
      </c>
      <c r="AE79" s="383">
        <v>8005</v>
      </c>
      <c r="AF79" s="401">
        <f t="shared" si="11"/>
        <v>27423</v>
      </c>
      <c r="AI79" s="604"/>
      <c r="AJ79" s="604"/>
    </row>
    <row r="80" spans="1:36" s="483" customFormat="1" ht="12.95" customHeight="1">
      <c r="A80" s="270" t="s">
        <v>301</v>
      </c>
      <c r="B80" s="300" t="s">
        <v>159</v>
      </c>
      <c r="C80" s="382">
        <v>22758</v>
      </c>
      <c r="D80" s="382">
        <v>4046</v>
      </c>
      <c r="E80" s="402">
        <v>26804</v>
      </c>
      <c r="F80" s="382">
        <v>23254</v>
      </c>
      <c r="G80" s="382">
        <v>3599</v>
      </c>
      <c r="H80" s="402">
        <v>26853</v>
      </c>
      <c r="I80" s="382">
        <v>26170</v>
      </c>
      <c r="J80" s="382">
        <v>2858</v>
      </c>
      <c r="K80" s="402">
        <v>29028</v>
      </c>
      <c r="L80" s="382">
        <v>25888</v>
      </c>
      <c r="M80" s="382">
        <v>3008</v>
      </c>
      <c r="N80" s="402">
        <v>28896</v>
      </c>
      <c r="O80" s="382">
        <v>27843</v>
      </c>
      <c r="P80" s="382">
        <v>3630</v>
      </c>
      <c r="Q80" s="402">
        <f t="shared" si="6"/>
        <v>31473</v>
      </c>
      <c r="R80" s="382">
        <v>27987</v>
      </c>
      <c r="S80" s="382">
        <v>3904</v>
      </c>
      <c r="T80" s="402">
        <f t="shared" si="7"/>
        <v>31891</v>
      </c>
      <c r="U80" s="382">
        <v>28874</v>
      </c>
      <c r="V80" s="382">
        <v>4082</v>
      </c>
      <c r="W80" s="402">
        <f t="shared" si="8"/>
        <v>32956</v>
      </c>
      <c r="X80" s="382">
        <v>30716</v>
      </c>
      <c r="Y80" s="382">
        <v>6952</v>
      </c>
      <c r="Z80" s="402">
        <f t="shared" si="9"/>
        <v>37668</v>
      </c>
      <c r="AA80" s="382">
        <v>29466</v>
      </c>
      <c r="AB80" s="382">
        <v>6064</v>
      </c>
      <c r="AC80" s="402">
        <f t="shared" si="10"/>
        <v>35530</v>
      </c>
      <c r="AD80" s="382">
        <v>28269</v>
      </c>
      <c r="AE80" s="382">
        <v>5262</v>
      </c>
      <c r="AF80" s="402">
        <f t="shared" si="11"/>
        <v>33531</v>
      </c>
      <c r="AI80" s="604"/>
      <c r="AJ80" s="604"/>
    </row>
    <row r="81" spans="1:36" s="483" customFormat="1" ht="12.95" customHeight="1">
      <c r="A81" s="275" t="s">
        <v>302</v>
      </c>
      <c r="B81" s="301" t="s">
        <v>160</v>
      </c>
      <c r="C81" s="383">
        <v>5309</v>
      </c>
      <c r="D81" s="383">
        <v>2822</v>
      </c>
      <c r="E81" s="401">
        <v>8131</v>
      </c>
      <c r="F81" s="383">
        <v>5303</v>
      </c>
      <c r="G81" s="383">
        <v>2801</v>
      </c>
      <c r="H81" s="401">
        <v>8104</v>
      </c>
      <c r="I81" s="383">
        <v>5331</v>
      </c>
      <c r="J81" s="383">
        <v>2855</v>
      </c>
      <c r="K81" s="401">
        <v>8186</v>
      </c>
      <c r="L81" s="383">
        <v>5493</v>
      </c>
      <c r="M81" s="383">
        <v>2881</v>
      </c>
      <c r="N81" s="401">
        <v>8374</v>
      </c>
      <c r="O81" s="383">
        <v>5566</v>
      </c>
      <c r="P81" s="383">
        <v>2907</v>
      </c>
      <c r="Q81" s="401">
        <f t="shared" si="6"/>
        <v>8473</v>
      </c>
      <c r="R81" s="383">
        <v>5699</v>
      </c>
      <c r="S81" s="383">
        <v>2987</v>
      </c>
      <c r="T81" s="401">
        <f t="shared" si="7"/>
        <v>8686</v>
      </c>
      <c r="U81" s="383">
        <v>5795</v>
      </c>
      <c r="V81" s="383">
        <v>3164</v>
      </c>
      <c r="W81" s="401">
        <f t="shared" si="8"/>
        <v>8959</v>
      </c>
      <c r="X81" s="383">
        <v>6336</v>
      </c>
      <c r="Y81" s="383">
        <v>3662</v>
      </c>
      <c r="Z81" s="401">
        <f t="shared" si="9"/>
        <v>9998</v>
      </c>
      <c r="AA81" s="383">
        <v>6297</v>
      </c>
      <c r="AB81" s="383">
        <v>3677</v>
      </c>
      <c r="AC81" s="401">
        <f t="shared" si="10"/>
        <v>9974</v>
      </c>
      <c r="AD81" s="383">
        <v>6323</v>
      </c>
      <c r="AE81" s="383">
        <v>3709</v>
      </c>
      <c r="AF81" s="401">
        <f t="shared" si="11"/>
        <v>10032</v>
      </c>
      <c r="AI81" s="604"/>
      <c r="AJ81" s="604"/>
    </row>
    <row r="82" spans="1:36" s="483" customFormat="1" ht="12.95" customHeight="1">
      <c r="A82" s="270" t="s">
        <v>303</v>
      </c>
      <c r="B82" s="300" t="s">
        <v>161</v>
      </c>
      <c r="C82" s="382">
        <v>3362</v>
      </c>
      <c r="D82" s="382">
        <v>1583</v>
      </c>
      <c r="E82" s="402">
        <v>4945</v>
      </c>
      <c r="F82" s="382">
        <v>3242</v>
      </c>
      <c r="G82" s="382">
        <v>1413</v>
      </c>
      <c r="H82" s="402">
        <v>4655</v>
      </c>
      <c r="I82" s="382">
        <v>3197</v>
      </c>
      <c r="J82" s="382">
        <v>1238</v>
      </c>
      <c r="K82" s="402">
        <v>4435</v>
      </c>
      <c r="L82" s="382">
        <v>3544</v>
      </c>
      <c r="M82" s="382">
        <v>1158</v>
      </c>
      <c r="N82" s="402">
        <v>4702</v>
      </c>
      <c r="O82" s="382">
        <v>3636</v>
      </c>
      <c r="P82" s="382">
        <v>1280</v>
      </c>
      <c r="Q82" s="402">
        <f t="shared" si="6"/>
        <v>4916</v>
      </c>
      <c r="R82" s="382">
        <v>3612</v>
      </c>
      <c r="S82" s="382">
        <v>1360</v>
      </c>
      <c r="T82" s="402">
        <f t="shared" si="7"/>
        <v>4972</v>
      </c>
      <c r="U82" s="382">
        <v>3610</v>
      </c>
      <c r="V82" s="382">
        <v>1320</v>
      </c>
      <c r="W82" s="402">
        <f t="shared" si="8"/>
        <v>4930</v>
      </c>
      <c r="X82" s="382">
        <v>4171</v>
      </c>
      <c r="Y82" s="382">
        <v>1941</v>
      </c>
      <c r="Z82" s="402">
        <f t="shared" si="9"/>
        <v>6112</v>
      </c>
      <c r="AA82" s="382">
        <v>3957</v>
      </c>
      <c r="AB82" s="382">
        <v>1725</v>
      </c>
      <c r="AC82" s="402">
        <f t="shared" si="10"/>
        <v>5682</v>
      </c>
      <c r="AD82" s="382">
        <v>3797</v>
      </c>
      <c r="AE82" s="382">
        <v>1536</v>
      </c>
      <c r="AF82" s="402">
        <f t="shared" si="11"/>
        <v>5333</v>
      </c>
      <c r="AI82" s="604"/>
      <c r="AJ82" s="604"/>
    </row>
    <row r="83" spans="1:36" s="483" customFormat="1" ht="12.95" customHeight="1">
      <c r="A83" s="275" t="s">
        <v>304</v>
      </c>
      <c r="B83" s="301" t="s">
        <v>162</v>
      </c>
      <c r="C83" s="383">
        <v>5834</v>
      </c>
      <c r="D83" s="383">
        <v>2588</v>
      </c>
      <c r="E83" s="401">
        <v>8422</v>
      </c>
      <c r="F83" s="383">
        <v>4583</v>
      </c>
      <c r="G83" s="383">
        <v>2368</v>
      </c>
      <c r="H83" s="401">
        <v>6951</v>
      </c>
      <c r="I83" s="383">
        <v>4548</v>
      </c>
      <c r="J83" s="383">
        <v>2225</v>
      </c>
      <c r="K83" s="401">
        <v>6773</v>
      </c>
      <c r="L83" s="383">
        <v>4769</v>
      </c>
      <c r="M83" s="383">
        <v>2349</v>
      </c>
      <c r="N83" s="401">
        <v>7118</v>
      </c>
      <c r="O83" s="383">
        <v>4832</v>
      </c>
      <c r="P83" s="383">
        <v>2491</v>
      </c>
      <c r="Q83" s="401">
        <f t="shared" si="6"/>
        <v>7323</v>
      </c>
      <c r="R83" s="383">
        <v>5469</v>
      </c>
      <c r="S83" s="383">
        <v>2484</v>
      </c>
      <c r="T83" s="401">
        <f t="shared" si="7"/>
        <v>7953</v>
      </c>
      <c r="U83" s="383">
        <v>5456</v>
      </c>
      <c r="V83" s="383">
        <v>2483</v>
      </c>
      <c r="W83" s="401">
        <f t="shared" si="8"/>
        <v>7939</v>
      </c>
      <c r="X83" s="383">
        <v>6833</v>
      </c>
      <c r="Y83" s="383">
        <v>3405</v>
      </c>
      <c r="Z83" s="401">
        <f t="shared" si="9"/>
        <v>10238</v>
      </c>
      <c r="AA83" s="383">
        <v>7095</v>
      </c>
      <c r="AB83" s="383">
        <v>3212</v>
      </c>
      <c r="AC83" s="401">
        <f t="shared" si="10"/>
        <v>10307</v>
      </c>
      <c r="AD83" s="383">
        <v>7388</v>
      </c>
      <c r="AE83" s="383">
        <v>3041</v>
      </c>
      <c r="AF83" s="401">
        <f t="shared" si="11"/>
        <v>10429</v>
      </c>
      <c r="AI83" s="604"/>
      <c r="AJ83" s="604"/>
    </row>
    <row r="84" spans="1:36" s="483" customFormat="1" ht="12.95" customHeight="1">
      <c r="A84" s="270" t="s">
        <v>305</v>
      </c>
      <c r="B84" s="300" t="s">
        <v>163</v>
      </c>
      <c r="C84" s="382">
        <v>5992</v>
      </c>
      <c r="D84" s="382">
        <v>3606</v>
      </c>
      <c r="E84" s="402">
        <v>9598</v>
      </c>
      <c r="F84" s="382">
        <v>7514</v>
      </c>
      <c r="G84" s="382">
        <v>3702</v>
      </c>
      <c r="H84" s="402">
        <v>11216</v>
      </c>
      <c r="I84" s="382">
        <v>8123</v>
      </c>
      <c r="J84" s="382">
        <v>3795</v>
      </c>
      <c r="K84" s="402">
        <v>11918</v>
      </c>
      <c r="L84" s="382">
        <v>8590</v>
      </c>
      <c r="M84" s="382">
        <v>3875</v>
      </c>
      <c r="N84" s="402">
        <v>12465</v>
      </c>
      <c r="O84" s="382">
        <v>8372</v>
      </c>
      <c r="P84" s="382">
        <v>3987</v>
      </c>
      <c r="Q84" s="402">
        <f t="shared" si="6"/>
        <v>12359</v>
      </c>
      <c r="R84" s="382">
        <v>8574</v>
      </c>
      <c r="S84" s="382">
        <v>4113</v>
      </c>
      <c r="T84" s="402">
        <f t="shared" si="7"/>
        <v>12687</v>
      </c>
      <c r="U84" s="382">
        <v>8527</v>
      </c>
      <c r="V84" s="382">
        <v>4338</v>
      </c>
      <c r="W84" s="402">
        <f t="shared" si="8"/>
        <v>12865</v>
      </c>
      <c r="X84" s="382">
        <v>8970</v>
      </c>
      <c r="Y84" s="382">
        <v>4894</v>
      </c>
      <c r="Z84" s="402">
        <f t="shared" si="9"/>
        <v>13864</v>
      </c>
      <c r="AA84" s="382">
        <v>9259</v>
      </c>
      <c r="AB84" s="382">
        <v>5127</v>
      </c>
      <c r="AC84" s="402">
        <f t="shared" si="10"/>
        <v>14386</v>
      </c>
      <c r="AD84" s="382">
        <v>9361</v>
      </c>
      <c r="AE84" s="382">
        <v>5304</v>
      </c>
      <c r="AF84" s="402">
        <f t="shared" si="11"/>
        <v>14665</v>
      </c>
      <c r="AI84" s="604"/>
      <c r="AJ84" s="604"/>
    </row>
    <row r="85" spans="1:36" s="483" customFormat="1" ht="12.95" customHeight="1">
      <c r="A85" s="275" t="s">
        <v>306</v>
      </c>
      <c r="B85" s="301" t="s">
        <v>164</v>
      </c>
      <c r="C85" s="383">
        <v>9812</v>
      </c>
      <c r="D85" s="383">
        <v>3795</v>
      </c>
      <c r="E85" s="401">
        <v>13607</v>
      </c>
      <c r="F85" s="383">
        <v>8714</v>
      </c>
      <c r="G85" s="383">
        <v>3834</v>
      </c>
      <c r="H85" s="401">
        <v>12548</v>
      </c>
      <c r="I85" s="383">
        <v>10987</v>
      </c>
      <c r="J85" s="383">
        <v>3841</v>
      </c>
      <c r="K85" s="401">
        <v>14828</v>
      </c>
      <c r="L85" s="383">
        <v>11209</v>
      </c>
      <c r="M85" s="383">
        <v>3856</v>
      </c>
      <c r="N85" s="401">
        <v>15065</v>
      </c>
      <c r="O85" s="383">
        <v>10121</v>
      </c>
      <c r="P85" s="383">
        <v>4180</v>
      </c>
      <c r="Q85" s="401">
        <f t="shared" si="6"/>
        <v>14301</v>
      </c>
      <c r="R85" s="383">
        <v>9270</v>
      </c>
      <c r="S85" s="383">
        <v>4052</v>
      </c>
      <c r="T85" s="401">
        <f t="shared" si="7"/>
        <v>13322</v>
      </c>
      <c r="U85" s="383">
        <v>8696</v>
      </c>
      <c r="V85" s="383">
        <v>4106</v>
      </c>
      <c r="W85" s="401">
        <f t="shared" si="8"/>
        <v>12802</v>
      </c>
      <c r="X85" s="383">
        <v>10780</v>
      </c>
      <c r="Y85" s="383">
        <v>4771</v>
      </c>
      <c r="Z85" s="401">
        <f t="shared" si="9"/>
        <v>15551</v>
      </c>
      <c r="AA85" s="383">
        <v>11090</v>
      </c>
      <c r="AB85" s="383">
        <v>4863</v>
      </c>
      <c r="AC85" s="401">
        <f t="shared" si="10"/>
        <v>15953</v>
      </c>
      <c r="AD85" s="383">
        <v>11131</v>
      </c>
      <c r="AE85" s="383">
        <v>4951</v>
      </c>
      <c r="AF85" s="401">
        <f t="shared" si="11"/>
        <v>16082</v>
      </c>
      <c r="AI85" s="604"/>
      <c r="AJ85" s="604"/>
    </row>
    <row r="86" spans="1:36" s="483" customFormat="1" ht="12.95" customHeight="1">
      <c r="A86" s="270" t="s">
        <v>307</v>
      </c>
      <c r="B86" s="300" t="s">
        <v>165</v>
      </c>
      <c r="C86" s="382">
        <v>4218</v>
      </c>
      <c r="D86" s="382">
        <v>1817</v>
      </c>
      <c r="E86" s="402">
        <v>6035</v>
      </c>
      <c r="F86" s="382">
        <v>4292</v>
      </c>
      <c r="G86" s="382">
        <v>1873</v>
      </c>
      <c r="H86" s="402">
        <v>6165</v>
      </c>
      <c r="I86" s="382">
        <v>4694</v>
      </c>
      <c r="J86" s="382">
        <v>1826</v>
      </c>
      <c r="K86" s="402">
        <v>6520</v>
      </c>
      <c r="L86" s="382">
        <v>5079</v>
      </c>
      <c r="M86" s="382">
        <v>1835</v>
      </c>
      <c r="N86" s="402">
        <v>6914</v>
      </c>
      <c r="O86" s="382">
        <v>5220</v>
      </c>
      <c r="P86" s="382">
        <v>2004</v>
      </c>
      <c r="Q86" s="402">
        <f t="shared" si="6"/>
        <v>7224</v>
      </c>
      <c r="R86" s="382">
        <v>5349</v>
      </c>
      <c r="S86" s="382">
        <v>2206</v>
      </c>
      <c r="T86" s="402">
        <f t="shared" si="7"/>
        <v>7555</v>
      </c>
      <c r="U86" s="382">
        <v>5460</v>
      </c>
      <c r="V86" s="382">
        <v>2297</v>
      </c>
      <c r="W86" s="402">
        <f t="shared" si="8"/>
        <v>7757</v>
      </c>
      <c r="X86" s="382">
        <v>6577</v>
      </c>
      <c r="Y86" s="382">
        <v>3321</v>
      </c>
      <c r="Z86" s="402">
        <f t="shared" si="9"/>
        <v>9898</v>
      </c>
      <c r="AA86" s="382">
        <v>6521</v>
      </c>
      <c r="AB86" s="382">
        <v>3162</v>
      </c>
      <c r="AC86" s="402">
        <f t="shared" si="10"/>
        <v>9683</v>
      </c>
      <c r="AD86" s="382">
        <v>6310</v>
      </c>
      <c r="AE86" s="382">
        <v>3033</v>
      </c>
      <c r="AF86" s="402">
        <f t="shared" si="11"/>
        <v>9343</v>
      </c>
      <c r="AI86" s="604"/>
      <c r="AJ86" s="604"/>
    </row>
    <row r="87" spans="1:36" s="483" customFormat="1" ht="12.95" customHeight="1">
      <c r="A87" s="275" t="s">
        <v>308</v>
      </c>
      <c r="B87" s="301" t="s">
        <v>166</v>
      </c>
      <c r="C87" s="383">
        <v>11873</v>
      </c>
      <c r="D87" s="383">
        <v>6416</v>
      </c>
      <c r="E87" s="401">
        <v>18289</v>
      </c>
      <c r="F87" s="383">
        <v>12069</v>
      </c>
      <c r="G87" s="383">
        <v>6647</v>
      </c>
      <c r="H87" s="401">
        <v>18716</v>
      </c>
      <c r="I87" s="383">
        <v>12455</v>
      </c>
      <c r="J87" s="383">
        <v>6792</v>
      </c>
      <c r="K87" s="401">
        <v>19247</v>
      </c>
      <c r="L87" s="383">
        <v>13090</v>
      </c>
      <c r="M87" s="383">
        <v>6976</v>
      </c>
      <c r="N87" s="401">
        <v>20066</v>
      </c>
      <c r="O87" s="383">
        <v>13743</v>
      </c>
      <c r="P87" s="383">
        <v>7300</v>
      </c>
      <c r="Q87" s="401">
        <f t="shared" si="6"/>
        <v>21043</v>
      </c>
      <c r="R87" s="383">
        <v>13886</v>
      </c>
      <c r="S87" s="383">
        <v>7520</v>
      </c>
      <c r="T87" s="401">
        <f t="shared" si="7"/>
        <v>21406</v>
      </c>
      <c r="U87" s="383">
        <v>14425</v>
      </c>
      <c r="V87" s="383">
        <v>7959</v>
      </c>
      <c r="W87" s="401">
        <f t="shared" si="8"/>
        <v>22384</v>
      </c>
      <c r="X87" s="383">
        <v>15980</v>
      </c>
      <c r="Y87" s="383">
        <v>9068</v>
      </c>
      <c r="Z87" s="401">
        <f t="shared" si="9"/>
        <v>25048</v>
      </c>
      <c r="AA87" s="383">
        <v>16471</v>
      </c>
      <c r="AB87" s="383">
        <v>9332</v>
      </c>
      <c r="AC87" s="401">
        <f t="shared" si="10"/>
        <v>25803</v>
      </c>
      <c r="AD87" s="383">
        <v>16922</v>
      </c>
      <c r="AE87" s="383">
        <v>9535</v>
      </c>
      <c r="AF87" s="401">
        <f t="shared" si="11"/>
        <v>26457</v>
      </c>
      <c r="AI87" s="604"/>
      <c r="AJ87" s="604"/>
    </row>
    <row r="88" spans="1:36" s="483" customFormat="1" ht="12.95" customHeight="1">
      <c r="A88" s="270" t="s">
        <v>309</v>
      </c>
      <c r="B88" s="300" t="s">
        <v>167</v>
      </c>
      <c r="C88" s="382">
        <v>7374</v>
      </c>
      <c r="D88" s="382">
        <v>4966</v>
      </c>
      <c r="E88" s="402">
        <v>12340</v>
      </c>
      <c r="F88" s="382">
        <v>7473</v>
      </c>
      <c r="G88" s="382">
        <v>4916</v>
      </c>
      <c r="H88" s="402">
        <v>12389</v>
      </c>
      <c r="I88" s="382">
        <v>7673</v>
      </c>
      <c r="J88" s="382">
        <v>4991</v>
      </c>
      <c r="K88" s="402">
        <v>12664</v>
      </c>
      <c r="L88" s="382">
        <v>7977</v>
      </c>
      <c r="M88" s="382">
        <v>5026</v>
      </c>
      <c r="N88" s="402">
        <v>13003</v>
      </c>
      <c r="O88" s="382">
        <v>7976</v>
      </c>
      <c r="P88" s="382">
        <v>5209</v>
      </c>
      <c r="Q88" s="402">
        <f t="shared" si="6"/>
        <v>13185</v>
      </c>
      <c r="R88" s="382">
        <v>8146</v>
      </c>
      <c r="S88" s="382">
        <v>5364</v>
      </c>
      <c r="T88" s="402">
        <f t="shared" si="7"/>
        <v>13510</v>
      </c>
      <c r="U88" s="382">
        <v>8369</v>
      </c>
      <c r="V88" s="382">
        <v>5729</v>
      </c>
      <c r="W88" s="402">
        <f t="shared" si="8"/>
        <v>14098</v>
      </c>
      <c r="X88" s="382">
        <v>9210</v>
      </c>
      <c r="Y88" s="382">
        <v>6521</v>
      </c>
      <c r="Z88" s="402">
        <f t="shared" si="9"/>
        <v>15731</v>
      </c>
      <c r="AA88" s="382">
        <v>9216</v>
      </c>
      <c r="AB88" s="382">
        <v>6645</v>
      </c>
      <c r="AC88" s="402">
        <f t="shared" si="10"/>
        <v>15861</v>
      </c>
      <c r="AD88" s="382">
        <v>9294</v>
      </c>
      <c r="AE88" s="382">
        <v>6747</v>
      </c>
      <c r="AF88" s="402">
        <f t="shared" si="11"/>
        <v>16041</v>
      </c>
      <c r="AI88" s="604"/>
      <c r="AJ88" s="604"/>
    </row>
    <row r="89" spans="1:36" s="483" customFormat="1" ht="15" customHeight="1">
      <c r="A89" s="859" t="s">
        <v>200</v>
      </c>
      <c r="B89" s="859"/>
      <c r="C89" s="384">
        <v>1891033</v>
      </c>
      <c r="D89" s="384">
        <v>1091515</v>
      </c>
      <c r="E89" s="384">
        <v>2982548</v>
      </c>
      <c r="F89" s="384">
        <v>1901239</v>
      </c>
      <c r="G89" s="384">
        <v>1086157</v>
      </c>
      <c r="H89" s="384">
        <v>2987396</v>
      </c>
      <c r="I89" s="384">
        <v>1947299</v>
      </c>
      <c r="J89" s="384">
        <v>1086002</v>
      </c>
      <c r="K89" s="384">
        <v>3033301</v>
      </c>
      <c r="L89" s="384">
        <v>2006748</v>
      </c>
      <c r="M89" s="384">
        <v>1096060</v>
      </c>
      <c r="N89" s="384">
        <v>3102808</v>
      </c>
      <c r="O89" s="384">
        <f>SUM(O8:O88)</f>
        <v>2029963</v>
      </c>
      <c r="P89" s="384">
        <f t="shared" ref="P89:S89" si="12">SUM(P8:P88)</f>
        <v>1111134</v>
      </c>
      <c r="Q89" s="384">
        <f t="shared" si="12"/>
        <v>3141097</v>
      </c>
      <c r="R89" s="384">
        <f t="shared" si="12"/>
        <v>2049322</v>
      </c>
      <c r="S89" s="384">
        <f t="shared" si="12"/>
        <v>1139218</v>
      </c>
      <c r="T89" s="384">
        <f t="shared" ref="T89:V89" si="13">SUM(T8:T88)</f>
        <v>3188540</v>
      </c>
      <c r="U89" s="384">
        <f t="shared" si="13"/>
        <v>2085805</v>
      </c>
      <c r="V89" s="384">
        <f t="shared" si="13"/>
        <v>1191292</v>
      </c>
      <c r="W89" s="384">
        <f t="shared" ref="W89:Y89" si="14">SUM(W8:W88)</f>
        <v>3277097</v>
      </c>
      <c r="X89" s="384">
        <f t="shared" si="14"/>
        <v>2250084</v>
      </c>
      <c r="Y89" s="384">
        <f t="shared" si="14"/>
        <v>1393359</v>
      </c>
      <c r="Z89" s="384">
        <f t="shared" ref="Z89:AB89" si="15">SUM(Z8:Z88)</f>
        <v>3643443</v>
      </c>
      <c r="AA89" s="384">
        <f t="shared" si="15"/>
        <v>2256653</v>
      </c>
      <c r="AB89" s="384">
        <f t="shared" si="15"/>
        <v>1402932</v>
      </c>
      <c r="AC89" s="384">
        <f t="shared" ref="AC89:AE89" si="16">SUM(AC8:AC88)</f>
        <v>3659585</v>
      </c>
      <c r="AD89" s="384">
        <f t="shared" si="16"/>
        <v>2267473</v>
      </c>
      <c r="AE89" s="384">
        <f t="shared" si="16"/>
        <v>1407761</v>
      </c>
      <c r="AF89" s="384">
        <f t="shared" ref="AF89" si="17">SUM(AF8:AF88)</f>
        <v>3675234</v>
      </c>
    </row>
    <row r="90" spans="1:36" s="483" customFormat="1" ht="21.75" customHeight="1">
      <c r="A90"/>
      <c r="B90"/>
      <c r="C90"/>
      <c r="D90"/>
      <c r="E90"/>
      <c r="F90"/>
      <c r="G90"/>
      <c r="H90"/>
      <c r="I90"/>
      <c r="J90"/>
      <c r="K90"/>
      <c r="L90"/>
      <c r="M90"/>
      <c r="N90"/>
      <c r="O90"/>
      <c r="P90"/>
      <c r="Q90"/>
      <c r="R90"/>
      <c r="S90"/>
      <c r="T90"/>
    </row>
    <row r="93" spans="1:36">
      <c r="F93" s="484"/>
      <c r="G93" s="484"/>
      <c r="H93" s="484"/>
    </row>
  </sheetData>
  <mergeCells count="15">
    <mergeCell ref="A89:B89"/>
    <mergeCell ref="C6:E6"/>
    <mergeCell ref="F6:H6"/>
    <mergeCell ref="I6:K6"/>
    <mergeCell ref="L6:N6"/>
    <mergeCell ref="B6:B7"/>
    <mergeCell ref="A6:A7"/>
    <mergeCell ref="AD6:AF6"/>
    <mergeCell ref="AA6:AC6"/>
    <mergeCell ref="A4:N4"/>
    <mergeCell ref="A5:N5"/>
    <mergeCell ref="X6:Z6"/>
    <mergeCell ref="U6:W6"/>
    <mergeCell ref="R6:T6"/>
    <mergeCell ref="O6:Q6"/>
  </mergeCells>
  <printOptions horizontalCentered="1" verticalCentered="1"/>
  <pageMargins left="0.31496062992125984" right="0.11811023622047245" top="0.15748031496062992" bottom="0.15748031496062992" header="0.31496062992125984" footer="0.31496062992125984"/>
  <pageSetup paperSize="9" scale="67"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ayfa38">
    <tabColor theme="6" tint="0.39997558519241921"/>
    <pageSetUpPr fitToPage="1"/>
  </sheetPr>
  <dimension ref="A4:C95"/>
  <sheetViews>
    <sheetView showGridLines="0" topLeftCell="A4" zoomScaleNormal="100" workbookViewId="0">
      <selection activeCell="A4" sqref="A4:C4"/>
    </sheetView>
  </sheetViews>
  <sheetFormatPr defaultColWidth="9.140625" defaultRowHeight="12.75"/>
  <cols>
    <col min="1" max="1" width="8.140625" style="385" customWidth="1"/>
    <col min="2" max="2" width="61.28515625" style="386" customWidth="1"/>
    <col min="3" max="3" width="72.7109375" style="387" customWidth="1"/>
    <col min="4" max="250" width="9.140625" style="387"/>
    <col min="251" max="251" width="8.140625" style="387" customWidth="1"/>
    <col min="252" max="253" width="46.7109375" style="387" customWidth="1"/>
    <col min="254" max="506" width="9.140625" style="387"/>
    <col min="507" max="507" width="8.140625" style="387" customWidth="1"/>
    <col min="508" max="509" width="46.7109375" style="387" customWidth="1"/>
    <col min="510" max="762" width="9.140625" style="387"/>
    <col min="763" max="763" width="8.140625" style="387" customWidth="1"/>
    <col min="764" max="765" width="46.7109375" style="387" customWidth="1"/>
    <col min="766" max="1018" width="9.140625" style="387"/>
    <col min="1019" max="1019" width="8.140625" style="387" customWidth="1"/>
    <col min="1020" max="1021" width="46.7109375" style="387" customWidth="1"/>
    <col min="1022" max="1274" width="9.140625" style="387"/>
    <col min="1275" max="1275" width="8.140625" style="387" customWidth="1"/>
    <col min="1276" max="1277" width="46.7109375" style="387" customWidth="1"/>
    <col min="1278" max="1530" width="9.140625" style="387"/>
    <col min="1531" max="1531" width="8.140625" style="387" customWidth="1"/>
    <col min="1532" max="1533" width="46.7109375" style="387" customWidth="1"/>
    <col min="1534" max="1786" width="9.140625" style="387"/>
    <col min="1787" max="1787" width="8.140625" style="387" customWidth="1"/>
    <col min="1788" max="1789" width="46.7109375" style="387" customWidth="1"/>
    <col min="1790" max="2042" width="9.140625" style="387"/>
    <col min="2043" max="2043" width="8.140625" style="387" customWidth="1"/>
    <col min="2044" max="2045" width="46.7109375" style="387" customWidth="1"/>
    <col min="2046" max="2298" width="9.140625" style="387"/>
    <col min="2299" max="2299" width="8.140625" style="387" customWidth="1"/>
    <col min="2300" max="2301" width="46.7109375" style="387" customWidth="1"/>
    <col min="2302" max="2554" width="9.140625" style="387"/>
    <col min="2555" max="2555" width="8.140625" style="387" customWidth="1"/>
    <col min="2556" max="2557" width="46.7109375" style="387" customWidth="1"/>
    <col min="2558" max="2810" width="9.140625" style="387"/>
    <col min="2811" max="2811" width="8.140625" style="387" customWidth="1"/>
    <col min="2812" max="2813" width="46.7109375" style="387" customWidth="1"/>
    <col min="2814" max="3066" width="9.140625" style="387"/>
    <col min="3067" max="3067" width="8.140625" style="387" customWidth="1"/>
    <col min="3068" max="3069" width="46.7109375" style="387" customWidth="1"/>
    <col min="3070" max="3322" width="9.140625" style="387"/>
    <col min="3323" max="3323" width="8.140625" style="387" customWidth="1"/>
    <col min="3324" max="3325" width="46.7109375" style="387" customWidth="1"/>
    <col min="3326" max="3578" width="9.140625" style="387"/>
    <col min="3579" max="3579" width="8.140625" style="387" customWidth="1"/>
    <col min="3580" max="3581" width="46.7109375" style="387" customWidth="1"/>
    <col min="3582" max="3834" width="9.140625" style="387"/>
    <col min="3835" max="3835" width="8.140625" style="387" customWidth="1"/>
    <col min="3836" max="3837" width="46.7109375" style="387" customWidth="1"/>
    <col min="3838" max="4090" width="9.140625" style="387"/>
    <col min="4091" max="4091" width="8.140625" style="387" customWidth="1"/>
    <col min="4092" max="4093" width="46.7109375" style="387" customWidth="1"/>
    <col min="4094" max="4346" width="9.140625" style="387"/>
    <col min="4347" max="4347" width="8.140625" style="387" customWidth="1"/>
    <col min="4348" max="4349" width="46.7109375" style="387" customWidth="1"/>
    <col min="4350" max="4602" width="9.140625" style="387"/>
    <col min="4603" max="4603" width="8.140625" style="387" customWidth="1"/>
    <col min="4604" max="4605" width="46.7109375" style="387" customWidth="1"/>
    <col min="4606" max="4858" width="9.140625" style="387"/>
    <col min="4859" max="4859" width="8.140625" style="387" customWidth="1"/>
    <col min="4860" max="4861" width="46.7109375" style="387" customWidth="1"/>
    <col min="4862" max="5114" width="9.140625" style="387"/>
    <col min="5115" max="5115" width="8.140625" style="387" customWidth="1"/>
    <col min="5116" max="5117" width="46.7109375" style="387" customWidth="1"/>
    <col min="5118" max="5370" width="9.140625" style="387"/>
    <col min="5371" max="5371" width="8.140625" style="387" customWidth="1"/>
    <col min="5372" max="5373" width="46.7109375" style="387" customWidth="1"/>
    <col min="5374" max="5626" width="9.140625" style="387"/>
    <col min="5627" max="5627" width="8.140625" style="387" customWidth="1"/>
    <col min="5628" max="5629" width="46.7109375" style="387" customWidth="1"/>
    <col min="5630" max="5882" width="9.140625" style="387"/>
    <col min="5883" max="5883" width="8.140625" style="387" customWidth="1"/>
    <col min="5884" max="5885" width="46.7109375" style="387" customWidth="1"/>
    <col min="5886" max="6138" width="9.140625" style="387"/>
    <col min="6139" max="6139" width="8.140625" style="387" customWidth="1"/>
    <col min="6140" max="6141" width="46.7109375" style="387" customWidth="1"/>
    <col min="6142" max="6394" width="9.140625" style="387"/>
    <col min="6395" max="6395" width="8.140625" style="387" customWidth="1"/>
    <col min="6396" max="6397" width="46.7109375" style="387" customWidth="1"/>
    <col min="6398" max="6650" width="9.140625" style="387"/>
    <col min="6651" max="6651" width="8.140625" style="387" customWidth="1"/>
    <col min="6652" max="6653" width="46.7109375" style="387" customWidth="1"/>
    <col min="6654" max="6906" width="9.140625" style="387"/>
    <col min="6907" max="6907" width="8.140625" style="387" customWidth="1"/>
    <col min="6908" max="6909" width="46.7109375" style="387" customWidth="1"/>
    <col min="6910" max="7162" width="9.140625" style="387"/>
    <col min="7163" max="7163" width="8.140625" style="387" customWidth="1"/>
    <col min="7164" max="7165" width="46.7109375" style="387" customWidth="1"/>
    <col min="7166" max="7418" width="9.140625" style="387"/>
    <col min="7419" max="7419" width="8.140625" style="387" customWidth="1"/>
    <col min="7420" max="7421" width="46.7109375" style="387" customWidth="1"/>
    <col min="7422" max="7674" width="9.140625" style="387"/>
    <col min="7675" max="7675" width="8.140625" style="387" customWidth="1"/>
    <col min="7676" max="7677" width="46.7109375" style="387" customWidth="1"/>
    <col min="7678" max="7930" width="9.140625" style="387"/>
    <col min="7931" max="7931" width="8.140625" style="387" customWidth="1"/>
    <col min="7932" max="7933" width="46.7109375" style="387" customWidth="1"/>
    <col min="7934" max="8186" width="9.140625" style="387"/>
    <col min="8187" max="8187" width="8.140625" style="387" customWidth="1"/>
    <col min="8188" max="8189" width="46.7109375" style="387" customWidth="1"/>
    <col min="8190" max="8442" width="9.140625" style="387"/>
    <col min="8443" max="8443" width="8.140625" style="387" customWidth="1"/>
    <col min="8444" max="8445" width="46.7109375" style="387" customWidth="1"/>
    <col min="8446" max="8698" width="9.140625" style="387"/>
    <col min="8699" max="8699" width="8.140625" style="387" customWidth="1"/>
    <col min="8700" max="8701" width="46.7109375" style="387" customWidth="1"/>
    <col min="8702" max="8954" width="9.140625" style="387"/>
    <col min="8955" max="8955" width="8.140625" style="387" customWidth="1"/>
    <col min="8956" max="8957" width="46.7109375" style="387" customWidth="1"/>
    <col min="8958" max="9210" width="9.140625" style="387"/>
    <col min="9211" max="9211" width="8.140625" style="387" customWidth="1"/>
    <col min="9212" max="9213" width="46.7109375" style="387" customWidth="1"/>
    <col min="9214" max="9466" width="9.140625" style="387"/>
    <col min="9467" max="9467" width="8.140625" style="387" customWidth="1"/>
    <col min="9468" max="9469" width="46.7109375" style="387" customWidth="1"/>
    <col min="9470" max="9722" width="9.140625" style="387"/>
    <col min="9723" max="9723" width="8.140625" style="387" customWidth="1"/>
    <col min="9724" max="9725" width="46.7109375" style="387" customWidth="1"/>
    <col min="9726" max="9978" width="9.140625" style="387"/>
    <col min="9979" max="9979" width="8.140625" style="387" customWidth="1"/>
    <col min="9980" max="9981" width="46.7109375" style="387" customWidth="1"/>
    <col min="9982" max="10234" width="9.140625" style="387"/>
    <col min="10235" max="10235" width="8.140625" style="387" customWidth="1"/>
    <col min="10236" max="10237" width="46.7109375" style="387" customWidth="1"/>
    <col min="10238" max="10490" width="9.140625" style="387"/>
    <col min="10491" max="10491" width="8.140625" style="387" customWidth="1"/>
    <col min="10492" max="10493" width="46.7109375" style="387" customWidth="1"/>
    <col min="10494" max="10746" width="9.140625" style="387"/>
    <col min="10747" max="10747" width="8.140625" style="387" customWidth="1"/>
    <col min="10748" max="10749" width="46.7109375" style="387" customWidth="1"/>
    <col min="10750" max="11002" width="9.140625" style="387"/>
    <col min="11003" max="11003" width="8.140625" style="387" customWidth="1"/>
    <col min="11004" max="11005" width="46.7109375" style="387" customWidth="1"/>
    <col min="11006" max="11258" width="9.140625" style="387"/>
    <col min="11259" max="11259" width="8.140625" style="387" customWidth="1"/>
    <col min="11260" max="11261" width="46.7109375" style="387" customWidth="1"/>
    <col min="11262" max="11514" width="9.140625" style="387"/>
    <col min="11515" max="11515" width="8.140625" style="387" customWidth="1"/>
    <col min="11516" max="11517" width="46.7109375" style="387" customWidth="1"/>
    <col min="11518" max="11770" width="9.140625" style="387"/>
    <col min="11771" max="11771" width="8.140625" style="387" customWidth="1"/>
    <col min="11772" max="11773" width="46.7109375" style="387" customWidth="1"/>
    <col min="11774" max="12026" width="9.140625" style="387"/>
    <col min="12027" max="12027" width="8.140625" style="387" customWidth="1"/>
    <col min="12028" max="12029" width="46.7109375" style="387" customWidth="1"/>
    <col min="12030" max="12282" width="9.140625" style="387"/>
    <col min="12283" max="12283" width="8.140625" style="387" customWidth="1"/>
    <col min="12284" max="12285" width="46.7109375" style="387" customWidth="1"/>
    <col min="12286" max="12538" width="9.140625" style="387"/>
    <col min="12539" max="12539" width="8.140625" style="387" customWidth="1"/>
    <col min="12540" max="12541" width="46.7109375" style="387" customWidth="1"/>
    <col min="12542" max="12794" width="9.140625" style="387"/>
    <col min="12795" max="12795" width="8.140625" style="387" customWidth="1"/>
    <col min="12796" max="12797" width="46.7109375" style="387" customWidth="1"/>
    <col min="12798" max="13050" width="9.140625" style="387"/>
    <col min="13051" max="13051" width="8.140625" style="387" customWidth="1"/>
    <col min="13052" max="13053" width="46.7109375" style="387" customWidth="1"/>
    <col min="13054" max="13306" width="9.140625" style="387"/>
    <col min="13307" max="13307" width="8.140625" style="387" customWidth="1"/>
    <col min="13308" max="13309" width="46.7109375" style="387" customWidth="1"/>
    <col min="13310" max="13562" width="9.140625" style="387"/>
    <col min="13563" max="13563" width="8.140625" style="387" customWidth="1"/>
    <col min="13564" max="13565" width="46.7109375" style="387" customWidth="1"/>
    <col min="13566" max="13818" width="9.140625" style="387"/>
    <col min="13819" max="13819" width="8.140625" style="387" customWidth="1"/>
    <col min="13820" max="13821" width="46.7109375" style="387" customWidth="1"/>
    <col min="13822" max="14074" width="9.140625" style="387"/>
    <col min="14075" max="14075" width="8.140625" style="387" customWidth="1"/>
    <col min="14076" max="14077" width="46.7109375" style="387" customWidth="1"/>
    <col min="14078" max="14330" width="9.140625" style="387"/>
    <col min="14331" max="14331" width="8.140625" style="387" customWidth="1"/>
    <col min="14332" max="14333" width="46.7109375" style="387" customWidth="1"/>
    <col min="14334" max="14586" width="9.140625" style="387"/>
    <col min="14587" max="14587" width="8.140625" style="387" customWidth="1"/>
    <col min="14588" max="14589" width="46.7109375" style="387" customWidth="1"/>
    <col min="14590" max="14842" width="9.140625" style="387"/>
    <col min="14843" max="14843" width="8.140625" style="387" customWidth="1"/>
    <col min="14844" max="14845" width="46.7109375" style="387" customWidth="1"/>
    <col min="14846" max="15098" width="9.140625" style="387"/>
    <col min="15099" max="15099" width="8.140625" style="387" customWidth="1"/>
    <col min="15100" max="15101" width="46.7109375" style="387" customWidth="1"/>
    <col min="15102" max="15354" width="9.140625" style="387"/>
    <col min="15355" max="15355" width="8.140625" style="387" customWidth="1"/>
    <col min="15356" max="15357" width="46.7109375" style="387" customWidth="1"/>
    <col min="15358" max="15610" width="9.140625" style="387"/>
    <col min="15611" max="15611" width="8.140625" style="387" customWidth="1"/>
    <col min="15612" max="15613" width="46.7109375" style="387" customWidth="1"/>
    <col min="15614" max="15866" width="9.140625" style="387"/>
    <col min="15867" max="15867" width="8.140625" style="387" customWidth="1"/>
    <col min="15868" max="15869" width="46.7109375" style="387" customWidth="1"/>
    <col min="15870" max="16122" width="9.140625" style="387"/>
    <col min="16123" max="16123" width="8.140625" style="387" customWidth="1"/>
    <col min="16124" max="16125" width="46.7109375" style="387" customWidth="1"/>
    <col min="16126" max="16384" width="9.140625" style="387"/>
  </cols>
  <sheetData>
    <row r="4" spans="1:3" ht="30" customHeight="1">
      <c r="A4" s="889" t="s">
        <v>1094</v>
      </c>
      <c r="B4" s="889"/>
      <c r="C4" s="889"/>
    </row>
    <row r="5" spans="1:3" ht="30" customHeight="1">
      <c r="A5" s="890" t="s">
        <v>1095</v>
      </c>
      <c r="B5" s="890"/>
      <c r="C5" s="890"/>
    </row>
    <row r="6" spans="1:3" s="390" customFormat="1" ht="30" customHeight="1">
      <c r="A6" s="388" t="s">
        <v>624</v>
      </c>
      <c r="B6" s="389" t="s">
        <v>504</v>
      </c>
      <c r="C6" s="389" t="s">
        <v>505</v>
      </c>
    </row>
    <row r="7" spans="1:3" ht="18" customHeight="1">
      <c r="A7" s="391" t="s">
        <v>81</v>
      </c>
      <c r="B7" s="392" t="s">
        <v>876</v>
      </c>
      <c r="C7" s="393" t="s">
        <v>506</v>
      </c>
    </row>
    <row r="8" spans="1:3" ht="18" customHeight="1">
      <c r="A8" s="394" t="s">
        <v>82</v>
      </c>
      <c r="B8" s="395" t="s">
        <v>877</v>
      </c>
      <c r="C8" s="396" t="s">
        <v>507</v>
      </c>
    </row>
    <row r="9" spans="1:3" ht="18" customHeight="1">
      <c r="A9" s="391" t="s">
        <v>83</v>
      </c>
      <c r="B9" s="392" t="s">
        <v>878</v>
      </c>
      <c r="C9" s="393" t="s">
        <v>508</v>
      </c>
    </row>
    <row r="10" spans="1:3" ht="18" customHeight="1">
      <c r="A10" s="394" t="s">
        <v>85</v>
      </c>
      <c r="B10" s="395" t="s">
        <v>879</v>
      </c>
      <c r="C10" s="396" t="s">
        <v>509</v>
      </c>
    </row>
    <row r="11" spans="1:3" ht="18" customHeight="1">
      <c r="A11" s="391" t="s">
        <v>86</v>
      </c>
      <c r="B11" s="392" t="s">
        <v>880</v>
      </c>
      <c r="C11" s="393" t="s">
        <v>510</v>
      </c>
    </row>
    <row r="12" spans="1:3" ht="18" customHeight="1">
      <c r="A12" s="394" t="s">
        <v>87</v>
      </c>
      <c r="B12" s="395" t="s">
        <v>881</v>
      </c>
      <c r="C12" s="396" t="s">
        <v>511</v>
      </c>
    </row>
    <row r="13" spans="1:3" ht="18" customHeight="1">
      <c r="A13" s="391" t="s">
        <v>88</v>
      </c>
      <c r="B13" s="392" t="s">
        <v>882</v>
      </c>
      <c r="C13" s="393" t="s">
        <v>512</v>
      </c>
    </row>
    <row r="14" spans="1:3" ht="18" customHeight="1">
      <c r="A14" s="394" t="s">
        <v>89</v>
      </c>
      <c r="B14" s="395" t="s">
        <v>883</v>
      </c>
      <c r="C14" s="396" t="s">
        <v>513</v>
      </c>
    </row>
    <row r="15" spans="1:3" ht="18" customHeight="1">
      <c r="A15" s="391" t="s">
        <v>238</v>
      </c>
      <c r="B15" s="392" t="s">
        <v>884</v>
      </c>
      <c r="C15" s="393" t="s">
        <v>514</v>
      </c>
    </row>
    <row r="16" spans="1:3" ht="18" customHeight="1">
      <c r="A16" s="394" t="s">
        <v>239</v>
      </c>
      <c r="B16" s="395" t="s">
        <v>885</v>
      </c>
      <c r="C16" s="396" t="s">
        <v>515</v>
      </c>
    </row>
    <row r="17" spans="1:3" ht="18" customHeight="1">
      <c r="A17" s="391" t="s">
        <v>240</v>
      </c>
      <c r="B17" s="392" t="s">
        <v>886</v>
      </c>
      <c r="C17" s="393" t="s">
        <v>516</v>
      </c>
    </row>
    <row r="18" spans="1:3" ht="18" customHeight="1">
      <c r="A18" s="394" t="s">
        <v>241</v>
      </c>
      <c r="B18" s="395" t="s">
        <v>887</v>
      </c>
      <c r="C18" s="396" t="s">
        <v>517</v>
      </c>
    </row>
    <row r="19" spans="1:3" ht="18" customHeight="1">
      <c r="A19" s="391" t="s">
        <v>242</v>
      </c>
      <c r="B19" s="392" t="s">
        <v>888</v>
      </c>
      <c r="C19" s="393" t="s">
        <v>518</v>
      </c>
    </row>
    <row r="20" spans="1:3" ht="18" customHeight="1">
      <c r="A20" s="394" t="s">
        <v>243</v>
      </c>
      <c r="B20" s="395" t="s">
        <v>1012</v>
      </c>
      <c r="C20" s="396" t="s">
        <v>1105</v>
      </c>
    </row>
    <row r="21" spans="1:3" ht="28.5" customHeight="1">
      <c r="A21" s="391" t="s">
        <v>244</v>
      </c>
      <c r="B21" s="509" t="s">
        <v>889</v>
      </c>
      <c r="C21" s="393" t="s">
        <v>519</v>
      </c>
    </row>
    <row r="22" spans="1:3" ht="18" customHeight="1">
      <c r="A22" s="394" t="s">
        <v>245</v>
      </c>
      <c r="B22" s="395" t="s">
        <v>890</v>
      </c>
      <c r="C22" s="396" t="s">
        <v>520</v>
      </c>
    </row>
    <row r="23" spans="1:3" ht="18" customHeight="1">
      <c r="A23" s="391" t="s">
        <v>246</v>
      </c>
      <c r="B23" s="392" t="s">
        <v>891</v>
      </c>
      <c r="C23" s="393" t="s">
        <v>521</v>
      </c>
    </row>
    <row r="24" spans="1:3" ht="18" customHeight="1">
      <c r="A24" s="394" t="s">
        <v>247</v>
      </c>
      <c r="B24" s="395" t="s">
        <v>892</v>
      </c>
      <c r="C24" s="396" t="s">
        <v>522</v>
      </c>
    </row>
    <row r="25" spans="1:3" ht="18" customHeight="1">
      <c r="A25" s="391" t="s">
        <v>248</v>
      </c>
      <c r="B25" s="392" t="s">
        <v>893</v>
      </c>
      <c r="C25" s="393" t="s">
        <v>523</v>
      </c>
    </row>
    <row r="26" spans="1:3" ht="18" customHeight="1">
      <c r="A26" s="394" t="s">
        <v>249</v>
      </c>
      <c r="B26" s="395" t="s">
        <v>1013</v>
      </c>
      <c r="C26" s="396" t="s">
        <v>524</v>
      </c>
    </row>
    <row r="27" spans="1:3" ht="18" customHeight="1">
      <c r="A27" s="391" t="s">
        <v>250</v>
      </c>
      <c r="B27" s="392" t="s">
        <v>894</v>
      </c>
      <c r="C27" s="393" t="s">
        <v>525</v>
      </c>
    </row>
    <row r="28" spans="1:3" ht="18" customHeight="1">
      <c r="A28" s="394" t="s">
        <v>251</v>
      </c>
      <c r="B28" s="395" t="s">
        <v>895</v>
      </c>
      <c r="C28" s="396" t="s">
        <v>526</v>
      </c>
    </row>
    <row r="29" spans="1:3" ht="18" customHeight="1">
      <c r="A29" s="391" t="s">
        <v>252</v>
      </c>
      <c r="B29" s="392" t="s">
        <v>896</v>
      </c>
      <c r="C29" s="393" t="s">
        <v>527</v>
      </c>
    </row>
    <row r="30" spans="1:3" ht="18" customHeight="1">
      <c r="A30" s="394" t="s">
        <v>253</v>
      </c>
      <c r="B30" s="395" t="s">
        <v>897</v>
      </c>
      <c r="C30" s="396" t="s">
        <v>528</v>
      </c>
    </row>
    <row r="31" spans="1:3" ht="18" customHeight="1">
      <c r="A31" s="391" t="s">
        <v>254</v>
      </c>
      <c r="B31" s="392" t="s">
        <v>898</v>
      </c>
      <c r="C31" s="393" t="s">
        <v>529</v>
      </c>
    </row>
    <row r="32" spans="1:3" ht="18" customHeight="1">
      <c r="A32" s="394" t="s">
        <v>255</v>
      </c>
      <c r="B32" s="395" t="s">
        <v>899</v>
      </c>
      <c r="C32" s="396" t="s">
        <v>530</v>
      </c>
    </row>
    <row r="33" spans="1:3" ht="18" customHeight="1">
      <c r="A33" s="391" t="s">
        <v>256</v>
      </c>
      <c r="B33" s="392" t="s">
        <v>900</v>
      </c>
      <c r="C33" s="393" t="s">
        <v>531</v>
      </c>
    </row>
    <row r="34" spans="1:3" ht="18" customHeight="1">
      <c r="A34" s="394" t="s">
        <v>257</v>
      </c>
      <c r="B34" s="395" t="s">
        <v>901</v>
      </c>
      <c r="C34" s="396" t="s">
        <v>532</v>
      </c>
    </row>
    <row r="35" spans="1:3" ht="18" customHeight="1">
      <c r="A35" s="391" t="s">
        <v>258</v>
      </c>
      <c r="B35" s="392" t="s">
        <v>902</v>
      </c>
      <c r="C35" s="393" t="s">
        <v>533</v>
      </c>
    </row>
    <row r="36" spans="1:3" ht="18" customHeight="1">
      <c r="A36" s="394" t="s">
        <v>259</v>
      </c>
      <c r="B36" s="395" t="s">
        <v>903</v>
      </c>
      <c r="C36" s="396" t="s">
        <v>534</v>
      </c>
    </row>
    <row r="37" spans="1:3" ht="18" customHeight="1">
      <c r="A37" s="391" t="s">
        <v>260</v>
      </c>
      <c r="B37" s="392" t="s">
        <v>904</v>
      </c>
      <c r="C37" s="393" t="s">
        <v>535</v>
      </c>
    </row>
    <row r="38" spans="1:3" ht="18" customHeight="1">
      <c r="A38" s="394" t="s">
        <v>261</v>
      </c>
      <c r="B38" s="395" t="s">
        <v>1014</v>
      </c>
      <c r="C38" s="396" t="s">
        <v>1106</v>
      </c>
    </row>
    <row r="39" spans="1:3" ht="18" customHeight="1">
      <c r="A39" s="391" t="s">
        <v>263</v>
      </c>
      <c r="B39" s="392" t="s">
        <v>1015</v>
      </c>
      <c r="C39" s="393" t="s">
        <v>536</v>
      </c>
    </row>
    <row r="40" spans="1:3" ht="18" customHeight="1">
      <c r="A40" s="394" t="s">
        <v>264</v>
      </c>
      <c r="B40" s="395" t="s">
        <v>905</v>
      </c>
      <c r="C40" s="396" t="s">
        <v>537</v>
      </c>
    </row>
    <row r="41" spans="1:3" ht="18" customHeight="1">
      <c r="A41" s="391" t="s">
        <v>265</v>
      </c>
      <c r="B41" s="392" t="s">
        <v>906</v>
      </c>
      <c r="C41" s="393" t="s">
        <v>538</v>
      </c>
    </row>
    <row r="42" spans="1:3" ht="18" customHeight="1">
      <c r="A42" s="394" t="s">
        <v>266</v>
      </c>
      <c r="B42" s="395" t="s">
        <v>1016</v>
      </c>
      <c r="C42" s="396" t="s">
        <v>1107</v>
      </c>
    </row>
    <row r="43" spans="1:3" ht="18" customHeight="1">
      <c r="A43" s="391" t="s">
        <v>267</v>
      </c>
      <c r="B43" s="392" t="s">
        <v>1017</v>
      </c>
      <c r="C43" s="393" t="s">
        <v>1108</v>
      </c>
    </row>
    <row r="44" spans="1:3" ht="18" customHeight="1">
      <c r="A44" s="394" t="s">
        <v>269</v>
      </c>
      <c r="B44" s="395" t="s">
        <v>1018</v>
      </c>
      <c r="C44" s="396" t="s">
        <v>1109</v>
      </c>
    </row>
    <row r="45" spans="1:3" ht="18" customHeight="1">
      <c r="A45" s="391" t="s">
        <v>270</v>
      </c>
      <c r="B45" s="392" t="s">
        <v>907</v>
      </c>
      <c r="C45" s="393" t="s">
        <v>539</v>
      </c>
    </row>
    <row r="46" spans="1:3" ht="18" customHeight="1">
      <c r="A46" s="394" t="s">
        <v>271</v>
      </c>
      <c r="B46" s="395" t="s">
        <v>908</v>
      </c>
      <c r="C46" s="396" t="s">
        <v>540</v>
      </c>
    </row>
    <row r="47" spans="1:3" ht="18" customHeight="1">
      <c r="A47" s="394" t="s">
        <v>274</v>
      </c>
      <c r="B47" s="395" t="s">
        <v>1019</v>
      </c>
      <c r="C47" s="396" t="s">
        <v>1110</v>
      </c>
    </row>
    <row r="48" spans="1:3" ht="18" customHeight="1">
      <c r="A48" s="391" t="s">
        <v>275</v>
      </c>
      <c r="B48" s="392" t="s">
        <v>1020</v>
      </c>
      <c r="C48" s="393" t="s">
        <v>1111</v>
      </c>
    </row>
    <row r="49" spans="1:3" ht="18" customHeight="1">
      <c r="A49" s="394" t="s">
        <v>277</v>
      </c>
      <c r="B49" s="395" t="s">
        <v>909</v>
      </c>
      <c r="C49" s="396" t="s">
        <v>541</v>
      </c>
    </row>
    <row r="50" spans="1:3" ht="18" customHeight="1">
      <c r="A50" s="391" t="s">
        <v>278</v>
      </c>
      <c r="B50" s="392" t="s">
        <v>910</v>
      </c>
      <c r="C50" s="393" t="s">
        <v>542</v>
      </c>
    </row>
    <row r="51" spans="1:3" ht="18" customHeight="1">
      <c r="A51" s="394" t="s">
        <v>279</v>
      </c>
      <c r="B51" s="395" t="s">
        <v>911</v>
      </c>
      <c r="C51" s="396" t="s">
        <v>543</v>
      </c>
    </row>
    <row r="52" spans="1:3" ht="18" customHeight="1">
      <c r="A52" s="391" t="s">
        <v>280</v>
      </c>
      <c r="B52" s="392" t="s">
        <v>1021</v>
      </c>
      <c r="C52" s="393" t="s">
        <v>1112</v>
      </c>
    </row>
    <row r="53" spans="1:3" ht="18" customHeight="1">
      <c r="A53" s="394" t="s">
        <v>281</v>
      </c>
      <c r="B53" s="395" t="s">
        <v>912</v>
      </c>
      <c r="C53" s="396" t="s">
        <v>544</v>
      </c>
    </row>
    <row r="54" spans="1:3" ht="18" customHeight="1">
      <c r="A54" s="391" t="s">
        <v>283</v>
      </c>
      <c r="B54" s="392" t="s">
        <v>913</v>
      </c>
      <c r="C54" s="393" t="s">
        <v>545</v>
      </c>
    </row>
    <row r="55" spans="1:3" ht="18" customHeight="1">
      <c r="A55" s="394" t="s">
        <v>284</v>
      </c>
      <c r="B55" s="395" t="s">
        <v>914</v>
      </c>
      <c r="C55" s="396" t="s">
        <v>546</v>
      </c>
    </row>
    <row r="56" spans="1:3" ht="18" customHeight="1">
      <c r="A56" s="391" t="s">
        <v>286</v>
      </c>
      <c r="B56" s="392" t="s">
        <v>915</v>
      </c>
      <c r="C56" s="393" t="s">
        <v>547</v>
      </c>
    </row>
    <row r="57" spans="1:3" ht="24.75" customHeight="1">
      <c r="A57" s="394" t="s">
        <v>287</v>
      </c>
      <c r="B57" s="510" t="s">
        <v>916</v>
      </c>
      <c r="C57" s="396" t="s">
        <v>548</v>
      </c>
    </row>
    <row r="58" spans="1:3" ht="18" customHeight="1">
      <c r="A58" s="391" t="s">
        <v>288</v>
      </c>
      <c r="B58" s="392" t="s">
        <v>1022</v>
      </c>
      <c r="C58" s="393" t="s">
        <v>1113</v>
      </c>
    </row>
    <row r="59" spans="1:3" ht="18" customHeight="1">
      <c r="A59" s="394" t="s">
        <v>289</v>
      </c>
      <c r="B59" s="395" t="s">
        <v>917</v>
      </c>
      <c r="C59" s="396" t="s">
        <v>1114</v>
      </c>
    </row>
    <row r="60" spans="1:3" ht="18" customHeight="1">
      <c r="A60" s="391" t="s">
        <v>290</v>
      </c>
      <c r="B60" s="392" t="s">
        <v>918</v>
      </c>
      <c r="C60" s="393" t="s">
        <v>549</v>
      </c>
    </row>
    <row r="61" spans="1:3" ht="18" customHeight="1">
      <c r="A61" s="394" t="s">
        <v>291</v>
      </c>
      <c r="B61" s="395" t="s">
        <v>1023</v>
      </c>
      <c r="C61" s="396" t="s">
        <v>1115</v>
      </c>
    </row>
    <row r="62" spans="1:3" ht="18" customHeight="1">
      <c r="A62" s="391" t="s">
        <v>292</v>
      </c>
      <c r="B62" s="392" t="s">
        <v>919</v>
      </c>
      <c r="C62" s="393" t="s">
        <v>550</v>
      </c>
    </row>
    <row r="63" spans="1:3" ht="18" customHeight="1">
      <c r="A63" s="394" t="s">
        <v>293</v>
      </c>
      <c r="B63" s="395" t="s">
        <v>920</v>
      </c>
      <c r="C63" s="396" t="s">
        <v>551</v>
      </c>
    </row>
    <row r="64" spans="1:3" ht="18" customHeight="1">
      <c r="A64" s="391" t="s">
        <v>294</v>
      </c>
      <c r="B64" s="392" t="s">
        <v>921</v>
      </c>
      <c r="C64" s="393" t="s">
        <v>552</v>
      </c>
    </row>
    <row r="65" spans="1:3" ht="18" customHeight="1">
      <c r="A65" s="394" t="s">
        <v>296</v>
      </c>
      <c r="B65" s="395" t="s">
        <v>922</v>
      </c>
      <c r="C65" s="396" t="s">
        <v>553</v>
      </c>
    </row>
    <row r="66" spans="1:3" ht="18" customHeight="1">
      <c r="A66" s="391" t="s">
        <v>297</v>
      </c>
      <c r="B66" s="392" t="s">
        <v>923</v>
      </c>
      <c r="C66" s="393" t="s">
        <v>554</v>
      </c>
    </row>
    <row r="67" spans="1:3" ht="18" customHeight="1">
      <c r="A67" s="394" t="s">
        <v>298</v>
      </c>
      <c r="B67" s="395" t="s">
        <v>1024</v>
      </c>
      <c r="C67" s="396" t="s">
        <v>1116</v>
      </c>
    </row>
    <row r="68" spans="1:3" ht="18" customHeight="1">
      <c r="A68" s="391" t="s">
        <v>299</v>
      </c>
      <c r="B68" s="392" t="s">
        <v>924</v>
      </c>
      <c r="C68" s="393" t="s">
        <v>555</v>
      </c>
    </row>
    <row r="69" spans="1:3" ht="18" customHeight="1">
      <c r="A69" s="394" t="s">
        <v>300</v>
      </c>
      <c r="B69" s="395" t="s">
        <v>925</v>
      </c>
      <c r="C69" s="396" t="s">
        <v>1117</v>
      </c>
    </row>
    <row r="70" spans="1:3" ht="18" customHeight="1">
      <c r="A70" s="391" t="s">
        <v>301</v>
      </c>
      <c r="B70" s="392" t="s">
        <v>1025</v>
      </c>
      <c r="C70" s="393" t="s">
        <v>1118</v>
      </c>
    </row>
    <row r="71" spans="1:3" ht="18" customHeight="1">
      <c r="A71" s="394" t="s">
        <v>302</v>
      </c>
      <c r="B71" s="395" t="s">
        <v>926</v>
      </c>
      <c r="C71" s="396" t="s">
        <v>556</v>
      </c>
    </row>
    <row r="72" spans="1:3" ht="18" customHeight="1">
      <c r="A72" s="391" t="s">
        <v>303</v>
      </c>
      <c r="B72" s="392" t="s">
        <v>927</v>
      </c>
      <c r="C72" s="393" t="s">
        <v>557</v>
      </c>
    </row>
    <row r="73" spans="1:3" ht="18" customHeight="1">
      <c r="A73" s="394" t="s">
        <v>305</v>
      </c>
      <c r="B73" s="395" t="s">
        <v>928</v>
      </c>
      <c r="C73" s="396" t="s">
        <v>558</v>
      </c>
    </row>
    <row r="74" spans="1:3" ht="18" customHeight="1">
      <c r="A74" s="391" t="s">
        <v>306</v>
      </c>
      <c r="B74" s="392" t="s">
        <v>929</v>
      </c>
      <c r="C74" s="393" t="s">
        <v>559</v>
      </c>
    </row>
    <row r="75" spans="1:3" ht="23.25" customHeight="1">
      <c r="A75" s="394" t="s">
        <v>307</v>
      </c>
      <c r="B75" s="510" t="s">
        <v>930</v>
      </c>
      <c r="C75" s="396" t="s">
        <v>560</v>
      </c>
    </row>
    <row r="76" spans="1:3" ht="18" customHeight="1">
      <c r="A76" s="391" t="s">
        <v>308</v>
      </c>
      <c r="B76" s="392" t="s">
        <v>1026</v>
      </c>
      <c r="C76" s="393" t="s">
        <v>1119</v>
      </c>
    </row>
    <row r="77" spans="1:3" ht="18" customHeight="1">
      <c r="A77" s="394" t="s">
        <v>309</v>
      </c>
      <c r="B77" s="395" t="s">
        <v>931</v>
      </c>
      <c r="C77" s="396" t="s">
        <v>561</v>
      </c>
    </row>
    <row r="78" spans="1:3" ht="18" customHeight="1">
      <c r="A78" s="391" t="s">
        <v>310</v>
      </c>
      <c r="B78" s="392" t="s">
        <v>1027</v>
      </c>
      <c r="C78" s="393" t="s">
        <v>562</v>
      </c>
    </row>
    <row r="79" spans="1:3" ht="18" customHeight="1">
      <c r="A79" s="394" t="s">
        <v>311</v>
      </c>
      <c r="B79" s="395" t="s">
        <v>932</v>
      </c>
      <c r="C79" s="396" t="s">
        <v>563</v>
      </c>
    </row>
    <row r="80" spans="1:3" ht="18" customHeight="1">
      <c r="A80" s="391" t="s">
        <v>312</v>
      </c>
      <c r="B80" s="392" t="s">
        <v>933</v>
      </c>
      <c r="C80" s="393" t="s">
        <v>564</v>
      </c>
    </row>
    <row r="81" spans="1:3" ht="18" customHeight="1">
      <c r="A81" s="394" t="s">
        <v>313</v>
      </c>
      <c r="B81" s="395" t="s">
        <v>934</v>
      </c>
      <c r="C81" s="396" t="s">
        <v>565</v>
      </c>
    </row>
    <row r="82" spans="1:3" ht="18" customHeight="1">
      <c r="A82" s="391" t="s">
        <v>314</v>
      </c>
      <c r="B82" s="392" t="s">
        <v>935</v>
      </c>
      <c r="C82" s="393" t="s">
        <v>566</v>
      </c>
    </row>
    <row r="83" spans="1:3" ht="18" customHeight="1">
      <c r="A83" s="394" t="s">
        <v>315</v>
      </c>
      <c r="B83" s="395" t="s">
        <v>936</v>
      </c>
      <c r="C83" s="396" t="s">
        <v>567</v>
      </c>
    </row>
    <row r="84" spans="1:3" ht="18" customHeight="1">
      <c r="A84" s="391" t="s">
        <v>317</v>
      </c>
      <c r="B84" s="392" t="s">
        <v>1028</v>
      </c>
      <c r="C84" s="393" t="s">
        <v>1120</v>
      </c>
    </row>
    <row r="85" spans="1:3" ht="18" customHeight="1">
      <c r="A85" s="394" t="s">
        <v>318</v>
      </c>
      <c r="B85" s="395" t="s">
        <v>937</v>
      </c>
      <c r="C85" s="396" t="s">
        <v>568</v>
      </c>
    </row>
    <row r="86" spans="1:3" ht="18" customHeight="1">
      <c r="A86" s="391" t="s">
        <v>319</v>
      </c>
      <c r="B86" s="392" t="s">
        <v>938</v>
      </c>
      <c r="C86" s="393" t="s">
        <v>569</v>
      </c>
    </row>
    <row r="87" spans="1:3" ht="18" customHeight="1">
      <c r="A87" s="394" t="s">
        <v>320</v>
      </c>
      <c r="B87" s="395" t="s">
        <v>1029</v>
      </c>
      <c r="C87" s="396" t="s">
        <v>570</v>
      </c>
    </row>
    <row r="88" spans="1:3" ht="18" customHeight="1">
      <c r="A88" s="391" t="s">
        <v>322</v>
      </c>
      <c r="B88" s="392" t="s">
        <v>939</v>
      </c>
      <c r="C88" s="393" t="s">
        <v>571</v>
      </c>
    </row>
    <row r="89" spans="1:3" ht="21" customHeight="1">
      <c r="A89" s="394" t="s">
        <v>321</v>
      </c>
      <c r="B89" s="395" t="s">
        <v>1030</v>
      </c>
      <c r="C89" s="396" t="s">
        <v>1121</v>
      </c>
    </row>
    <row r="90" spans="1:3" ht="18" customHeight="1">
      <c r="A90" s="391" t="s">
        <v>323</v>
      </c>
      <c r="B90" s="392" t="s">
        <v>1031</v>
      </c>
      <c r="C90" s="393" t="s">
        <v>1122</v>
      </c>
    </row>
    <row r="91" spans="1:3" ht="18" customHeight="1">
      <c r="A91" s="394" t="s">
        <v>324</v>
      </c>
      <c r="B91" s="395" t="s">
        <v>940</v>
      </c>
      <c r="C91" s="396" t="s">
        <v>572</v>
      </c>
    </row>
    <row r="92" spans="1:3" ht="21" customHeight="1">
      <c r="A92" s="391" t="s">
        <v>325</v>
      </c>
      <c r="B92" s="508" t="s">
        <v>941</v>
      </c>
      <c r="C92" s="393" t="s">
        <v>1123</v>
      </c>
    </row>
    <row r="93" spans="1:3" ht="18" customHeight="1">
      <c r="A93" s="394" t="s">
        <v>316</v>
      </c>
      <c r="B93" s="395" t="s">
        <v>942</v>
      </c>
      <c r="C93" s="396" t="s">
        <v>573</v>
      </c>
    </row>
    <row r="95" spans="1:3">
      <c r="A95" s="387"/>
      <c r="B95" s="387"/>
    </row>
  </sheetData>
  <mergeCells count="2">
    <mergeCell ref="A4:C4"/>
    <mergeCell ref="A5:C5"/>
  </mergeCells>
  <printOptions horizontalCentered="1" verticalCentered="1"/>
  <pageMargins left="0.70866141732283472" right="0.70866141732283472" top="0.39370078740157483" bottom="0.39370078740157483" header="0.31496062992125984" footer="0.31496062992125984"/>
  <pageSetup paperSize="9" scale="81" fitToHeight="0" orientation="portrait" r:id="rId1"/>
  <rowBreaks count="1" manualBreakCount="1">
    <brk id="4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1">
    <tabColor theme="6" tint="0.39997558519241921"/>
    <pageSetUpPr fitToPage="1"/>
  </sheetPr>
  <dimension ref="A1:I48"/>
  <sheetViews>
    <sheetView showGridLines="0" zoomScaleNormal="100" workbookViewId="0"/>
  </sheetViews>
  <sheetFormatPr defaultRowHeight="12.75"/>
  <sheetData>
    <row r="1" spans="1:9" ht="15" customHeight="1">
      <c r="A1" s="13"/>
      <c r="B1" s="13"/>
      <c r="C1" s="13"/>
      <c r="D1" s="13"/>
      <c r="E1" s="13"/>
      <c r="F1" s="13"/>
      <c r="G1" s="13"/>
      <c r="H1" s="13"/>
      <c r="I1" s="13"/>
    </row>
    <row r="2" spans="1:9" ht="15" customHeight="1">
      <c r="A2" s="13"/>
      <c r="B2" s="13"/>
      <c r="C2" s="13"/>
      <c r="D2" s="13"/>
      <c r="E2" s="13"/>
      <c r="F2" s="13"/>
      <c r="G2" s="13"/>
      <c r="H2" s="13"/>
      <c r="I2" s="13"/>
    </row>
    <row r="3" spans="1:9" ht="12.75" customHeight="1">
      <c r="A3" s="13"/>
      <c r="B3" s="13"/>
      <c r="C3" s="13"/>
      <c r="D3" s="13"/>
      <c r="E3" s="13"/>
      <c r="F3" s="13"/>
      <c r="G3" s="13"/>
      <c r="H3" s="13"/>
      <c r="I3" s="13"/>
    </row>
    <row r="4" spans="1:9" ht="12.75" customHeight="1">
      <c r="A4" s="13"/>
      <c r="B4" s="13"/>
      <c r="C4" s="13"/>
      <c r="D4" s="13"/>
      <c r="E4" s="13"/>
      <c r="F4" s="13"/>
      <c r="G4" s="13"/>
      <c r="H4" s="13"/>
      <c r="I4" s="13"/>
    </row>
    <row r="5" spans="1:9" ht="12.75" customHeight="1">
      <c r="A5" s="13"/>
      <c r="B5" s="13"/>
      <c r="C5" s="13"/>
      <c r="D5" s="13"/>
      <c r="E5" s="13"/>
      <c r="F5" s="13"/>
      <c r="G5" s="13"/>
      <c r="H5" s="13"/>
      <c r="I5" s="13"/>
    </row>
    <row r="6" spans="1:9" ht="12.75" customHeight="1" thickBot="1">
      <c r="A6" s="13"/>
      <c r="B6" s="13"/>
      <c r="C6" s="13"/>
      <c r="D6" s="13"/>
      <c r="E6" s="13"/>
      <c r="F6" s="13"/>
      <c r="G6" s="13"/>
      <c r="H6" s="13"/>
      <c r="I6" s="13"/>
    </row>
    <row r="7" spans="1:9" ht="12.75" customHeight="1" thickTop="1">
      <c r="A7" s="219"/>
      <c r="B7" s="219"/>
      <c r="C7" s="219"/>
      <c r="D7" s="219"/>
      <c r="E7" s="219"/>
      <c r="F7" s="219"/>
      <c r="G7" s="219"/>
      <c r="H7" s="219"/>
      <c r="I7" s="219"/>
    </row>
    <row r="8" spans="1:9" ht="12.75" customHeight="1">
      <c r="A8" s="13"/>
      <c r="B8" s="13"/>
      <c r="C8" s="13"/>
      <c r="D8" s="13"/>
      <c r="E8" s="13"/>
      <c r="F8" s="13"/>
      <c r="G8" s="13"/>
      <c r="H8" s="13"/>
      <c r="I8" s="13"/>
    </row>
    <row r="9" spans="1:9" ht="12.75" customHeight="1">
      <c r="A9" s="721" t="s">
        <v>170</v>
      </c>
      <c r="B9" s="721"/>
      <c r="C9" s="721"/>
      <c r="D9" s="721"/>
      <c r="E9" s="721"/>
      <c r="F9" s="721"/>
      <c r="G9" s="721"/>
      <c r="H9" s="721"/>
      <c r="I9" s="721"/>
    </row>
    <row r="10" spans="1:9" ht="12.75" customHeight="1">
      <c r="A10" s="721"/>
      <c r="B10" s="721"/>
      <c r="C10" s="721"/>
      <c r="D10" s="721"/>
      <c r="E10" s="721"/>
      <c r="F10" s="721"/>
      <c r="G10" s="721"/>
      <c r="H10" s="721"/>
      <c r="I10" s="721"/>
    </row>
    <row r="11" spans="1:9" ht="12.75" customHeight="1">
      <c r="A11" s="220"/>
      <c r="B11" s="220"/>
      <c r="C11" s="220"/>
      <c r="D11" s="220"/>
      <c r="E11" s="220"/>
      <c r="F11" s="220"/>
      <c r="G11" s="220"/>
      <c r="H11" s="220"/>
      <c r="I11" s="220"/>
    </row>
    <row r="12" spans="1:9" ht="12.75" customHeight="1">
      <c r="A12" s="721" t="s">
        <v>171</v>
      </c>
      <c r="B12" s="721"/>
      <c r="C12" s="721"/>
      <c r="D12" s="721"/>
      <c r="E12" s="721"/>
      <c r="F12" s="721"/>
      <c r="G12" s="721"/>
      <c r="H12" s="721"/>
      <c r="I12" s="721"/>
    </row>
    <row r="13" spans="1:9" ht="12.75" customHeight="1">
      <c r="A13" s="721"/>
      <c r="B13" s="721"/>
      <c r="C13" s="721"/>
      <c r="D13" s="721"/>
      <c r="E13" s="721"/>
      <c r="F13" s="721"/>
      <c r="G13" s="721"/>
      <c r="H13" s="721"/>
      <c r="I13" s="721"/>
    </row>
    <row r="14" spans="1:9" ht="12.75" customHeight="1">
      <c r="A14" s="221"/>
      <c r="B14" s="221"/>
      <c r="C14" s="221"/>
      <c r="D14" s="221"/>
      <c r="E14" s="221"/>
      <c r="F14" s="221"/>
      <c r="G14" s="221"/>
      <c r="H14" s="221"/>
      <c r="I14" s="221"/>
    </row>
    <row r="15" spans="1:9" ht="12.75" customHeight="1">
      <c r="A15" s="221"/>
      <c r="B15" s="221"/>
      <c r="C15" s="221"/>
      <c r="D15" s="221"/>
      <c r="E15" s="221"/>
      <c r="F15" s="221"/>
      <c r="G15" s="221"/>
      <c r="H15" s="221"/>
      <c r="I15" s="221"/>
    </row>
    <row r="16" spans="1:9" ht="12.75" customHeight="1">
      <c r="A16" s="221"/>
      <c r="B16" s="221"/>
      <c r="C16" s="221"/>
      <c r="D16" s="221"/>
      <c r="E16" s="221"/>
      <c r="F16" s="221"/>
      <c r="G16" s="221"/>
      <c r="H16" s="221"/>
      <c r="I16" s="221"/>
    </row>
    <row r="17" spans="1:9" ht="12.75" customHeight="1">
      <c r="A17" s="721" t="s">
        <v>580</v>
      </c>
      <c r="B17" s="721"/>
      <c r="C17" s="721"/>
      <c r="D17" s="721"/>
      <c r="E17" s="721"/>
      <c r="F17" s="721"/>
      <c r="G17" s="721"/>
      <c r="H17" s="721"/>
      <c r="I17" s="721"/>
    </row>
    <row r="18" spans="1:9" ht="12.75" customHeight="1">
      <c r="A18" s="721"/>
      <c r="B18" s="721"/>
      <c r="C18" s="721"/>
      <c r="D18" s="721"/>
      <c r="E18" s="721"/>
      <c r="F18" s="721"/>
      <c r="G18" s="721"/>
      <c r="H18" s="721"/>
      <c r="I18" s="721"/>
    </row>
    <row r="19" spans="1:9" ht="12.75" customHeight="1">
      <c r="A19" s="721"/>
      <c r="B19" s="721"/>
      <c r="C19" s="721"/>
      <c r="D19" s="721"/>
      <c r="E19" s="721"/>
      <c r="F19" s="721"/>
      <c r="G19" s="721"/>
      <c r="H19" s="721"/>
      <c r="I19" s="721"/>
    </row>
    <row r="20" spans="1:9" ht="12.75" customHeight="1">
      <c r="A20" s="721"/>
      <c r="B20" s="721"/>
      <c r="C20" s="721"/>
      <c r="D20" s="721"/>
      <c r="E20" s="721"/>
      <c r="F20" s="721"/>
      <c r="G20" s="721"/>
      <c r="H20" s="721"/>
      <c r="I20" s="721"/>
    </row>
    <row r="21" spans="1:9" ht="12.75" customHeight="1">
      <c r="A21" s="220"/>
      <c r="B21" s="220"/>
      <c r="C21" s="220"/>
      <c r="D21" s="220"/>
      <c r="E21" s="220"/>
      <c r="F21" s="220"/>
      <c r="G21" s="220"/>
      <c r="H21" s="220"/>
      <c r="I21" s="220"/>
    </row>
    <row r="22" spans="1:9" ht="12.75" customHeight="1">
      <c r="A22" s="221"/>
      <c r="B22" s="221"/>
      <c r="C22" s="221"/>
      <c r="D22" s="221"/>
      <c r="E22" s="221"/>
      <c r="F22" s="221"/>
      <c r="G22" s="221"/>
      <c r="H22" s="221"/>
      <c r="I22" s="221"/>
    </row>
    <row r="23" spans="1:9" ht="12.75" customHeight="1">
      <c r="A23" s="721" t="s">
        <v>340</v>
      </c>
      <c r="B23" s="721"/>
      <c r="C23" s="721"/>
      <c r="D23" s="721"/>
      <c r="E23" s="721"/>
      <c r="F23" s="721"/>
      <c r="G23" s="721"/>
      <c r="H23" s="721"/>
      <c r="I23" s="721"/>
    </row>
    <row r="24" spans="1:9" ht="12.75" customHeight="1">
      <c r="A24" s="721"/>
      <c r="B24" s="721"/>
      <c r="C24" s="721"/>
      <c r="D24" s="721"/>
      <c r="E24" s="721"/>
      <c r="F24" s="721"/>
      <c r="G24" s="721"/>
      <c r="H24" s="721"/>
      <c r="I24" s="721"/>
    </row>
    <row r="25" spans="1:9" ht="12.75" customHeight="1">
      <c r="A25" s="721"/>
      <c r="B25" s="721"/>
      <c r="C25" s="721"/>
      <c r="D25" s="721"/>
      <c r="E25" s="721"/>
      <c r="F25" s="721"/>
      <c r="G25" s="721"/>
      <c r="H25" s="721"/>
      <c r="I25" s="721"/>
    </row>
    <row r="26" spans="1:9" ht="12.75" customHeight="1">
      <c r="A26" s="721"/>
      <c r="B26" s="721"/>
      <c r="C26" s="721"/>
      <c r="D26" s="721"/>
      <c r="E26" s="721"/>
      <c r="F26" s="721"/>
      <c r="G26" s="721"/>
      <c r="H26" s="721"/>
      <c r="I26" s="721"/>
    </row>
    <row r="27" spans="1:9" ht="12.75" customHeight="1">
      <c r="A27" s="13"/>
      <c r="B27" s="13"/>
      <c r="C27" s="13"/>
      <c r="D27" s="13"/>
      <c r="E27" s="13"/>
      <c r="F27" s="13"/>
      <c r="G27" s="13"/>
      <c r="H27" s="13"/>
      <c r="I27" s="13"/>
    </row>
    <row r="28" spans="1:9" ht="12.75" customHeight="1" thickBot="1">
      <c r="A28" s="218"/>
      <c r="B28" s="218"/>
      <c r="C28" s="218"/>
      <c r="D28" s="218"/>
      <c r="E28" s="218"/>
      <c r="F28" s="218"/>
      <c r="G28" s="218"/>
      <c r="H28" s="218"/>
      <c r="I28" s="218"/>
    </row>
    <row r="29" spans="1:9" ht="12.75" customHeight="1" thickTop="1">
      <c r="A29" s="13"/>
      <c r="B29" s="13"/>
      <c r="C29" s="13"/>
      <c r="D29" s="13"/>
      <c r="E29" s="13"/>
      <c r="F29" s="13"/>
      <c r="G29" s="13"/>
      <c r="H29" s="13"/>
      <c r="I29" s="13"/>
    </row>
    <row r="30" spans="1:9" ht="12.75" customHeight="1">
      <c r="A30" s="13"/>
      <c r="B30" s="13"/>
      <c r="C30" s="13"/>
      <c r="D30" s="13"/>
      <c r="E30" s="13"/>
      <c r="F30" s="13"/>
      <c r="G30" s="13"/>
      <c r="H30" s="13"/>
      <c r="I30" s="13"/>
    </row>
    <row r="31" spans="1:9" ht="12.75" customHeight="1">
      <c r="A31" s="13"/>
      <c r="B31" s="13"/>
      <c r="C31" s="13"/>
      <c r="D31" s="13"/>
      <c r="E31" s="13"/>
      <c r="F31" s="13"/>
      <c r="G31" s="13"/>
      <c r="H31" s="13"/>
      <c r="I31" s="13"/>
    </row>
    <row r="32" spans="1:9" ht="12.75" customHeight="1">
      <c r="A32" s="13"/>
      <c r="B32" s="13"/>
      <c r="C32" s="13"/>
      <c r="D32" s="13"/>
      <c r="E32" s="13"/>
      <c r="F32" s="13"/>
      <c r="G32" s="13"/>
      <c r="H32" s="13"/>
      <c r="I32" s="13"/>
    </row>
    <row r="33" spans="1:9" ht="12.75" customHeight="1">
      <c r="A33" s="13"/>
      <c r="B33" s="13"/>
      <c r="C33" s="13"/>
      <c r="D33" s="13"/>
      <c r="E33" s="13"/>
      <c r="F33" s="13"/>
      <c r="G33" s="13"/>
      <c r="H33" s="13"/>
      <c r="I33" s="13"/>
    </row>
    <row r="34" spans="1:9" ht="12.75" customHeight="1">
      <c r="A34" s="13"/>
      <c r="B34" s="13"/>
      <c r="C34" s="13"/>
      <c r="D34" s="13"/>
      <c r="E34" s="13"/>
      <c r="F34" s="13"/>
      <c r="G34" s="13"/>
      <c r="H34" s="13"/>
      <c r="I34" s="13"/>
    </row>
    <row r="35" spans="1:9" ht="12.75" customHeight="1">
      <c r="A35" s="13"/>
      <c r="B35" s="13"/>
      <c r="C35" s="13"/>
      <c r="D35" s="13"/>
      <c r="E35" s="13"/>
      <c r="F35" s="13"/>
      <c r="G35" s="13"/>
      <c r="H35" s="13"/>
      <c r="I35" s="13"/>
    </row>
    <row r="36" spans="1:9" ht="12.75" customHeight="1">
      <c r="A36" s="13"/>
      <c r="B36" s="13"/>
      <c r="C36" s="13"/>
      <c r="D36" s="13"/>
      <c r="E36" s="13"/>
      <c r="F36" s="13"/>
      <c r="G36" s="13"/>
      <c r="H36" s="13"/>
      <c r="I36" s="13"/>
    </row>
    <row r="37" spans="1:9" ht="12.75" customHeight="1">
      <c r="A37" s="13"/>
      <c r="B37" s="13"/>
      <c r="C37" s="13"/>
      <c r="D37" s="13"/>
      <c r="E37" s="13"/>
      <c r="F37" s="13"/>
      <c r="G37" s="13"/>
      <c r="H37" s="13"/>
      <c r="I37" s="13"/>
    </row>
    <row r="38" spans="1:9" ht="12.75" customHeight="1">
      <c r="A38" s="13"/>
      <c r="B38" s="13"/>
      <c r="C38" s="13"/>
      <c r="D38" s="13"/>
      <c r="E38" s="13"/>
      <c r="F38" s="13"/>
      <c r="G38" s="13"/>
      <c r="H38" s="13"/>
      <c r="I38" s="13"/>
    </row>
    <row r="39" spans="1:9" ht="12.75" customHeight="1">
      <c r="A39" s="13"/>
      <c r="B39" s="13"/>
      <c r="C39" s="13"/>
      <c r="D39" s="13"/>
      <c r="E39" s="13"/>
      <c r="F39" s="13"/>
      <c r="G39" s="13"/>
      <c r="H39" s="13"/>
      <c r="I39" s="13"/>
    </row>
    <row r="40" spans="1:9" ht="12.75" customHeight="1">
      <c r="A40" s="13"/>
      <c r="B40" s="13"/>
      <c r="C40" s="13"/>
      <c r="D40" s="13"/>
      <c r="E40" s="13"/>
      <c r="F40" s="13"/>
      <c r="G40" s="13"/>
      <c r="H40" s="13"/>
      <c r="I40" s="13"/>
    </row>
    <row r="41" spans="1:9" ht="12.75" customHeight="1">
      <c r="A41" s="13"/>
      <c r="B41" s="13"/>
      <c r="C41" s="13"/>
      <c r="D41" s="13"/>
      <c r="E41" s="13"/>
      <c r="F41" s="13"/>
      <c r="G41" s="13"/>
      <c r="H41" s="13"/>
      <c r="I41" s="13"/>
    </row>
    <row r="42" spans="1:9" ht="12.75" customHeight="1">
      <c r="A42" s="13"/>
      <c r="B42" s="13"/>
      <c r="C42" s="13"/>
      <c r="D42" s="13"/>
      <c r="E42" s="13"/>
      <c r="F42" s="13"/>
      <c r="G42" s="13"/>
      <c r="H42" s="13"/>
      <c r="I42" s="13"/>
    </row>
    <row r="43" spans="1:9" ht="12.75" customHeight="1">
      <c r="A43" s="13"/>
      <c r="B43" s="13"/>
      <c r="C43" s="13"/>
      <c r="D43" s="13"/>
      <c r="E43" s="13"/>
      <c r="F43" s="13"/>
      <c r="G43" s="13"/>
      <c r="H43" s="13"/>
      <c r="I43" s="13"/>
    </row>
    <row r="44" spans="1:9" ht="12.75" customHeight="1">
      <c r="A44" s="13"/>
      <c r="B44" s="13"/>
      <c r="C44" s="13"/>
      <c r="D44" s="13"/>
      <c r="E44" s="13"/>
      <c r="F44" s="13"/>
      <c r="G44" s="13"/>
      <c r="H44" s="13"/>
      <c r="I44" s="13"/>
    </row>
    <row r="45" spans="1:9" ht="12.75" customHeight="1">
      <c r="A45" s="13"/>
      <c r="B45" s="13"/>
      <c r="C45" s="13"/>
      <c r="D45" s="13"/>
      <c r="E45" s="13"/>
      <c r="F45" s="13"/>
      <c r="G45" s="13"/>
      <c r="H45" s="13"/>
      <c r="I45" s="13"/>
    </row>
    <row r="46" spans="1:9" ht="12.75" customHeight="1">
      <c r="A46" s="13"/>
      <c r="B46" s="13"/>
      <c r="C46" s="13"/>
      <c r="D46" s="13"/>
      <c r="E46" s="13"/>
      <c r="F46" s="13"/>
      <c r="G46" s="13"/>
      <c r="H46" s="13"/>
      <c r="I46" s="13"/>
    </row>
    <row r="47" spans="1:9" ht="12.75" customHeight="1">
      <c r="A47" s="13"/>
      <c r="B47" s="13"/>
      <c r="C47" s="13"/>
      <c r="D47" s="13"/>
      <c r="E47" s="13"/>
      <c r="F47" s="13"/>
      <c r="G47" s="13"/>
      <c r="H47" s="13"/>
      <c r="I47" s="13"/>
    </row>
    <row r="48" spans="1:9" ht="12.75" customHeight="1">
      <c r="A48" s="13"/>
      <c r="B48" s="13"/>
      <c r="C48" s="13"/>
      <c r="D48" s="13"/>
      <c r="E48" s="13"/>
      <c r="F48" s="13"/>
      <c r="G48" s="13"/>
      <c r="H48" s="13"/>
      <c r="I48" s="13"/>
    </row>
  </sheetData>
  <mergeCells count="4">
    <mergeCell ref="A9:I10"/>
    <mergeCell ref="A12:I13"/>
    <mergeCell ref="A17:I20"/>
    <mergeCell ref="A23:I26"/>
  </mergeCells>
  <phoneticPr fontId="27" type="noConversion"/>
  <printOptions horizontalCentered="1" verticalCentered="1"/>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8">
    <tabColor theme="6" tint="0.39997558519241921"/>
    <pageSetUpPr fitToPage="1"/>
  </sheetPr>
  <dimension ref="A1:V40"/>
  <sheetViews>
    <sheetView showGridLines="0" zoomScaleNormal="100" workbookViewId="0"/>
  </sheetViews>
  <sheetFormatPr defaultRowHeight="12.75"/>
  <cols>
    <col min="1" max="1" width="58" customWidth="1"/>
    <col min="2" max="2" width="12.7109375" customWidth="1"/>
    <col min="3" max="3" width="14.85546875" customWidth="1"/>
    <col min="4" max="11" width="13.28515625" customWidth="1"/>
  </cols>
  <sheetData>
    <row r="1" spans="1:19" ht="15" customHeight="1"/>
    <row r="2" spans="1:19" ht="15" customHeight="1"/>
    <row r="3" spans="1:19" ht="15" customHeight="1"/>
    <row r="4" spans="1:19" ht="19.899999999999999" customHeight="1">
      <c r="A4" s="724" t="s">
        <v>995</v>
      </c>
      <c r="B4" s="724"/>
      <c r="C4" s="724"/>
      <c r="D4" s="724"/>
      <c r="E4" s="724"/>
      <c r="F4" s="724"/>
      <c r="G4" s="724"/>
    </row>
    <row r="5" spans="1:19" ht="19.899999999999999" customHeight="1">
      <c r="A5" s="407" t="s">
        <v>996</v>
      </c>
      <c r="B5" s="115"/>
      <c r="C5" s="115"/>
      <c r="D5" s="115"/>
      <c r="E5" s="115"/>
      <c r="F5" s="115"/>
      <c r="G5" s="115"/>
      <c r="H5" s="115"/>
      <c r="I5" s="115"/>
      <c r="J5" s="115"/>
      <c r="K5" s="115"/>
    </row>
    <row r="6" spans="1:19" ht="30" customHeight="1">
      <c r="A6" s="222" t="s">
        <v>428</v>
      </c>
      <c r="B6" s="140">
        <v>2016</v>
      </c>
      <c r="C6" s="140">
        <v>2017</v>
      </c>
      <c r="D6" s="140">
        <v>2018</v>
      </c>
      <c r="E6" s="140">
        <v>2019</v>
      </c>
      <c r="F6" s="140">
        <v>2020</v>
      </c>
      <c r="G6" s="140">
        <v>2021</v>
      </c>
      <c r="H6" s="140">
        <v>2022</v>
      </c>
      <c r="I6" s="140">
        <v>2023</v>
      </c>
      <c r="J6" s="140">
        <v>2024</v>
      </c>
      <c r="K6" s="140">
        <v>2025</v>
      </c>
    </row>
    <row r="7" spans="1:19" ht="19.899999999999999" customHeight="1">
      <c r="A7" s="333" t="s">
        <v>435</v>
      </c>
      <c r="B7" s="334">
        <v>21131838</v>
      </c>
      <c r="C7" s="334">
        <v>22280463</v>
      </c>
      <c r="D7" s="334">
        <v>22072840</v>
      </c>
      <c r="E7" s="334">
        <v>22000964</v>
      </c>
      <c r="F7" s="334">
        <f>+F8+F12+F13+F14+F15+F16</f>
        <v>23344547</v>
      </c>
      <c r="G7" s="334">
        <f t="shared" ref="G7:I7" si="0">+G8+G12+G13+G14+G15+G16</f>
        <v>24745149</v>
      </c>
      <c r="H7" s="334">
        <f t="shared" si="0"/>
        <v>26344234</v>
      </c>
      <c r="I7" s="334">
        <f t="shared" si="0"/>
        <v>25358022</v>
      </c>
      <c r="J7" s="334">
        <f>+J8+J12+J13+J14+J15+J16</f>
        <v>25625750</v>
      </c>
      <c r="K7" s="334">
        <f>+K8+K12+K13+K14+K15+K16</f>
        <v>26328559</v>
      </c>
    </row>
    <row r="8" spans="1:19" ht="19.899999999999999" customHeight="1">
      <c r="A8" s="362" t="s">
        <v>380</v>
      </c>
      <c r="B8" s="225">
        <v>19099026</v>
      </c>
      <c r="C8" s="225">
        <v>20241389</v>
      </c>
      <c r="D8" s="225">
        <v>20093780</v>
      </c>
      <c r="E8" s="225">
        <v>20172891</v>
      </c>
      <c r="F8" s="225">
        <f>+F9+F10+F11</f>
        <v>21064613</v>
      </c>
      <c r="G8" s="225">
        <v>22382418</v>
      </c>
      <c r="H8" s="225">
        <v>23741403</v>
      </c>
      <c r="I8" s="225">
        <v>23021132</v>
      </c>
      <c r="J8" s="225">
        <v>23202708</v>
      </c>
      <c r="K8" s="225">
        <v>23723491</v>
      </c>
    </row>
    <row r="9" spans="1:19" ht="24.75" customHeight="1">
      <c r="A9" s="365" t="s">
        <v>959</v>
      </c>
      <c r="B9" s="227">
        <v>18367294</v>
      </c>
      <c r="C9" s="227">
        <v>19511173</v>
      </c>
      <c r="D9" s="227">
        <v>19374552</v>
      </c>
      <c r="E9" s="227">
        <v>19542660</v>
      </c>
      <c r="F9" s="227">
        <v>20490475</v>
      </c>
      <c r="G9" s="227">
        <v>21843281</v>
      </c>
      <c r="H9" s="227">
        <v>23202513</v>
      </c>
      <c r="I9" s="227">
        <v>22538798</v>
      </c>
      <c r="J9" s="227">
        <v>22751269</v>
      </c>
      <c r="K9" s="227">
        <v>23043492</v>
      </c>
    </row>
    <row r="10" spans="1:19" ht="19.899999999999999" customHeight="1">
      <c r="A10" s="366" t="s">
        <v>958</v>
      </c>
      <c r="B10" s="225">
        <v>717876</v>
      </c>
      <c r="C10" s="225">
        <v>705592</v>
      </c>
      <c r="D10" s="225">
        <v>696175</v>
      </c>
      <c r="E10" s="225">
        <v>600787</v>
      </c>
      <c r="F10" s="225">
        <v>547075</v>
      </c>
      <c r="G10" s="225">
        <v>511923</v>
      </c>
      <c r="H10" s="225">
        <v>512966</v>
      </c>
      <c r="I10" s="225">
        <v>460260</v>
      </c>
      <c r="J10" s="225">
        <v>427298</v>
      </c>
      <c r="K10" s="225">
        <v>656264</v>
      </c>
    </row>
    <row r="11" spans="1:19" ht="19.899999999999999" customHeight="1">
      <c r="A11" s="363" t="s">
        <v>381</v>
      </c>
      <c r="B11" s="227">
        <v>13856</v>
      </c>
      <c r="C11" s="227">
        <v>24624</v>
      </c>
      <c r="D11" s="227">
        <v>23053</v>
      </c>
      <c r="E11" s="227">
        <v>29444</v>
      </c>
      <c r="F11" s="227">
        <v>27063</v>
      </c>
      <c r="G11" s="227">
        <v>27214</v>
      </c>
      <c r="H11" s="227">
        <v>25924</v>
      </c>
      <c r="I11" s="227">
        <v>22074</v>
      </c>
      <c r="J11" s="227">
        <v>24141</v>
      </c>
      <c r="K11" s="227">
        <v>23735</v>
      </c>
    </row>
    <row r="12" spans="1:19" ht="19.899999999999999" customHeight="1">
      <c r="A12" s="362" t="s">
        <v>612</v>
      </c>
      <c r="B12" s="225">
        <v>1170080</v>
      </c>
      <c r="C12" s="225">
        <v>368373</v>
      </c>
      <c r="D12" s="225">
        <v>341659</v>
      </c>
      <c r="E12" s="225">
        <v>319017</v>
      </c>
      <c r="F12" s="225">
        <v>346624</v>
      </c>
      <c r="G12" s="225">
        <v>330828</v>
      </c>
      <c r="H12" s="225">
        <v>636302</v>
      </c>
      <c r="I12" s="225">
        <v>553344</v>
      </c>
      <c r="J12" s="225">
        <v>539241</v>
      </c>
      <c r="K12" s="225">
        <v>604680</v>
      </c>
    </row>
    <row r="13" spans="1:19" ht="19.899999999999999" customHeight="1">
      <c r="A13" s="226" t="s">
        <v>426</v>
      </c>
      <c r="B13" s="227">
        <v>24710</v>
      </c>
      <c r="C13" s="227">
        <v>21592</v>
      </c>
      <c r="D13" s="227">
        <v>22899</v>
      </c>
      <c r="E13" s="227">
        <v>21002</v>
      </c>
      <c r="F13" s="227">
        <v>16219</v>
      </c>
      <c r="G13" s="227">
        <v>15163</v>
      </c>
      <c r="H13" s="227">
        <v>15671</v>
      </c>
      <c r="I13" s="227">
        <v>14037</v>
      </c>
      <c r="J13" s="227">
        <v>11378</v>
      </c>
      <c r="K13" s="227">
        <v>10384</v>
      </c>
    </row>
    <row r="14" spans="1:19" ht="19.899999999999999" customHeight="1">
      <c r="A14" s="362" t="s">
        <v>960</v>
      </c>
      <c r="B14" s="225">
        <v>36125</v>
      </c>
      <c r="C14" s="225">
        <v>50602</v>
      </c>
      <c r="D14" s="225">
        <v>45384</v>
      </c>
      <c r="E14" s="225">
        <v>41108</v>
      </c>
      <c r="F14" s="225">
        <v>31250</v>
      </c>
      <c r="G14" s="225">
        <v>27036</v>
      </c>
      <c r="H14" s="225">
        <v>22987</v>
      </c>
      <c r="I14" s="225">
        <v>17408</v>
      </c>
      <c r="J14" s="225">
        <v>14676</v>
      </c>
      <c r="K14" s="225">
        <v>12364</v>
      </c>
    </row>
    <row r="15" spans="1:19" s="74" customFormat="1" ht="19.899999999999999" customHeight="1">
      <c r="A15" s="226" t="s">
        <v>595</v>
      </c>
      <c r="B15" s="227">
        <v>442552</v>
      </c>
      <c r="C15" s="227">
        <v>462452</v>
      </c>
      <c r="D15" s="227">
        <v>407996</v>
      </c>
      <c r="E15" s="227">
        <v>364434</v>
      </c>
      <c r="F15" s="227">
        <v>445079</v>
      </c>
      <c r="G15" s="227">
        <v>449478</v>
      </c>
      <c r="H15" s="227">
        <v>435548</v>
      </c>
      <c r="I15" s="227">
        <v>451727</v>
      </c>
      <c r="J15" s="227">
        <v>451283</v>
      </c>
      <c r="K15" s="227">
        <v>473801</v>
      </c>
      <c r="L15" s="72"/>
      <c r="M15" s="71"/>
      <c r="N15" s="72"/>
      <c r="O15" s="71"/>
      <c r="P15" s="72"/>
      <c r="Q15" s="71"/>
      <c r="R15" s="72"/>
      <c r="S15" s="73"/>
    </row>
    <row r="16" spans="1:19" s="74" customFormat="1" ht="19.899999999999999" customHeight="1">
      <c r="A16" s="362" t="s">
        <v>596</v>
      </c>
      <c r="B16" s="225">
        <v>359345</v>
      </c>
      <c r="C16" s="225">
        <v>1136055</v>
      </c>
      <c r="D16" s="225">
        <v>1161122</v>
      </c>
      <c r="E16" s="225">
        <v>1082512</v>
      </c>
      <c r="F16" s="225">
        <v>1440762</v>
      </c>
      <c r="G16" s="225">
        <v>1540226</v>
      </c>
      <c r="H16" s="225">
        <v>1492323</v>
      </c>
      <c r="I16" s="225">
        <v>1300374</v>
      </c>
      <c r="J16" s="225">
        <v>1406464</v>
      </c>
      <c r="K16" s="225">
        <v>1503839</v>
      </c>
      <c r="L16" s="72"/>
      <c r="M16" s="71"/>
      <c r="N16" s="72"/>
      <c r="O16" s="71"/>
      <c r="P16" s="72"/>
      <c r="Q16" s="71"/>
      <c r="R16" s="72"/>
      <c r="S16" s="75"/>
    </row>
    <row r="17" spans="1:11" ht="19.899999999999999" customHeight="1">
      <c r="A17" s="722" t="s">
        <v>625</v>
      </c>
      <c r="B17" s="723"/>
      <c r="C17" s="723"/>
      <c r="D17" s="723"/>
      <c r="E17" s="723"/>
      <c r="F17" s="723"/>
      <c r="G17" s="432"/>
      <c r="H17" s="432"/>
      <c r="I17" s="432"/>
      <c r="J17" s="432"/>
      <c r="K17" s="432"/>
    </row>
    <row r="18" spans="1:11" ht="19.899999999999999" customHeight="1">
      <c r="A18" s="362" t="s">
        <v>439</v>
      </c>
      <c r="B18" s="367">
        <v>11171059</v>
      </c>
      <c r="C18" s="367">
        <v>11418722</v>
      </c>
      <c r="D18" s="367">
        <v>11867931</v>
      </c>
      <c r="E18" s="367">
        <v>12214543</v>
      </c>
      <c r="F18" s="367">
        <f>+F20+F21+F22+F23+F26+F25</f>
        <v>12490714</v>
      </c>
      <c r="G18" s="367">
        <f t="shared" ref="G18:J18" si="1">+G20+G21+G22+G23+G26+G25</f>
        <v>12847135</v>
      </c>
      <c r="H18" s="367">
        <f t="shared" si="1"/>
        <v>13128225</v>
      </c>
      <c r="I18" s="367">
        <f t="shared" si="1"/>
        <v>15236122</v>
      </c>
      <c r="J18" s="367">
        <f t="shared" si="1"/>
        <v>15869846</v>
      </c>
      <c r="K18" s="367">
        <f t="shared" ref="K18" si="2">+K20+K21+K22+K23+K26+K25</f>
        <v>16204425</v>
      </c>
    </row>
    <row r="19" spans="1:11" ht="19.899999999999999" customHeight="1">
      <c r="A19" s="226" t="s">
        <v>443</v>
      </c>
      <c r="B19" s="224">
        <v>11755365</v>
      </c>
      <c r="C19" s="224">
        <v>12154140</v>
      </c>
      <c r="D19" s="224">
        <v>12613151</v>
      </c>
      <c r="E19" s="224">
        <v>12977719</v>
      </c>
      <c r="F19" s="224">
        <f>+F20+F21+F22+F24+F25+F27</f>
        <v>13264220</v>
      </c>
      <c r="G19" s="224">
        <f t="shared" ref="G19:J19" si="3">+G20+G21+G22+G24+G25+G27</f>
        <v>13644030</v>
      </c>
      <c r="H19" s="224">
        <f t="shared" si="3"/>
        <v>13933020</v>
      </c>
      <c r="I19" s="224">
        <f t="shared" si="3"/>
        <v>16030256</v>
      </c>
      <c r="J19" s="224">
        <f t="shared" si="3"/>
        <v>16677617</v>
      </c>
      <c r="K19" s="224">
        <f t="shared" ref="K19" si="4">+K20+K21+K22+K24+K25+K27</f>
        <v>17015688</v>
      </c>
    </row>
    <row r="20" spans="1:11" ht="19.899999999999999" customHeight="1">
      <c r="A20" s="362" t="s">
        <v>387</v>
      </c>
      <c r="B20" s="225">
        <v>8121461</v>
      </c>
      <c r="C20" s="225">
        <v>8402314</v>
      </c>
      <c r="D20" s="225">
        <v>8729758</v>
      </c>
      <c r="E20" s="225">
        <v>8968462</v>
      </c>
      <c r="F20" s="225">
        <v>9133884</v>
      </c>
      <c r="G20" s="225">
        <v>9340111</v>
      </c>
      <c r="H20" s="225">
        <v>9499096</v>
      </c>
      <c r="I20" s="225">
        <v>11508619</v>
      </c>
      <c r="J20" s="225">
        <v>12028127</v>
      </c>
      <c r="K20" s="225">
        <v>12254719</v>
      </c>
    </row>
    <row r="21" spans="1:11" ht="19.899999999999999" customHeight="1">
      <c r="A21" s="226" t="s">
        <v>388</v>
      </c>
      <c r="B21" s="227">
        <v>120923</v>
      </c>
      <c r="C21" s="227">
        <v>123494</v>
      </c>
      <c r="D21" s="227">
        <v>124936</v>
      </c>
      <c r="E21" s="227">
        <v>126947</v>
      </c>
      <c r="F21" s="227">
        <v>124602</v>
      </c>
      <c r="G21" s="227">
        <v>123656</v>
      </c>
      <c r="H21" s="227">
        <v>125046</v>
      </c>
      <c r="I21" s="227">
        <v>124737</v>
      </c>
      <c r="J21" s="227">
        <v>125388</v>
      </c>
      <c r="K21" s="227">
        <v>126531</v>
      </c>
    </row>
    <row r="22" spans="1:11" ht="19.899999999999999" customHeight="1">
      <c r="A22" s="362" t="s">
        <v>389</v>
      </c>
      <c r="B22" s="225">
        <v>12170</v>
      </c>
      <c r="C22" s="225">
        <v>12934</v>
      </c>
      <c r="D22" s="225">
        <v>13504</v>
      </c>
      <c r="E22" s="225">
        <v>14039</v>
      </c>
      <c r="F22" s="225">
        <v>14381</v>
      </c>
      <c r="G22" s="225">
        <v>14738</v>
      </c>
      <c r="H22" s="225">
        <v>15116</v>
      </c>
      <c r="I22" s="225">
        <v>15472</v>
      </c>
      <c r="J22" s="225">
        <v>15803</v>
      </c>
      <c r="K22" s="225">
        <v>16190</v>
      </c>
    </row>
    <row r="23" spans="1:11" ht="19.899999999999999" customHeight="1">
      <c r="A23" s="226" t="s">
        <v>382</v>
      </c>
      <c r="B23" s="227">
        <v>2787524</v>
      </c>
      <c r="C23" s="227">
        <v>2748356</v>
      </c>
      <c r="D23" s="227">
        <v>2863274</v>
      </c>
      <c r="E23" s="227">
        <v>2963088</v>
      </c>
      <c r="F23" s="227">
        <v>3072907</v>
      </c>
      <c r="G23" s="227">
        <v>3220617</v>
      </c>
      <c r="H23" s="227">
        <v>3335929</v>
      </c>
      <c r="I23" s="227">
        <v>3431057</v>
      </c>
      <c r="J23" s="227">
        <v>3540244</v>
      </c>
      <c r="K23" s="227">
        <v>3643099</v>
      </c>
    </row>
    <row r="24" spans="1:11" ht="19.899999999999999" customHeight="1">
      <c r="A24" s="362" t="s">
        <v>390</v>
      </c>
      <c r="B24" s="225">
        <v>3343265</v>
      </c>
      <c r="C24" s="225">
        <v>3451929</v>
      </c>
      <c r="D24" s="225">
        <v>3576046</v>
      </c>
      <c r="E24" s="225">
        <v>3692788</v>
      </c>
      <c r="F24" s="225">
        <v>3813421</v>
      </c>
      <c r="G24" s="225">
        <v>3984570</v>
      </c>
      <c r="H24" s="225">
        <v>4107716</v>
      </c>
      <c r="I24" s="225">
        <v>4193046</v>
      </c>
      <c r="J24" s="225">
        <v>4315836</v>
      </c>
      <c r="K24" s="225">
        <v>4422502</v>
      </c>
    </row>
    <row r="25" spans="1:11" ht="20.25" customHeight="1">
      <c r="A25" s="226" t="s">
        <v>474</v>
      </c>
      <c r="B25" s="227">
        <v>70081</v>
      </c>
      <c r="C25" s="227">
        <v>73035</v>
      </c>
      <c r="D25" s="227">
        <v>75654</v>
      </c>
      <c r="E25" s="227">
        <v>79209</v>
      </c>
      <c r="F25" s="227">
        <v>80891</v>
      </c>
      <c r="G25" s="227">
        <v>82465</v>
      </c>
      <c r="H25" s="227">
        <v>85526</v>
      </c>
      <c r="I25" s="227">
        <v>87331</v>
      </c>
      <c r="J25" s="227">
        <v>89674</v>
      </c>
      <c r="K25" s="227">
        <v>91663</v>
      </c>
    </row>
    <row r="26" spans="1:11" ht="19.899999999999999" customHeight="1">
      <c r="A26" s="362" t="s">
        <v>475</v>
      </c>
      <c r="B26" s="225">
        <v>58900</v>
      </c>
      <c r="C26" s="225">
        <v>58589</v>
      </c>
      <c r="D26" s="225">
        <v>60805</v>
      </c>
      <c r="E26" s="225">
        <v>62798</v>
      </c>
      <c r="F26" s="225">
        <v>64049</v>
      </c>
      <c r="G26" s="225">
        <v>65548</v>
      </c>
      <c r="H26" s="225">
        <v>67512</v>
      </c>
      <c r="I26" s="225">
        <v>68906</v>
      </c>
      <c r="J26" s="225">
        <v>70610</v>
      </c>
      <c r="K26" s="225">
        <v>72223</v>
      </c>
    </row>
    <row r="27" spans="1:11" ht="19.899999999999999" customHeight="1">
      <c r="A27" s="226" t="s">
        <v>476</v>
      </c>
      <c r="B27" s="227">
        <v>87465</v>
      </c>
      <c r="C27" s="227">
        <v>90434</v>
      </c>
      <c r="D27" s="227">
        <v>93253</v>
      </c>
      <c r="E27" s="227">
        <v>96274</v>
      </c>
      <c r="F27" s="227">
        <v>97041</v>
      </c>
      <c r="G27" s="227">
        <v>98490</v>
      </c>
      <c r="H27" s="227">
        <v>100520</v>
      </c>
      <c r="I27" s="227">
        <v>101051</v>
      </c>
      <c r="J27" s="227">
        <v>102789</v>
      </c>
      <c r="K27" s="227">
        <v>104083</v>
      </c>
    </row>
    <row r="28" spans="1:11" ht="19.899999999999999" customHeight="1">
      <c r="A28" s="333" t="s">
        <v>446</v>
      </c>
      <c r="B28" s="334">
        <v>34933242</v>
      </c>
      <c r="C28" s="334">
        <v>35522020</v>
      </c>
      <c r="D28" s="334">
        <v>35096530</v>
      </c>
      <c r="E28" s="334">
        <v>35305977</v>
      </c>
      <c r="F28" s="334">
        <v>35556141</v>
      </c>
      <c r="G28" s="334">
        <v>35305338</v>
      </c>
      <c r="H28" s="334">
        <v>34813357</v>
      </c>
      <c r="I28" s="334">
        <v>34033308</v>
      </c>
      <c r="J28" s="334">
        <v>34068963</v>
      </c>
      <c r="K28" s="334">
        <v>33881824</v>
      </c>
    </row>
    <row r="29" spans="1:11" ht="19.899999999999999" customHeight="1">
      <c r="A29" s="364" t="s">
        <v>589</v>
      </c>
      <c r="B29" s="332">
        <v>1.8916593314922068</v>
      </c>
      <c r="C29" s="332">
        <v>1.9512221245074537</v>
      </c>
      <c r="D29" s="332">
        <v>1.8598726264923515</v>
      </c>
      <c r="E29" s="332">
        <v>1.8012105733304962</v>
      </c>
      <c r="F29" s="332">
        <f>+F7/F18</f>
        <v>1.868952167185959</v>
      </c>
      <c r="G29" s="332">
        <v>1.9261219719416041</v>
      </c>
      <c r="H29" s="332">
        <v>2.0066866617535881</v>
      </c>
      <c r="I29" s="332">
        <v>1.6643357148229714</v>
      </c>
      <c r="J29" s="332">
        <v>1.6147447177496241</v>
      </c>
      <c r="K29" s="332">
        <v>1.6247758868333804</v>
      </c>
    </row>
    <row r="30" spans="1:11" ht="19.899999999999999" customHeight="1">
      <c r="A30" s="335" t="s">
        <v>427</v>
      </c>
      <c r="B30" s="334">
        <v>392201</v>
      </c>
      <c r="C30" s="334">
        <v>406856</v>
      </c>
      <c r="D30" s="334">
        <v>413983</v>
      </c>
      <c r="E30" s="334">
        <v>420020</v>
      </c>
      <c r="F30" s="334">
        <f>+F31+F32+F33</f>
        <v>428475</v>
      </c>
      <c r="G30" s="334">
        <v>432385</v>
      </c>
      <c r="H30" s="334">
        <v>438989</v>
      </c>
      <c r="I30" s="334">
        <v>457222</v>
      </c>
      <c r="J30" s="334">
        <v>468106</v>
      </c>
      <c r="K30" s="334">
        <v>475116</v>
      </c>
    </row>
    <row r="31" spans="1:11" ht="19.899999999999999" customHeight="1">
      <c r="A31" s="362" t="s">
        <v>591</v>
      </c>
      <c r="B31" s="225">
        <v>140174</v>
      </c>
      <c r="C31" s="225">
        <v>141285</v>
      </c>
      <c r="D31" s="225">
        <v>142391</v>
      </c>
      <c r="E31" s="225">
        <v>140529</v>
      </c>
      <c r="F31" s="225">
        <v>141678</v>
      </c>
      <c r="G31" s="225">
        <v>141579</v>
      </c>
      <c r="H31" s="225">
        <v>144213</v>
      </c>
      <c r="I31" s="225">
        <v>144444</v>
      </c>
      <c r="J31" s="225">
        <v>145653</v>
      </c>
      <c r="K31" s="225">
        <v>149898</v>
      </c>
    </row>
    <row r="32" spans="1:11" ht="19.899999999999999" customHeight="1">
      <c r="A32" s="226" t="s">
        <v>647</v>
      </c>
      <c r="B32" s="227">
        <v>85920</v>
      </c>
      <c r="C32" s="227">
        <v>91670</v>
      </c>
      <c r="D32" s="227">
        <v>92906</v>
      </c>
      <c r="E32" s="227">
        <v>94027</v>
      </c>
      <c r="F32" s="227">
        <v>94972</v>
      </c>
      <c r="G32" s="227">
        <v>96103</v>
      </c>
      <c r="H32" s="227">
        <v>97041</v>
      </c>
      <c r="I32" s="227">
        <v>110204</v>
      </c>
      <c r="J32" s="227">
        <v>115923</v>
      </c>
      <c r="K32" s="227">
        <v>117115</v>
      </c>
    </row>
    <row r="33" spans="1:22" ht="19.899999999999999" customHeight="1">
      <c r="A33" s="362" t="s">
        <v>429</v>
      </c>
      <c r="B33" s="225">
        <v>166107</v>
      </c>
      <c r="C33" s="225">
        <v>173901</v>
      </c>
      <c r="D33" s="225">
        <v>178686</v>
      </c>
      <c r="E33" s="225">
        <v>185464</v>
      </c>
      <c r="F33" s="225">
        <v>191825</v>
      </c>
      <c r="G33" s="225">
        <v>194703</v>
      </c>
      <c r="H33" s="225">
        <v>197735</v>
      </c>
      <c r="I33" s="225">
        <v>202574</v>
      </c>
      <c r="J33" s="225">
        <v>206530</v>
      </c>
      <c r="K33" s="225">
        <v>208103</v>
      </c>
    </row>
    <row r="34" spans="1:22" ht="19.899999999999999" customHeight="1">
      <c r="A34" s="226" t="s">
        <v>590</v>
      </c>
      <c r="B34" s="228">
        <v>1.6314478584729981</v>
      </c>
      <c r="C34" s="228">
        <v>1.5412348641867568</v>
      </c>
      <c r="D34" s="228">
        <v>1.5326351365896713</v>
      </c>
      <c r="E34" s="228">
        <v>1.4945600731704722</v>
      </c>
      <c r="F34" s="228">
        <v>1.491787053026155</v>
      </c>
      <c r="G34" s="228">
        <v>1.4732006284923467</v>
      </c>
      <c r="H34" s="228">
        <v>1.4861038117908925</v>
      </c>
      <c r="I34" s="228">
        <v>1.3106965264418715</v>
      </c>
      <c r="J34" s="228">
        <v>1.2564633420460134</v>
      </c>
      <c r="K34" s="228">
        <v>1.2799214447338088</v>
      </c>
    </row>
    <row r="35" spans="1:22" ht="24.95" customHeight="1">
      <c r="A35" s="336" t="s">
        <v>383</v>
      </c>
      <c r="B35" s="337">
        <v>68212646</v>
      </c>
      <c r="C35" s="337">
        <v>70363479</v>
      </c>
      <c r="D35" s="337">
        <v>70196504</v>
      </c>
      <c r="E35" s="337">
        <v>70704680</v>
      </c>
      <c r="F35" s="337">
        <f>+F7+F19+F28+F30</f>
        <v>72593383</v>
      </c>
      <c r="G35" s="337">
        <v>74126902</v>
      </c>
      <c r="H35" s="337">
        <v>75529600</v>
      </c>
      <c r="I35" s="337">
        <v>75878808</v>
      </c>
      <c r="J35" s="337">
        <v>76840436</v>
      </c>
      <c r="K35" s="337">
        <v>77701187</v>
      </c>
    </row>
    <row r="36" spans="1:22" ht="24.95" customHeight="1">
      <c r="A36" s="338" t="s">
        <v>477</v>
      </c>
      <c r="B36" s="289">
        <v>10189469</v>
      </c>
      <c r="C36" s="289">
        <v>9825269</v>
      </c>
      <c r="D36" s="289">
        <v>10585086</v>
      </c>
      <c r="E36" s="289">
        <v>11473608</v>
      </c>
      <c r="F36" s="289">
        <f>+F37+F38</f>
        <v>9767789</v>
      </c>
      <c r="G36" s="289">
        <v>9570272</v>
      </c>
      <c r="H36" s="289">
        <v>9088043</v>
      </c>
      <c r="I36" s="289">
        <v>8930818</v>
      </c>
      <c r="J36" s="289">
        <v>8062377</v>
      </c>
      <c r="K36" s="337">
        <v>7678647</v>
      </c>
    </row>
    <row r="37" spans="1:22" ht="24.95" customHeight="1">
      <c r="A37" s="338" t="s">
        <v>478</v>
      </c>
      <c r="B37" s="337">
        <v>2679737</v>
      </c>
      <c r="C37" s="337">
        <v>1889260</v>
      </c>
      <c r="D37" s="337">
        <v>2322684</v>
      </c>
      <c r="E37" s="337">
        <v>2393087</v>
      </c>
      <c r="F37" s="337">
        <v>1941961</v>
      </c>
      <c r="G37" s="337">
        <v>2120790</v>
      </c>
      <c r="H37" s="337">
        <v>2143602</v>
      </c>
      <c r="I37" s="337">
        <v>2082614</v>
      </c>
      <c r="J37" s="337">
        <v>2014213</v>
      </c>
      <c r="K37" s="337">
        <v>2026839</v>
      </c>
    </row>
    <row r="38" spans="1:22" ht="24.95" customHeight="1">
      <c r="A38" s="338" t="s">
        <v>479</v>
      </c>
      <c r="B38" s="289">
        <v>7509732</v>
      </c>
      <c r="C38" s="289">
        <v>7936009</v>
      </c>
      <c r="D38" s="289">
        <v>8262402</v>
      </c>
      <c r="E38" s="289">
        <v>9080521</v>
      </c>
      <c r="F38" s="289">
        <v>7825828</v>
      </c>
      <c r="G38" s="289">
        <v>7449482</v>
      </c>
      <c r="H38" s="289">
        <v>6944441</v>
      </c>
      <c r="I38" s="289">
        <v>6848204</v>
      </c>
      <c r="J38" s="289">
        <v>6048164</v>
      </c>
      <c r="K38" s="337">
        <v>5651808</v>
      </c>
    </row>
    <row r="39" spans="1:22" ht="39" customHeight="1">
      <c r="A39" s="725" t="s">
        <v>377</v>
      </c>
      <c r="B39" s="725"/>
      <c r="C39" s="725"/>
      <c r="D39" s="725"/>
      <c r="E39" s="725"/>
      <c r="F39" s="725"/>
      <c r="G39" s="725"/>
      <c r="H39" s="725"/>
      <c r="I39" s="725"/>
      <c r="J39" s="725"/>
      <c r="K39" s="725"/>
      <c r="L39" s="137"/>
      <c r="M39" s="137"/>
      <c r="N39" s="137"/>
      <c r="O39" s="137"/>
      <c r="P39" s="137"/>
      <c r="Q39" s="137"/>
      <c r="R39" s="137"/>
      <c r="S39" s="137"/>
      <c r="T39" s="137"/>
      <c r="U39" s="137"/>
      <c r="V39" s="137"/>
    </row>
    <row r="40" spans="1:22" ht="37.15" customHeight="1">
      <c r="A40" s="726" t="s">
        <v>592</v>
      </c>
      <c r="B40" s="726"/>
      <c r="C40" s="726"/>
      <c r="D40" s="726"/>
      <c r="E40" s="726"/>
      <c r="F40" s="726"/>
      <c r="G40" s="726"/>
      <c r="H40" s="726"/>
      <c r="I40" s="726"/>
      <c r="J40" s="726"/>
      <c r="K40" s="726"/>
    </row>
  </sheetData>
  <mergeCells count="4">
    <mergeCell ref="A17:F17"/>
    <mergeCell ref="A4:G4"/>
    <mergeCell ref="A39:K39"/>
    <mergeCell ref="A40:K40"/>
  </mergeCells>
  <printOptions horizontalCentered="1" verticalCentered="1"/>
  <pageMargins left="0.23622047244094491" right="0.23622047244094491" top="0.74803149606299213" bottom="0.74803149606299213"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0C26-7A76-47FE-8F3B-93D1A3A9FC9E}">
  <sheetPr>
    <tabColor theme="6" tint="0.39997558519241921"/>
    <pageSetUpPr fitToPage="1"/>
  </sheetPr>
  <dimension ref="F1:U33"/>
  <sheetViews>
    <sheetView showGridLines="0" zoomScaleNormal="100" zoomScaleSheetLayoutView="90" workbookViewId="0"/>
  </sheetViews>
  <sheetFormatPr defaultColWidth="9.140625" defaultRowHeight="12.75"/>
  <cols>
    <col min="1" max="1" width="3.7109375" style="493" customWidth="1"/>
    <col min="2" max="2" width="2.42578125" style="493" customWidth="1"/>
    <col min="3" max="5" width="9.140625" style="493"/>
    <col min="6" max="7" width="9.140625" style="492"/>
    <col min="8" max="8" width="9.140625" style="490"/>
    <col min="9" max="9" width="9.140625" style="491"/>
    <col min="10" max="10" width="9.28515625" style="491" bestFit="1" customWidth="1"/>
    <col min="11" max="14" width="10.140625" style="494" bestFit="1" customWidth="1"/>
    <col min="15" max="15" width="12.5703125" style="492" customWidth="1"/>
    <col min="16" max="17" width="9.140625" style="492"/>
    <col min="18" max="21" width="8.85546875" style="492" customWidth="1"/>
    <col min="22" max="16384" width="9.140625" style="493"/>
  </cols>
  <sheetData>
    <row r="1" spans="10:19" ht="15" customHeight="1"/>
    <row r="2" spans="10:19" ht="15" customHeight="1"/>
    <row r="6" spans="10:19">
      <c r="O6" s="490"/>
      <c r="P6" s="490"/>
      <c r="Q6" s="490"/>
      <c r="R6" s="490"/>
      <c r="S6" s="490"/>
    </row>
    <row r="7" spans="10:19">
      <c r="O7" s="490"/>
      <c r="P7" s="490"/>
      <c r="Q7" s="490"/>
      <c r="R7" s="490"/>
      <c r="S7" s="490"/>
    </row>
    <row r="8" spans="10:19" ht="76.5">
      <c r="K8" s="496" t="s">
        <v>431</v>
      </c>
      <c r="L8" s="496" t="s">
        <v>648</v>
      </c>
      <c r="M8" s="496" t="s">
        <v>430</v>
      </c>
      <c r="N8" s="496" t="s">
        <v>181</v>
      </c>
      <c r="O8" s="490"/>
      <c r="P8" s="490"/>
      <c r="Q8" s="490"/>
      <c r="R8" s="490"/>
      <c r="S8" s="490"/>
    </row>
    <row r="9" spans="10:19">
      <c r="J9" s="530">
        <v>2008</v>
      </c>
      <c r="K9" s="531">
        <v>15041268</v>
      </c>
      <c r="L9" s="531">
        <v>8746704</v>
      </c>
      <c r="M9" s="531">
        <v>33227265</v>
      </c>
      <c r="N9" s="531">
        <v>57338454</v>
      </c>
      <c r="O9" s="490"/>
      <c r="P9" s="532" t="s">
        <v>90</v>
      </c>
      <c r="Q9" s="490"/>
      <c r="R9" s="490"/>
      <c r="S9" s="490"/>
    </row>
    <row r="10" spans="10:19">
      <c r="J10" s="530">
        <v>2009</v>
      </c>
      <c r="K10" s="531">
        <v>15096728</v>
      </c>
      <c r="L10" s="531">
        <v>9173780</v>
      </c>
      <c r="M10" s="531">
        <v>33989891</v>
      </c>
      <c r="N10" s="531">
        <v>58591604</v>
      </c>
      <c r="O10" s="533"/>
      <c r="P10" s="532"/>
      <c r="Q10" s="490"/>
      <c r="R10" s="490"/>
      <c r="S10" s="490"/>
    </row>
    <row r="11" spans="10:19">
      <c r="J11" s="530">
        <v>2010</v>
      </c>
      <c r="K11" s="531">
        <v>16196304</v>
      </c>
      <c r="L11" s="531">
        <v>9518704</v>
      </c>
      <c r="M11" s="531">
        <v>35470436</v>
      </c>
      <c r="N11" s="531">
        <v>61526547</v>
      </c>
      <c r="O11" s="533"/>
      <c r="P11" s="532"/>
      <c r="Q11" s="490"/>
      <c r="R11" s="490"/>
      <c r="S11" s="490"/>
    </row>
    <row r="12" spans="10:19">
      <c r="J12" s="530">
        <v>2011</v>
      </c>
      <c r="K12" s="531">
        <v>17374631</v>
      </c>
      <c r="L12" s="531">
        <v>10015071</v>
      </c>
      <c r="M12" s="531">
        <v>36348316</v>
      </c>
      <c r="N12" s="531">
        <v>64088909</v>
      </c>
      <c r="O12" s="533"/>
      <c r="P12" s="532"/>
      <c r="Q12" s="490"/>
      <c r="R12" s="490"/>
      <c r="S12" s="490"/>
    </row>
    <row r="13" spans="10:19">
      <c r="J13" s="530">
        <v>2012</v>
      </c>
      <c r="K13" s="531">
        <v>18352859</v>
      </c>
      <c r="L13" s="531">
        <v>10382732</v>
      </c>
      <c r="M13" s="531">
        <v>33807725</v>
      </c>
      <c r="N13" s="531">
        <v>62899356</v>
      </c>
      <c r="O13" s="533"/>
      <c r="P13" s="532"/>
      <c r="Q13" s="490"/>
      <c r="R13" s="490"/>
      <c r="S13" s="490"/>
    </row>
    <row r="14" spans="10:19">
      <c r="J14" s="530">
        <v>2013</v>
      </c>
      <c r="K14" s="531">
        <v>18886989</v>
      </c>
      <c r="L14" s="531">
        <v>10595966</v>
      </c>
      <c r="M14" s="531">
        <v>32939205</v>
      </c>
      <c r="N14" s="531">
        <v>62789365</v>
      </c>
      <c r="O14" s="533"/>
      <c r="P14" s="532"/>
      <c r="Q14" s="490"/>
      <c r="R14" s="490"/>
      <c r="S14" s="490"/>
    </row>
    <row r="15" spans="10:19">
      <c r="J15" s="530">
        <v>2014</v>
      </c>
      <c r="K15" s="531">
        <v>19821822</v>
      </c>
      <c r="L15" s="531">
        <v>10921001</v>
      </c>
      <c r="M15" s="531">
        <v>33940086</v>
      </c>
      <c r="N15" s="531">
        <v>65060709</v>
      </c>
      <c r="O15" s="533"/>
      <c r="P15" s="532"/>
      <c r="Q15" s="490"/>
      <c r="R15" s="490"/>
      <c r="S15" s="490"/>
    </row>
    <row r="16" spans="10:19">
      <c r="J16" s="530">
        <v>2015</v>
      </c>
      <c r="K16" s="497">
        <v>20773227</v>
      </c>
      <c r="L16" s="497">
        <v>11384263</v>
      </c>
      <c r="M16" s="497">
        <v>34786174</v>
      </c>
      <c r="N16" s="497">
        <v>67330236</v>
      </c>
      <c r="O16" s="533"/>
      <c r="P16" s="532"/>
      <c r="Q16" s="490"/>
      <c r="R16" s="490"/>
      <c r="S16" s="490"/>
    </row>
    <row r="17" spans="10:19">
      <c r="J17" s="530">
        <v>2016</v>
      </c>
      <c r="K17" s="497">
        <v>21131838</v>
      </c>
      <c r="L17" s="497">
        <v>11755365</v>
      </c>
      <c r="M17" s="497">
        <v>34933242</v>
      </c>
      <c r="N17" s="497">
        <v>68212646</v>
      </c>
      <c r="O17" s="533"/>
      <c r="P17" s="532"/>
      <c r="Q17" s="490"/>
      <c r="R17" s="490"/>
      <c r="S17" s="490"/>
    </row>
    <row r="18" spans="10:19">
      <c r="J18" s="530">
        <v>2017</v>
      </c>
      <c r="K18" s="497">
        <v>22280463</v>
      </c>
      <c r="L18" s="497">
        <v>12154140</v>
      </c>
      <c r="M18" s="497">
        <v>35522020</v>
      </c>
      <c r="N18" s="497">
        <v>70363479</v>
      </c>
      <c r="O18" s="533"/>
      <c r="P18" s="532"/>
      <c r="Q18" s="490"/>
      <c r="R18" s="490"/>
      <c r="S18" s="490"/>
    </row>
    <row r="19" spans="10:19">
      <c r="J19" s="530">
        <v>2018</v>
      </c>
      <c r="K19" s="497">
        <v>22072840</v>
      </c>
      <c r="L19" s="497">
        <v>12613151</v>
      </c>
      <c r="M19" s="497">
        <v>35096530</v>
      </c>
      <c r="N19" s="497">
        <v>70196504</v>
      </c>
      <c r="O19" s="533"/>
      <c r="P19" s="532"/>
      <c r="Q19" s="490"/>
      <c r="R19" s="490"/>
      <c r="S19" s="490"/>
    </row>
    <row r="20" spans="10:19">
      <c r="J20" s="530">
        <v>2019</v>
      </c>
      <c r="K20" s="497">
        <v>22000964</v>
      </c>
      <c r="L20" s="497">
        <v>12977719</v>
      </c>
      <c r="M20" s="497">
        <v>35305977</v>
      </c>
      <c r="N20" s="497">
        <v>70704680</v>
      </c>
      <c r="O20" s="533"/>
      <c r="P20" s="490"/>
      <c r="Q20" s="490"/>
      <c r="R20" s="490"/>
      <c r="S20" s="490"/>
    </row>
    <row r="21" spans="10:19">
      <c r="J21" s="530">
        <v>2020</v>
      </c>
      <c r="K21" s="497">
        <v>23344547</v>
      </c>
      <c r="L21" s="497">
        <v>13264220</v>
      </c>
      <c r="M21" s="497">
        <v>35556141</v>
      </c>
      <c r="N21" s="497">
        <v>72593383</v>
      </c>
      <c r="O21" s="490"/>
      <c r="P21" s="490"/>
      <c r="Q21" s="490"/>
      <c r="R21" s="490"/>
      <c r="S21" s="490"/>
    </row>
    <row r="22" spans="10:19">
      <c r="J22" s="530">
        <v>2021</v>
      </c>
      <c r="K22" s="511">
        <v>24745149</v>
      </c>
      <c r="L22" s="511">
        <v>13644030</v>
      </c>
      <c r="M22" s="511">
        <v>35305338</v>
      </c>
      <c r="N22" s="511">
        <v>74126902</v>
      </c>
      <c r="O22" s="490"/>
      <c r="P22" s="490"/>
      <c r="Q22" s="490"/>
      <c r="R22" s="490"/>
      <c r="S22" s="490"/>
    </row>
    <row r="23" spans="10:19">
      <c r="J23" s="530">
        <v>2022</v>
      </c>
      <c r="K23" s="497">
        <v>26344234</v>
      </c>
      <c r="L23" s="497">
        <v>13933020</v>
      </c>
      <c r="M23" s="497">
        <v>34813357</v>
      </c>
      <c r="N23" s="497">
        <v>75529600</v>
      </c>
      <c r="O23" s="490"/>
      <c r="P23" s="490"/>
      <c r="Q23" s="490"/>
      <c r="R23" s="490"/>
      <c r="S23" s="490"/>
    </row>
    <row r="24" spans="10:19">
      <c r="J24" s="530">
        <v>2023</v>
      </c>
      <c r="K24" s="497">
        <v>25358022</v>
      </c>
      <c r="L24" s="497">
        <v>16030256</v>
      </c>
      <c r="M24" s="497">
        <v>34033308</v>
      </c>
      <c r="N24" s="497">
        <v>75878808</v>
      </c>
      <c r="O24" s="490"/>
      <c r="P24" s="490"/>
      <c r="Q24" s="490"/>
      <c r="R24" s="490"/>
      <c r="S24" s="490"/>
    </row>
    <row r="25" spans="10:19">
      <c r="J25" s="530">
        <v>2024</v>
      </c>
      <c r="K25" s="497">
        <v>25625750</v>
      </c>
      <c r="L25" s="497">
        <v>16677617</v>
      </c>
      <c r="M25" s="497">
        <v>34068963</v>
      </c>
      <c r="N25" s="497">
        <v>76840436</v>
      </c>
      <c r="O25" s="490"/>
      <c r="P25" s="490"/>
      <c r="Q25" s="490"/>
      <c r="R25" s="490"/>
      <c r="S25" s="490"/>
    </row>
    <row r="26" spans="10:19">
      <c r="J26" s="491">
        <v>2025</v>
      </c>
      <c r="K26" s="531">
        <v>26328559</v>
      </c>
      <c r="L26" s="531">
        <v>17015688</v>
      </c>
      <c r="M26" s="531">
        <v>33881824</v>
      </c>
      <c r="N26" s="531">
        <v>77701187</v>
      </c>
      <c r="O26" s="490"/>
      <c r="P26" s="490"/>
      <c r="Q26" s="490"/>
      <c r="R26" s="490"/>
      <c r="S26" s="490"/>
    </row>
    <row r="27" spans="10:19">
      <c r="O27" s="490"/>
      <c r="P27" s="490"/>
      <c r="Q27" s="490"/>
      <c r="R27" s="490"/>
      <c r="S27" s="490"/>
    </row>
    <row r="28" spans="10:19">
      <c r="O28" s="490"/>
      <c r="P28" s="490"/>
      <c r="Q28" s="490"/>
      <c r="R28" s="490"/>
      <c r="S28" s="490"/>
    </row>
    <row r="29" spans="10:19">
      <c r="O29" s="490"/>
      <c r="P29" s="490"/>
      <c r="Q29" s="490"/>
      <c r="R29" s="490"/>
      <c r="S29" s="490"/>
    </row>
    <row r="30" spans="10:19">
      <c r="O30" s="490"/>
      <c r="P30" s="490"/>
      <c r="Q30" s="490"/>
      <c r="R30" s="490"/>
      <c r="S30" s="490"/>
    </row>
    <row r="31" spans="10:19">
      <c r="O31" s="490"/>
      <c r="P31" s="490"/>
      <c r="Q31" s="490"/>
      <c r="R31" s="490"/>
      <c r="S31" s="490"/>
    </row>
    <row r="32" spans="10:19">
      <c r="O32" s="490"/>
      <c r="P32" s="490"/>
      <c r="Q32" s="490"/>
      <c r="R32" s="490"/>
      <c r="S32" s="490"/>
    </row>
    <row r="33" spans="15:19">
      <c r="O33" s="490"/>
      <c r="P33" s="490"/>
      <c r="Q33" s="490"/>
      <c r="R33" s="490"/>
      <c r="S33" s="490"/>
    </row>
  </sheetData>
  <printOptions horizontalCentered="1" verticalCentered="1"/>
  <pageMargins left="0.51181102362204722" right="0.51181102362204722" top="0.98425196850393704" bottom="0.98425196850393704"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10">
    <tabColor theme="6" tint="0.39997558519241921"/>
    <pageSetUpPr fitToPage="1"/>
  </sheetPr>
  <dimension ref="A1:W97"/>
  <sheetViews>
    <sheetView showGridLines="0" zoomScaleNormal="100" zoomScaleSheetLayoutView="100" workbookViewId="0"/>
  </sheetViews>
  <sheetFormatPr defaultColWidth="9.140625" defaultRowHeight="12.75"/>
  <cols>
    <col min="1" max="1" width="2.7109375" customWidth="1"/>
    <col min="2" max="2" width="54" style="1" customWidth="1"/>
    <col min="3" max="3" width="11.7109375" style="14" customWidth="1"/>
    <col min="4" max="12" width="11.7109375" customWidth="1"/>
    <col min="13" max="13" width="10.42578125" bestFit="1" customWidth="1"/>
  </cols>
  <sheetData>
    <row r="1" spans="1:19" ht="15" customHeight="1"/>
    <row r="2" spans="1:19" ht="15" customHeight="1"/>
    <row r="3" spans="1:19" ht="15" customHeight="1"/>
    <row r="4" spans="1:19" s="7" customFormat="1" ht="19.899999999999999" customHeight="1">
      <c r="A4" s="729" t="s">
        <v>997</v>
      </c>
      <c r="B4" s="729"/>
      <c r="C4" s="729"/>
      <c r="D4" s="729"/>
      <c r="E4" s="729"/>
      <c r="F4" s="729"/>
      <c r="G4" s="376"/>
      <c r="H4" s="376"/>
      <c r="I4" s="376"/>
      <c r="J4" s="376"/>
      <c r="K4" s="376"/>
      <c r="L4" s="376"/>
      <c r="M4" s="376"/>
      <c r="N4" s="376"/>
      <c r="O4" s="376"/>
      <c r="P4" s="376"/>
      <c r="Q4" s="376"/>
      <c r="R4" s="376"/>
      <c r="S4" s="376"/>
    </row>
    <row r="5" spans="1:19" s="7" customFormat="1" ht="19.899999999999999" customHeight="1">
      <c r="A5" s="728" t="s">
        <v>998</v>
      </c>
      <c r="B5" s="728"/>
      <c r="C5" s="728"/>
      <c r="D5" s="728"/>
      <c r="E5" s="728"/>
      <c r="F5" s="728"/>
      <c r="G5" s="375"/>
      <c r="H5" s="375"/>
      <c r="I5" s="375"/>
      <c r="J5" s="375"/>
      <c r="K5" s="375"/>
      <c r="L5" s="375"/>
      <c r="M5" s="375"/>
      <c r="N5" s="375"/>
      <c r="O5" s="375"/>
      <c r="P5" s="375"/>
      <c r="Q5" s="375"/>
      <c r="R5" s="375"/>
      <c r="S5" s="375"/>
    </row>
    <row r="6" spans="1:19" s="1" customFormat="1" ht="39.950000000000003" customHeight="1">
      <c r="A6" s="731" t="s">
        <v>428</v>
      </c>
      <c r="B6" s="732"/>
      <c r="C6" s="230">
        <v>2016</v>
      </c>
      <c r="D6" s="230">
        <v>2017</v>
      </c>
      <c r="E6" s="230">
        <v>2018</v>
      </c>
      <c r="F6" s="230">
        <v>2019</v>
      </c>
      <c r="G6" s="230">
        <v>2020</v>
      </c>
      <c r="H6" s="230">
        <v>2021</v>
      </c>
      <c r="I6" s="230">
        <v>2022</v>
      </c>
      <c r="J6" s="230">
        <v>2023</v>
      </c>
      <c r="K6" s="230">
        <v>2024</v>
      </c>
      <c r="L6" s="230">
        <v>2025</v>
      </c>
      <c r="M6" s="2"/>
      <c r="N6" s="2"/>
      <c r="O6" s="2"/>
      <c r="P6" s="2"/>
      <c r="Q6" s="2"/>
    </row>
    <row r="7" spans="1:19" s="10" customFormat="1" ht="19.899999999999999" customHeight="1">
      <c r="A7" s="733" t="s">
        <v>435</v>
      </c>
      <c r="B7" s="733"/>
      <c r="C7" s="334">
        <v>15355158</v>
      </c>
      <c r="D7" s="334">
        <v>16369073</v>
      </c>
      <c r="E7" s="334">
        <v>16054759</v>
      </c>
      <c r="F7" s="334">
        <f>SUM(F8:F13)</f>
        <v>16010002</v>
      </c>
      <c r="G7" s="334">
        <f t="shared" ref="G7:J7" si="0">SUM(G8:G13)</f>
        <v>17358140</v>
      </c>
      <c r="H7" s="334">
        <f t="shared" si="0"/>
        <v>18399864</v>
      </c>
      <c r="I7" s="334">
        <f t="shared" si="0"/>
        <v>19814531</v>
      </c>
      <c r="J7" s="334">
        <f t="shared" si="0"/>
        <v>18613745</v>
      </c>
      <c r="K7" s="334">
        <f>SUM(K8:K13)</f>
        <v>18899291</v>
      </c>
      <c r="L7" s="334">
        <f>SUM(L8:L13)</f>
        <v>19416389</v>
      </c>
      <c r="M7" s="2"/>
      <c r="N7" s="2"/>
      <c r="O7" s="2"/>
      <c r="P7" s="2"/>
      <c r="Q7" s="2"/>
    </row>
    <row r="8" spans="1:19" s="10" customFormat="1" ht="19.899999999999999" customHeight="1">
      <c r="A8" s="231"/>
      <c r="B8" s="232" t="s">
        <v>380</v>
      </c>
      <c r="C8" s="233">
        <v>13415843</v>
      </c>
      <c r="D8" s="233">
        <v>14477817</v>
      </c>
      <c r="E8" s="233">
        <v>14229170</v>
      </c>
      <c r="F8" s="233">
        <v>14314313</v>
      </c>
      <c r="G8" s="233">
        <v>15203423</v>
      </c>
      <c r="H8" s="233">
        <v>16169679</v>
      </c>
      <c r="I8" s="233">
        <v>17332991</v>
      </c>
      <c r="J8" s="233">
        <v>16406420</v>
      </c>
      <c r="K8" s="233">
        <v>16602868</v>
      </c>
      <c r="L8" s="233">
        <v>16943851</v>
      </c>
      <c r="M8" s="2"/>
      <c r="N8" s="2"/>
      <c r="O8" s="2"/>
      <c r="P8" s="2"/>
      <c r="Q8" s="2"/>
    </row>
    <row r="9" spans="1:19" s="10" customFormat="1" ht="19.899999999999999" customHeight="1">
      <c r="A9" s="234"/>
      <c r="B9" s="223" t="s">
        <v>612</v>
      </c>
      <c r="C9" s="235">
        <v>1170080</v>
      </c>
      <c r="D9" s="235">
        <v>368373</v>
      </c>
      <c r="E9" s="235">
        <v>341659</v>
      </c>
      <c r="F9" s="235">
        <v>319017</v>
      </c>
      <c r="G9" s="235">
        <v>346624</v>
      </c>
      <c r="H9" s="235">
        <v>330828</v>
      </c>
      <c r="I9" s="235">
        <v>636302</v>
      </c>
      <c r="J9" s="235">
        <v>553344</v>
      </c>
      <c r="K9" s="235">
        <v>539241</v>
      </c>
      <c r="L9" s="235">
        <v>604680</v>
      </c>
      <c r="M9" s="2"/>
      <c r="N9" s="2"/>
      <c r="O9" s="2"/>
      <c r="P9" s="2"/>
      <c r="Q9" s="2"/>
    </row>
    <row r="10" spans="1:19" s="10" customFormat="1" ht="19.899999999999999" customHeight="1">
      <c r="A10" s="231"/>
      <c r="B10" s="232" t="s">
        <v>426</v>
      </c>
      <c r="C10" s="233">
        <v>24710</v>
      </c>
      <c r="D10" s="233">
        <v>21592</v>
      </c>
      <c r="E10" s="233">
        <v>22899</v>
      </c>
      <c r="F10" s="233">
        <v>21002</v>
      </c>
      <c r="G10" s="233">
        <v>16219</v>
      </c>
      <c r="H10" s="233">
        <v>15163</v>
      </c>
      <c r="I10" s="233">
        <v>15671</v>
      </c>
      <c r="J10" s="233">
        <v>14037</v>
      </c>
      <c r="K10" s="233">
        <v>11378</v>
      </c>
      <c r="L10" s="233">
        <v>10384</v>
      </c>
      <c r="M10" s="2"/>
      <c r="N10" s="2"/>
      <c r="O10" s="2"/>
      <c r="P10" s="2"/>
      <c r="Q10" s="2"/>
    </row>
    <row r="11" spans="1:19" s="10" customFormat="1" ht="19.899999999999999" customHeight="1">
      <c r="A11" s="234"/>
      <c r="B11" s="223" t="s">
        <v>432</v>
      </c>
      <c r="C11" s="235">
        <v>36125</v>
      </c>
      <c r="D11" s="235">
        <v>50602</v>
      </c>
      <c r="E11" s="235">
        <v>45384</v>
      </c>
      <c r="F11" s="235">
        <v>41108</v>
      </c>
      <c r="G11" s="235">
        <v>31250</v>
      </c>
      <c r="H11" s="235">
        <v>27036</v>
      </c>
      <c r="I11" s="235">
        <v>22987</v>
      </c>
      <c r="J11" s="235">
        <v>17408</v>
      </c>
      <c r="K11" s="235">
        <v>14676</v>
      </c>
      <c r="L11" s="235">
        <v>12364</v>
      </c>
      <c r="M11" s="2"/>
      <c r="N11" s="2"/>
      <c r="O11" s="2"/>
      <c r="P11" s="2"/>
      <c r="Q11" s="2"/>
    </row>
    <row r="12" spans="1:19" s="10" customFormat="1" ht="19.899999999999999" customHeight="1">
      <c r="A12" s="231"/>
      <c r="B12" s="232" t="s">
        <v>594</v>
      </c>
      <c r="C12" s="233">
        <v>349055</v>
      </c>
      <c r="D12" s="233">
        <v>314634</v>
      </c>
      <c r="E12" s="233">
        <v>254525</v>
      </c>
      <c r="F12" s="233">
        <v>232050</v>
      </c>
      <c r="G12" s="233">
        <v>319862</v>
      </c>
      <c r="H12" s="233">
        <v>316932</v>
      </c>
      <c r="I12" s="233">
        <v>314257</v>
      </c>
      <c r="J12" s="233">
        <v>322162</v>
      </c>
      <c r="K12" s="233">
        <v>324664</v>
      </c>
      <c r="L12" s="233">
        <v>341271</v>
      </c>
      <c r="N12" s="2"/>
      <c r="O12" s="2"/>
      <c r="P12" s="2"/>
      <c r="Q12" s="2"/>
    </row>
    <row r="13" spans="1:19" s="10" customFormat="1" ht="19.899999999999999" customHeight="1">
      <c r="A13" s="234"/>
      <c r="B13" s="223" t="s">
        <v>593</v>
      </c>
      <c r="C13" s="235">
        <v>359345</v>
      </c>
      <c r="D13" s="235">
        <v>1136055</v>
      </c>
      <c r="E13" s="235">
        <v>1161122</v>
      </c>
      <c r="F13" s="235">
        <v>1082512</v>
      </c>
      <c r="G13" s="235">
        <v>1440762</v>
      </c>
      <c r="H13" s="235">
        <v>1540226</v>
      </c>
      <c r="I13" s="235">
        <v>1492323</v>
      </c>
      <c r="J13" s="235">
        <v>1300374</v>
      </c>
      <c r="K13" s="235">
        <v>1406464</v>
      </c>
      <c r="L13" s="235">
        <v>1503839</v>
      </c>
      <c r="M13" s="113"/>
      <c r="N13" s="2"/>
      <c r="O13" s="2"/>
      <c r="P13" s="2"/>
      <c r="Q13" s="2"/>
      <c r="R13" s="113"/>
    </row>
    <row r="14" spans="1:19" s="10" customFormat="1" ht="19.899999999999999" customHeight="1">
      <c r="A14" s="722" t="s">
        <v>434</v>
      </c>
      <c r="B14" s="723"/>
      <c r="C14" s="723"/>
      <c r="D14" s="723"/>
      <c r="E14" s="723"/>
      <c r="F14" s="723"/>
      <c r="G14" s="723"/>
      <c r="H14" s="432"/>
      <c r="I14" s="432"/>
      <c r="J14" s="432"/>
      <c r="K14" s="432"/>
      <c r="L14" s="432"/>
      <c r="M14" s="113"/>
      <c r="N14" s="2"/>
      <c r="O14" s="2"/>
      <c r="P14" s="2"/>
      <c r="Q14" s="2"/>
      <c r="R14" s="113"/>
    </row>
    <row r="15" spans="1:19" s="10" customFormat="1" ht="19.899999999999999" customHeight="1">
      <c r="A15" s="339"/>
      <c r="B15" s="340" t="s">
        <v>480</v>
      </c>
      <c r="C15" s="341">
        <v>6738314</v>
      </c>
      <c r="D15" s="341">
        <v>7023352</v>
      </c>
      <c r="E15" s="341">
        <v>7321242</v>
      </c>
      <c r="F15" s="341">
        <v>7597064</v>
      </c>
      <c r="G15" s="341">
        <f>+G17+G18+G19+G21+G22</f>
        <v>7829997</v>
      </c>
      <c r="H15" s="341">
        <v>8097307</v>
      </c>
      <c r="I15" s="341">
        <v>8359180</v>
      </c>
      <c r="J15" s="341">
        <v>10237035</v>
      </c>
      <c r="K15" s="341">
        <v>10788040</v>
      </c>
      <c r="L15" s="341">
        <v>11082322</v>
      </c>
      <c r="M15" s="113"/>
      <c r="N15" s="2"/>
      <c r="O15" s="2"/>
      <c r="P15" s="2"/>
      <c r="Q15" s="2"/>
      <c r="R15" s="113"/>
    </row>
    <row r="16" spans="1:19" s="10" customFormat="1" ht="19.899999999999999" customHeight="1">
      <c r="A16" s="339"/>
      <c r="B16" s="340" t="s">
        <v>481</v>
      </c>
      <c r="C16" s="341">
        <v>7144301</v>
      </c>
      <c r="D16" s="341">
        <v>7434132</v>
      </c>
      <c r="E16" s="341">
        <v>7736004</v>
      </c>
      <c r="F16" s="341">
        <v>8025769</v>
      </c>
      <c r="G16" s="341">
        <f>+G17+G18+G20+G21+G23</f>
        <v>8265828</v>
      </c>
      <c r="H16" s="341">
        <v>8547805</v>
      </c>
      <c r="I16" s="341">
        <v>8814482</v>
      </c>
      <c r="J16" s="341">
        <v>10685554</v>
      </c>
      <c r="K16" s="341">
        <v>11243480</v>
      </c>
      <c r="L16" s="341">
        <v>11539615</v>
      </c>
      <c r="M16" s="113"/>
      <c r="N16" s="2"/>
      <c r="O16" s="2"/>
      <c r="P16" s="2"/>
      <c r="Q16" s="2"/>
      <c r="R16" s="113"/>
    </row>
    <row r="17" spans="1:23" s="10" customFormat="1" ht="19.899999999999999" customHeight="1">
      <c r="A17" s="231"/>
      <c r="B17" s="232" t="s">
        <v>387</v>
      </c>
      <c r="C17" s="233">
        <v>5098801</v>
      </c>
      <c r="D17" s="233">
        <v>5319318</v>
      </c>
      <c r="E17" s="233">
        <v>5552281</v>
      </c>
      <c r="F17" s="233">
        <v>5759778</v>
      </c>
      <c r="G17" s="233">
        <v>5923661</v>
      </c>
      <c r="H17" s="233">
        <v>6095878</v>
      </c>
      <c r="I17" s="233">
        <v>6275341</v>
      </c>
      <c r="J17" s="233">
        <v>8087506</v>
      </c>
      <c r="K17" s="233">
        <v>8563322</v>
      </c>
      <c r="L17" s="233">
        <v>8784149</v>
      </c>
      <c r="M17" s="113"/>
      <c r="N17" s="2"/>
      <c r="O17" s="2"/>
      <c r="P17" s="2"/>
      <c r="Q17" s="2"/>
      <c r="R17" s="113"/>
    </row>
    <row r="18" spans="1:23" s="10" customFormat="1" ht="19.899999999999999" customHeight="1">
      <c r="A18" s="234"/>
      <c r="B18" s="223" t="s">
        <v>388</v>
      </c>
      <c r="C18" s="235">
        <v>74429</v>
      </c>
      <c r="D18" s="235">
        <v>75978</v>
      </c>
      <c r="E18" s="235">
        <v>76554</v>
      </c>
      <c r="F18" s="235">
        <v>77752</v>
      </c>
      <c r="G18" s="235">
        <v>76131</v>
      </c>
      <c r="H18" s="235">
        <v>75239</v>
      </c>
      <c r="I18" s="235">
        <v>76016</v>
      </c>
      <c r="J18" s="235">
        <v>75451</v>
      </c>
      <c r="K18" s="235">
        <v>75447</v>
      </c>
      <c r="L18" s="235">
        <v>76201</v>
      </c>
      <c r="M18" s="113"/>
      <c r="N18" s="2"/>
      <c r="O18" s="2"/>
      <c r="P18" s="2"/>
      <c r="Q18" s="2"/>
      <c r="R18" s="113"/>
    </row>
    <row r="19" spans="1:23" s="10" customFormat="1" ht="19.899999999999999" customHeight="1">
      <c r="A19" s="231"/>
      <c r="B19" s="232" t="s">
        <v>386</v>
      </c>
      <c r="C19" s="233">
        <v>1436828</v>
      </c>
      <c r="D19" s="233">
        <v>1496970</v>
      </c>
      <c r="E19" s="233">
        <v>1556578</v>
      </c>
      <c r="F19" s="233">
        <v>1618243</v>
      </c>
      <c r="G19" s="233">
        <v>1686067</v>
      </c>
      <c r="H19" s="233">
        <v>1779066</v>
      </c>
      <c r="I19" s="233">
        <v>1855767</v>
      </c>
      <c r="J19" s="233">
        <v>1918886</v>
      </c>
      <c r="K19" s="233">
        <v>1990107</v>
      </c>
      <c r="L19" s="233">
        <v>2059280</v>
      </c>
      <c r="M19" s="113"/>
      <c r="N19" s="2"/>
      <c r="O19" s="2"/>
      <c r="P19" s="2"/>
      <c r="Q19" s="2"/>
      <c r="R19" s="113"/>
    </row>
    <row r="20" spans="1:23" s="10" customFormat="1" ht="19.899999999999999" customHeight="1">
      <c r="A20" s="234"/>
      <c r="B20" s="223" t="s">
        <v>482</v>
      </c>
      <c r="C20" s="235">
        <v>1814407</v>
      </c>
      <c r="D20" s="235">
        <v>1876504</v>
      </c>
      <c r="E20" s="235">
        <v>1939548</v>
      </c>
      <c r="F20" s="235">
        <v>2014189</v>
      </c>
      <c r="G20" s="235">
        <v>2089682</v>
      </c>
      <c r="H20" s="235">
        <v>2197414</v>
      </c>
      <c r="I20" s="235">
        <v>2278913</v>
      </c>
      <c r="J20" s="235">
        <v>2336128</v>
      </c>
      <c r="K20" s="235">
        <v>2414255</v>
      </c>
      <c r="L20" s="235">
        <v>2485645</v>
      </c>
      <c r="M20" s="113"/>
      <c r="N20" s="2"/>
      <c r="O20" s="2"/>
      <c r="P20" s="2"/>
      <c r="Q20" s="2"/>
      <c r="R20" s="113"/>
    </row>
    <row r="21" spans="1:23" s="10" customFormat="1" ht="19.899999999999999" customHeight="1">
      <c r="A21" s="231"/>
      <c r="B21" s="232" t="s">
        <v>483</v>
      </c>
      <c r="C21" s="233">
        <v>69924</v>
      </c>
      <c r="D21" s="233">
        <v>72831</v>
      </c>
      <c r="E21" s="233">
        <v>75406</v>
      </c>
      <c r="F21" s="233">
        <v>78917</v>
      </c>
      <c r="G21" s="233">
        <v>80563</v>
      </c>
      <c r="H21" s="233">
        <v>82100</v>
      </c>
      <c r="I21" s="233">
        <v>85131</v>
      </c>
      <c r="J21" s="233">
        <v>86912</v>
      </c>
      <c r="K21" s="233">
        <v>89219</v>
      </c>
      <c r="L21" s="233">
        <v>91181</v>
      </c>
      <c r="M21" s="113"/>
      <c r="N21" s="2"/>
      <c r="O21" s="2"/>
      <c r="P21" s="2"/>
      <c r="Q21" s="2"/>
      <c r="R21" s="113"/>
    </row>
    <row r="22" spans="1:23" s="10" customFormat="1" ht="19.899999999999999" customHeight="1">
      <c r="A22" s="234"/>
      <c r="B22" s="223" t="s">
        <v>484</v>
      </c>
      <c r="C22" s="235">
        <v>58332</v>
      </c>
      <c r="D22" s="235">
        <v>58255</v>
      </c>
      <c r="E22" s="235">
        <v>60423</v>
      </c>
      <c r="F22" s="235">
        <v>62374</v>
      </c>
      <c r="G22" s="235">
        <v>63575</v>
      </c>
      <c r="H22" s="235">
        <v>65024</v>
      </c>
      <c r="I22" s="235">
        <v>66925</v>
      </c>
      <c r="J22" s="235">
        <v>68280</v>
      </c>
      <c r="K22" s="235">
        <v>69945</v>
      </c>
      <c r="L22" s="235">
        <v>71511</v>
      </c>
      <c r="M22" s="113"/>
      <c r="N22" s="2"/>
      <c r="O22" s="2"/>
      <c r="P22" s="2"/>
      <c r="Q22" s="2"/>
      <c r="R22" s="113"/>
    </row>
    <row r="23" spans="1:23" s="10" customFormat="1" ht="19.899999999999999" customHeight="1">
      <c r="A23" s="231"/>
      <c r="B23" s="232" t="s">
        <v>485</v>
      </c>
      <c r="C23" s="233">
        <v>86740</v>
      </c>
      <c r="D23" s="233">
        <v>89501</v>
      </c>
      <c r="E23" s="233">
        <v>92215</v>
      </c>
      <c r="F23" s="233">
        <v>95133</v>
      </c>
      <c r="G23" s="233">
        <v>95791</v>
      </c>
      <c r="H23" s="233">
        <v>97174</v>
      </c>
      <c r="I23" s="233">
        <v>99081</v>
      </c>
      <c r="J23" s="233">
        <v>99557</v>
      </c>
      <c r="K23" s="233">
        <v>101237</v>
      </c>
      <c r="L23" s="233">
        <v>102439</v>
      </c>
      <c r="M23" s="113"/>
      <c r="N23" s="2"/>
      <c r="O23" s="2"/>
      <c r="P23" s="2"/>
      <c r="Q23" s="2"/>
      <c r="R23" s="113"/>
    </row>
    <row r="24" spans="1:23" s="10" customFormat="1" ht="19.899999999999999" customHeight="1">
      <c r="A24" s="733" t="s">
        <v>446</v>
      </c>
      <c r="B24" s="733"/>
      <c r="C24" s="342">
        <v>19438157</v>
      </c>
      <c r="D24" s="342">
        <v>19572127</v>
      </c>
      <c r="E24" s="342">
        <v>18507169</v>
      </c>
      <c r="F24" s="342">
        <v>18685973</v>
      </c>
      <c r="G24" s="342">
        <v>18952335</v>
      </c>
      <c r="H24" s="342">
        <v>18544929</v>
      </c>
      <c r="I24" s="342">
        <v>17684401</v>
      </c>
      <c r="J24" s="342">
        <v>16510402</v>
      </c>
      <c r="K24" s="342">
        <v>16535331</v>
      </c>
      <c r="L24" s="342">
        <v>16657891</v>
      </c>
      <c r="M24" s="113"/>
      <c r="N24" s="2"/>
      <c r="O24" s="2"/>
      <c r="P24" s="2"/>
      <c r="Q24" s="2"/>
      <c r="R24" s="113"/>
    </row>
    <row r="25" spans="1:23" s="10" customFormat="1" ht="19.899999999999999" customHeight="1">
      <c r="A25" s="730" t="s">
        <v>597</v>
      </c>
      <c r="B25" s="730"/>
      <c r="C25" s="343">
        <v>2.2787833870609178</v>
      </c>
      <c r="D25" s="343">
        <v>2.3306639052122122</v>
      </c>
      <c r="E25" s="343">
        <v>2.1929010132433815</v>
      </c>
      <c r="F25" s="343">
        <v>2.1073933298442662</v>
      </c>
      <c r="G25" s="343">
        <f>+G7/G15</f>
        <v>2.2168769668749553</v>
      </c>
      <c r="H25" s="343">
        <v>2.272343632271816</v>
      </c>
      <c r="I25" s="343">
        <v>2.3703917130627645</v>
      </c>
      <c r="J25" s="343">
        <v>1.8182750181082705</v>
      </c>
      <c r="K25" s="343">
        <v>1.7518743905287708</v>
      </c>
      <c r="L25" s="343">
        <v>1.7520145146477426</v>
      </c>
      <c r="N25" s="2"/>
      <c r="O25" s="2"/>
      <c r="P25" s="2"/>
      <c r="Q25" s="2"/>
    </row>
    <row r="26" spans="1:23" s="10" customFormat="1" ht="19.899999999999999" customHeight="1">
      <c r="A26" s="730" t="s">
        <v>433</v>
      </c>
      <c r="B26" s="730"/>
      <c r="C26" s="341">
        <v>41937616</v>
      </c>
      <c r="D26" s="341">
        <v>43375332</v>
      </c>
      <c r="E26" s="341">
        <v>42297932</v>
      </c>
      <c r="F26" s="341">
        <f>+F24+F16+F7</f>
        <v>42721744</v>
      </c>
      <c r="G26" s="341">
        <f>+G24+G16+G7</f>
        <v>44576303</v>
      </c>
      <c r="H26" s="341">
        <v>45492598</v>
      </c>
      <c r="I26" s="341">
        <v>46313414</v>
      </c>
      <c r="J26" s="341">
        <v>45809701</v>
      </c>
      <c r="K26" s="341">
        <v>46678102</v>
      </c>
      <c r="L26" s="341">
        <v>47613895</v>
      </c>
    </row>
    <row r="27" spans="1:23" s="1" customFormat="1" ht="35.25" customHeight="1">
      <c r="A27" s="725" t="s">
        <v>377</v>
      </c>
      <c r="B27" s="725"/>
      <c r="C27" s="725"/>
      <c r="D27" s="725"/>
      <c r="E27" s="725"/>
      <c r="F27" s="725"/>
      <c r="G27" s="725"/>
      <c r="H27" s="725"/>
      <c r="I27" s="725"/>
      <c r="J27" s="725"/>
      <c r="K27" s="725"/>
      <c r="L27" s="725"/>
      <c r="M27" s="137"/>
      <c r="N27" s="137"/>
      <c r="O27" s="137"/>
      <c r="P27" s="137"/>
      <c r="Q27" s="137"/>
      <c r="R27" s="137"/>
      <c r="S27" s="137"/>
      <c r="T27" s="137"/>
      <c r="U27" s="137"/>
      <c r="V27" s="137"/>
      <c r="W27" s="137"/>
    </row>
    <row r="28" spans="1:23" s="1" customFormat="1" ht="33.6" customHeight="1">
      <c r="A28" s="727" t="s">
        <v>598</v>
      </c>
      <c r="B28" s="727"/>
      <c r="C28" s="727"/>
      <c r="D28" s="727"/>
      <c r="E28" s="727"/>
      <c r="F28" s="727"/>
      <c r="G28" s="727"/>
      <c r="H28" s="727"/>
      <c r="I28" s="727"/>
      <c r="J28" s="727"/>
      <c r="K28" s="727"/>
      <c r="L28" s="727"/>
    </row>
    <row r="29" spans="1:23" s="1" customFormat="1" ht="12">
      <c r="A29" s="377"/>
      <c r="B29" s="378"/>
      <c r="C29" s="379"/>
      <c r="D29" s="378"/>
      <c r="E29" s="378"/>
    </row>
    <row r="30" spans="1:23" s="1" customFormat="1" ht="12">
      <c r="C30" s="17"/>
    </row>
    <row r="31" spans="1:23" s="1" customFormat="1" ht="12">
      <c r="C31" s="17"/>
    </row>
    <row r="32" spans="1:23" s="1" customFormat="1" ht="12">
      <c r="C32" s="17"/>
    </row>
    <row r="33" spans="3:3" s="1" customFormat="1" ht="12">
      <c r="C33" s="17"/>
    </row>
    <row r="34" spans="3:3" s="1" customFormat="1" ht="12">
      <c r="C34" s="17"/>
    </row>
    <row r="35" spans="3:3" s="1" customFormat="1" ht="12">
      <c r="C35" s="17"/>
    </row>
    <row r="36" spans="3:3" s="1" customFormat="1" ht="12">
      <c r="C36" s="17"/>
    </row>
    <row r="37" spans="3:3" s="1" customFormat="1" ht="12">
      <c r="C37" s="17"/>
    </row>
    <row r="38" spans="3:3" s="1" customFormat="1" ht="12">
      <c r="C38" s="17"/>
    </row>
    <row r="39" spans="3:3" s="1" customFormat="1" ht="12">
      <c r="C39" s="17"/>
    </row>
    <row r="40" spans="3:3" s="1" customFormat="1" ht="12">
      <c r="C40" s="17"/>
    </row>
    <row r="41" spans="3:3" s="1" customFormat="1" ht="12">
      <c r="C41" s="17"/>
    </row>
    <row r="42" spans="3:3" s="1" customFormat="1" ht="12">
      <c r="C42" s="17"/>
    </row>
    <row r="43" spans="3:3" s="1" customFormat="1" ht="12">
      <c r="C43" s="17"/>
    </row>
    <row r="44" spans="3:3" s="1" customFormat="1" ht="12">
      <c r="C44" s="17"/>
    </row>
    <row r="45" spans="3:3" s="1" customFormat="1" ht="12">
      <c r="C45" s="17"/>
    </row>
    <row r="46" spans="3:3" s="1" customFormat="1" ht="12">
      <c r="C46" s="17"/>
    </row>
    <row r="47" spans="3:3" s="1" customFormat="1" ht="12">
      <c r="C47" s="17"/>
    </row>
    <row r="48" spans="3:3" s="1" customFormat="1" ht="12">
      <c r="C48" s="17"/>
    </row>
    <row r="49" spans="3:3" s="1" customFormat="1" ht="12">
      <c r="C49" s="17"/>
    </row>
    <row r="50" spans="3:3" s="1" customFormat="1" ht="12">
      <c r="C50" s="17"/>
    </row>
    <row r="51" spans="3:3" s="1" customFormat="1" ht="12">
      <c r="C51" s="17"/>
    </row>
    <row r="52" spans="3:3" s="1" customFormat="1" ht="12">
      <c r="C52" s="17"/>
    </row>
    <row r="53" spans="3:3" s="1" customFormat="1" ht="12">
      <c r="C53" s="17"/>
    </row>
    <row r="54" spans="3:3" s="1" customFormat="1" ht="12">
      <c r="C54" s="17"/>
    </row>
    <row r="55" spans="3:3" s="1" customFormat="1" ht="12">
      <c r="C55" s="17"/>
    </row>
    <row r="56" spans="3:3" s="1" customFormat="1" ht="12">
      <c r="C56" s="17"/>
    </row>
    <row r="57" spans="3:3" s="1" customFormat="1" ht="12">
      <c r="C57" s="17"/>
    </row>
    <row r="58" spans="3:3" s="1" customFormat="1" ht="12">
      <c r="C58" s="17"/>
    </row>
    <row r="59" spans="3:3" s="1" customFormat="1" ht="12">
      <c r="C59" s="17"/>
    </row>
    <row r="60" spans="3:3" s="1" customFormat="1" ht="12">
      <c r="C60" s="17"/>
    </row>
    <row r="61" spans="3:3" s="1" customFormat="1" ht="12">
      <c r="C61" s="17"/>
    </row>
    <row r="62" spans="3:3" s="1" customFormat="1" ht="12">
      <c r="C62" s="17"/>
    </row>
    <row r="63" spans="3:3" s="1" customFormat="1" ht="12">
      <c r="C63" s="17"/>
    </row>
    <row r="64" spans="3:3" s="1" customFormat="1" ht="12">
      <c r="C64" s="17"/>
    </row>
    <row r="65" spans="3:3" s="1" customFormat="1" ht="12">
      <c r="C65" s="17"/>
    </row>
    <row r="66" spans="3:3" s="1" customFormat="1" ht="12">
      <c r="C66" s="17"/>
    </row>
    <row r="67" spans="3:3" s="1" customFormat="1" ht="12">
      <c r="C67" s="17"/>
    </row>
    <row r="68" spans="3:3" s="1" customFormat="1" ht="12">
      <c r="C68" s="17"/>
    </row>
    <row r="69" spans="3:3" s="1" customFormat="1" ht="12">
      <c r="C69" s="17"/>
    </row>
    <row r="70" spans="3:3" s="1" customFormat="1" ht="12">
      <c r="C70" s="17"/>
    </row>
    <row r="71" spans="3:3" s="1" customFormat="1" ht="12">
      <c r="C71" s="17"/>
    </row>
    <row r="72" spans="3:3" s="1" customFormat="1" ht="12">
      <c r="C72" s="17"/>
    </row>
    <row r="73" spans="3:3" s="1" customFormat="1" ht="12">
      <c r="C73" s="17"/>
    </row>
    <row r="74" spans="3:3" s="1" customFormat="1" ht="12">
      <c r="C74" s="17"/>
    </row>
    <row r="75" spans="3:3" s="1" customFormat="1" ht="12">
      <c r="C75" s="17"/>
    </row>
    <row r="76" spans="3:3" s="1" customFormat="1" ht="12">
      <c r="C76" s="17"/>
    </row>
    <row r="77" spans="3:3" s="1" customFormat="1" ht="12">
      <c r="C77" s="17"/>
    </row>
    <row r="78" spans="3:3" s="1" customFormat="1" ht="12">
      <c r="C78" s="17"/>
    </row>
    <row r="79" spans="3:3" s="1" customFormat="1" ht="12">
      <c r="C79" s="17"/>
    </row>
    <row r="80" spans="3:3" s="1" customFormat="1" ht="12">
      <c r="C80" s="17"/>
    </row>
    <row r="81" spans="3:3" s="1" customFormat="1" ht="12">
      <c r="C81" s="17"/>
    </row>
    <row r="82" spans="3:3" s="1" customFormat="1" ht="12">
      <c r="C82" s="17"/>
    </row>
    <row r="83" spans="3:3" s="1" customFormat="1" ht="12">
      <c r="C83" s="17"/>
    </row>
    <row r="84" spans="3:3" s="1" customFormat="1" ht="12">
      <c r="C84" s="17"/>
    </row>
    <row r="85" spans="3:3" s="1" customFormat="1" ht="12">
      <c r="C85" s="17"/>
    </row>
    <row r="86" spans="3:3" s="1" customFormat="1" ht="12">
      <c r="C86" s="17"/>
    </row>
    <row r="87" spans="3:3" s="1" customFormat="1" ht="12">
      <c r="C87" s="17"/>
    </row>
    <row r="88" spans="3:3" s="1" customFormat="1" ht="12">
      <c r="C88" s="17"/>
    </row>
    <row r="89" spans="3:3" s="1" customFormat="1" ht="12">
      <c r="C89" s="17"/>
    </row>
    <row r="90" spans="3:3" s="1" customFormat="1" ht="12">
      <c r="C90" s="17"/>
    </row>
    <row r="91" spans="3:3" s="1" customFormat="1" ht="12">
      <c r="C91" s="17"/>
    </row>
    <row r="92" spans="3:3" s="1" customFormat="1" ht="12">
      <c r="C92" s="17"/>
    </row>
    <row r="93" spans="3:3" s="1" customFormat="1" ht="12">
      <c r="C93" s="17"/>
    </row>
    <row r="94" spans="3:3" s="1" customFormat="1" ht="12">
      <c r="C94" s="17"/>
    </row>
    <row r="95" spans="3:3" s="1" customFormat="1" ht="12">
      <c r="C95" s="17"/>
    </row>
    <row r="96" spans="3:3" s="1" customFormat="1" ht="12">
      <c r="C96" s="17"/>
    </row>
    <row r="97" spans="3:3" s="1" customFormat="1" ht="12">
      <c r="C97" s="17"/>
    </row>
  </sheetData>
  <mergeCells count="10">
    <mergeCell ref="A27:L27"/>
    <mergeCell ref="A28:L28"/>
    <mergeCell ref="A14:G14"/>
    <mergeCell ref="A5:F5"/>
    <mergeCell ref="A4:F4"/>
    <mergeCell ref="A25:B25"/>
    <mergeCell ref="A26:B26"/>
    <mergeCell ref="A6:B6"/>
    <mergeCell ref="A7:B7"/>
    <mergeCell ref="A24:B24"/>
  </mergeCells>
  <printOptions horizontalCentered="1"/>
  <pageMargins left="0.43307086614173229" right="0.43307086614173229" top="0.74803149606299213" bottom="0.74803149606299213" header="0.31496062992125984" footer="0.31496062992125984"/>
  <pageSetup paperSize="9"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6">
    <tabColor theme="6" tint="0.39997558519241921"/>
  </sheetPr>
  <dimension ref="C1:R21"/>
  <sheetViews>
    <sheetView showGridLines="0" zoomScaleNormal="100" zoomScaleSheetLayoutView="80" workbookViewId="0"/>
  </sheetViews>
  <sheetFormatPr defaultRowHeight="12.75"/>
  <cols>
    <col min="3" max="5" width="6.7109375" style="422" customWidth="1"/>
    <col min="6" max="8" width="9.140625" style="422"/>
    <col min="9" max="9" width="9.140625" style="421"/>
    <col min="10" max="10" width="9.28515625" style="94" bestFit="1" customWidth="1"/>
    <col min="11" max="12" width="14" style="94" bestFit="1" customWidth="1"/>
    <col min="13" max="13" width="4.7109375" style="421" customWidth="1"/>
    <col min="14" max="14" width="14" style="421" bestFit="1" customWidth="1"/>
    <col min="15" max="15" width="15.5703125" style="94" customWidth="1"/>
    <col min="16" max="16" width="10.140625" style="94" bestFit="1" customWidth="1"/>
    <col min="17" max="17" width="8.7109375" style="94"/>
    <col min="18" max="18" width="9.140625" style="94"/>
  </cols>
  <sheetData>
    <row r="1" spans="5:16" ht="15" customHeight="1"/>
    <row r="2" spans="5:16" ht="15" customHeight="1"/>
    <row r="6" spans="5:16">
      <c r="E6" s="421"/>
    </row>
    <row r="9" spans="5:16" ht="63.75">
      <c r="I9" s="63"/>
      <c r="K9" s="488" t="s">
        <v>431</v>
      </c>
      <c r="L9" s="488" t="s">
        <v>648</v>
      </c>
      <c r="M9" s="500"/>
      <c r="N9" s="488" t="s">
        <v>430</v>
      </c>
      <c r="O9" s="488" t="s">
        <v>181</v>
      </c>
      <c r="P9" s="488"/>
    </row>
    <row r="10" spans="5:16">
      <c r="I10" s="63"/>
      <c r="J10" s="514">
        <v>2016</v>
      </c>
      <c r="K10" s="489">
        <v>15355158</v>
      </c>
      <c r="L10" s="489">
        <v>7144301</v>
      </c>
      <c r="M10" s="501"/>
      <c r="N10" s="489">
        <v>19438157</v>
      </c>
      <c r="O10" s="489">
        <v>41937616</v>
      </c>
      <c r="P10" s="489"/>
    </row>
    <row r="11" spans="5:16">
      <c r="I11" s="63"/>
      <c r="J11" s="514">
        <f t="shared" ref="J11:J14" si="0">+J10+1</f>
        <v>2017</v>
      </c>
      <c r="K11" s="489">
        <v>16369073</v>
      </c>
      <c r="L11" s="489">
        <v>7434132</v>
      </c>
      <c r="M11" s="501"/>
      <c r="N11" s="489">
        <v>19572127</v>
      </c>
      <c r="O11" s="489">
        <v>43375332</v>
      </c>
      <c r="P11" s="489"/>
    </row>
    <row r="12" spans="5:16">
      <c r="I12" s="63"/>
      <c r="J12" s="514">
        <f t="shared" si="0"/>
        <v>2018</v>
      </c>
      <c r="K12" s="489">
        <v>16054759</v>
      </c>
      <c r="L12" s="489">
        <v>7736004</v>
      </c>
      <c r="M12" s="501"/>
      <c r="N12" s="489">
        <v>18507169</v>
      </c>
      <c r="O12" s="489">
        <v>42297932</v>
      </c>
      <c r="P12" s="489"/>
    </row>
    <row r="13" spans="5:16">
      <c r="I13" s="63"/>
      <c r="J13" s="514">
        <f t="shared" si="0"/>
        <v>2019</v>
      </c>
      <c r="K13" s="489">
        <v>16010002</v>
      </c>
      <c r="L13" s="489">
        <v>8025769</v>
      </c>
      <c r="M13" s="501"/>
      <c r="N13" s="489">
        <v>18685973</v>
      </c>
      <c r="O13" s="489">
        <v>42721744</v>
      </c>
    </row>
    <row r="14" spans="5:16">
      <c r="I14" s="63"/>
      <c r="J14" s="514">
        <f t="shared" si="0"/>
        <v>2020</v>
      </c>
      <c r="K14" s="489">
        <v>17358140</v>
      </c>
      <c r="L14" s="489">
        <v>8265828</v>
      </c>
      <c r="M14" s="501"/>
      <c r="N14" s="489">
        <v>18952335</v>
      </c>
      <c r="O14" s="489">
        <v>44576303</v>
      </c>
    </row>
    <row r="15" spans="5:16">
      <c r="I15" s="63"/>
      <c r="J15" s="514">
        <v>2021</v>
      </c>
      <c r="K15" s="515">
        <v>18399864</v>
      </c>
      <c r="L15" s="516">
        <v>8547805</v>
      </c>
      <c r="M15" s="513"/>
      <c r="N15" s="489">
        <v>18544929</v>
      </c>
      <c r="O15" s="489">
        <v>45492598</v>
      </c>
    </row>
    <row r="16" spans="5:16">
      <c r="I16" s="63"/>
      <c r="J16" s="514">
        <v>2022</v>
      </c>
      <c r="K16" s="517">
        <v>19814531</v>
      </c>
      <c r="L16" s="517">
        <v>8814482</v>
      </c>
      <c r="M16" s="502"/>
      <c r="N16" s="517">
        <v>17684401</v>
      </c>
      <c r="O16" s="517">
        <v>46313414</v>
      </c>
    </row>
    <row r="17" spans="9:15">
      <c r="I17" s="63"/>
      <c r="J17" s="514">
        <v>2023</v>
      </c>
      <c r="K17" s="517">
        <v>18613745</v>
      </c>
      <c r="L17" s="517">
        <v>10685554</v>
      </c>
      <c r="M17" s="502"/>
      <c r="N17" s="517">
        <v>16510402</v>
      </c>
      <c r="O17" s="517">
        <v>45809701</v>
      </c>
    </row>
    <row r="18" spans="9:15">
      <c r="I18" s="63"/>
      <c r="J18" s="514">
        <v>2024</v>
      </c>
      <c r="K18" s="517">
        <v>18899291</v>
      </c>
      <c r="L18" s="517">
        <v>11243480</v>
      </c>
      <c r="M18" s="502"/>
      <c r="N18" s="517">
        <v>16535331</v>
      </c>
      <c r="O18" s="517">
        <v>46678102</v>
      </c>
    </row>
    <row r="19" spans="9:15">
      <c r="I19" s="63"/>
      <c r="J19" s="514">
        <v>2025</v>
      </c>
      <c r="K19" s="517">
        <v>19416389</v>
      </c>
      <c r="L19" s="517">
        <v>11539615</v>
      </c>
      <c r="M19" s="502"/>
      <c r="N19" s="517">
        <v>16657891</v>
      </c>
      <c r="O19" s="517">
        <v>47613895</v>
      </c>
    </row>
    <row r="20" spans="9:15">
      <c r="I20" s="63"/>
      <c r="M20" s="63"/>
      <c r="N20" s="94"/>
    </row>
    <row r="21" spans="9:15">
      <c r="I21" s="63"/>
      <c r="M21" s="63"/>
      <c r="N21" s="63"/>
    </row>
  </sheetData>
  <phoneticPr fontId="9" type="noConversion"/>
  <printOptions horizontalCentered="1" verticalCentered="1"/>
  <pageMargins left="0.51181102362204722" right="0.51181102362204722" top="0.98425196850393704" bottom="0.98425196850393704" header="0.51181102362204722" footer="0.51181102362204722"/>
  <pageSetup paperSize="9" scale="9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12">
    <tabColor theme="6" tint="0.39997558519241921"/>
    <pageSetUpPr fitToPage="1"/>
  </sheetPr>
  <dimension ref="A1:L69"/>
  <sheetViews>
    <sheetView showGridLines="0" zoomScaleNormal="100" workbookViewId="0"/>
  </sheetViews>
  <sheetFormatPr defaultColWidth="9.140625" defaultRowHeight="12"/>
  <cols>
    <col min="1" max="1" width="57.85546875" style="1" customWidth="1"/>
    <col min="2" max="11" width="12.85546875" style="1" customWidth="1"/>
    <col min="12" max="16384" width="9.140625" style="1"/>
  </cols>
  <sheetData>
    <row r="1" spans="1:11" ht="15" customHeight="1"/>
    <row r="2" spans="1:11" ht="15" customHeight="1"/>
    <row r="3" spans="1:11" ht="15" customHeight="1"/>
    <row r="4" spans="1:11" s="6" customFormat="1" ht="20.100000000000001" customHeight="1">
      <c r="A4" s="123" t="s">
        <v>999</v>
      </c>
      <c r="B4" s="122"/>
      <c r="C4" s="121"/>
      <c r="D4" s="121"/>
      <c r="E4" s="121"/>
      <c r="F4" s="121"/>
      <c r="G4" s="121"/>
      <c r="H4" s="121"/>
      <c r="I4" s="121"/>
      <c r="J4" s="121"/>
      <c r="K4" s="121"/>
    </row>
    <row r="5" spans="1:11" s="6" customFormat="1" ht="20.100000000000001" customHeight="1">
      <c r="A5" s="736" t="s">
        <v>1000</v>
      </c>
      <c r="B5" s="736"/>
      <c r="C5" s="736"/>
      <c r="D5" s="736"/>
      <c r="E5" s="736"/>
      <c r="F5" s="736"/>
      <c r="G5" s="736"/>
      <c r="H5" s="736"/>
    </row>
    <row r="6" spans="1:11" ht="30" customHeight="1">
      <c r="A6" s="222" t="s">
        <v>498</v>
      </c>
      <c r="B6" s="230">
        <v>2016</v>
      </c>
      <c r="C6" s="230">
        <v>2017</v>
      </c>
      <c r="D6" s="230">
        <v>2018</v>
      </c>
      <c r="E6" s="230">
        <v>2019</v>
      </c>
      <c r="F6" s="230">
        <v>2020</v>
      </c>
      <c r="G6" s="230">
        <v>2021</v>
      </c>
      <c r="H6" s="230">
        <v>2022</v>
      </c>
      <c r="I6" s="230">
        <v>2023</v>
      </c>
      <c r="J6" s="230">
        <v>2024</v>
      </c>
      <c r="K6" s="230">
        <v>2025</v>
      </c>
    </row>
    <row r="7" spans="1:11" ht="20.100000000000001" customHeight="1">
      <c r="A7" s="344" t="s">
        <v>435</v>
      </c>
      <c r="B7" s="334">
        <v>2794132</v>
      </c>
      <c r="C7" s="334">
        <v>2923994</v>
      </c>
      <c r="D7" s="334">
        <v>2984780</v>
      </c>
      <c r="E7" s="334">
        <f>+E8+E12</f>
        <v>2888154</v>
      </c>
      <c r="F7" s="334">
        <f>+F8+F12</f>
        <v>2845310</v>
      </c>
      <c r="G7" s="334">
        <v>3156745</v>
      </c>
      <c r="H7" s="334">
        <v>3252606</v>
      </c>
      <c r="I7" s="334">
        <v>3100834</v>
      </c>
      <c r="J7" s="334">
        <v>3066874</v>
      </c>
      <c r="K7" s="334">
        <v>3236936</v>
      </c>
    </row>
    <row r="8" spans="1:11" ht="17.25" customHeight="1">
      <c r="A8" s="238" t="s">
        <v>436</v>
      </c>
      <c r="B8" s="236">
        <v>2701537</v>
      </c>
      <c r="C8" s="236">
        <v>2777484</v>
      </c>
      <c r="D8" s="236">
        <v>2833299</v>
      </c>
      <c r="E8" s="236">
        <f>+E9+E10+E11</f>
        <v>2758067</v>
      </c>
      <c r="F8" s="236">
        <f>+F9+F10+F11</f>
        <v>2720780</v>
      </c>
      <c r="G8" s="236">
        <v>3024877</v>
      </c>
      <c r="H8" s="236">
        <v>3131996</v>
      </c>
      <c r="I8" s="236">
        <v>2971925</v>
      </c>
      <c r="J8" s="236">
        <v>2940979</v>
      </c>
      <c r="K8" s="236">
        <v>3105142</v>
      </c>
    </row>
    <row r="9" spans="1:11" ht="17.25" customHeight="1">
      <c r="A9" s="239" t="s">
        <v>487</v>
      </c>
      <c r="B9" s="237">
        <v>1969805</v>
      </c>
      <c r="C9" s="237">
        <v>2047268</v>
      </c>
      <c r="D9" s="237">
        <v>2114071</v>
      </c>
      <c r="E9" s="237">
        <v>2127836</v>
      </c>
      <c r="F9" s="237">
        <v>2146642</v>
      </c>
      <c r="G9" s="237">
        <v>2485740</v>
      </c>
      <c r="H9" s="237">
        <v>2593106</v>
      </c>
      <c r="I9" s="237">
        <v>2489591</v>
      </c>
      <c r="J9" s="237">
        <v>2489540</v>
      </c>
      <c r="K9" s="237">
        <v>2425143</v>
      </c>
    </row>
    <row r="10" spans="1:11" ht="17.25" customHeight="1">
      <c r="A10" s="238" t="s">
        <v>599</v>
      </c>
      <c r="B10" s="236">
        <v>717876</v>
      </c>
      <c r="C10" s="236">
        <v>705592</v>
      </c>
      <c r="D10" s="236">
        <v>696175</v>
      </c>
      <c r="E10" s="236">
        <v>600787</v>
      </c>
      <c r="F10" s="236">
        <v>547075</v>
      </c>
      <c r="G10" s="236">
        <v>511923</v>
      </c>
      <c r="H10" s="236">
        <v>512966</v>
      </c>
      <c r="I10" s="236">
        <v>460260</v>
      </c>
      <c r="J10" s="236">
        <v>427298</v>
      </c>
      <c r="K10" s="236">
        <v>656264</v>
      </c>
    </row>
    <row r="11" spans="1:11" ht="17.25" customHeight="1">
      <c r="A11" s="239" t="s">
        <v>437</v>
      </c>
      <c r="B11" s="237">
        <v>13856</v>
      </c>
      <c r="C11" s="237">
        <v>24624</v>
      </c>
      <c r="D11" s="237">
        <v>23053</v>
      </c>
      <c r="E11" s="237">
        <v>29444</v>
      </c>
      <c r="F11" s="237">
        <v>27063</v>
      </c>
      <c r="G11" s="237">
        <v>27214</v>
      </c>
      <c r="H11" s="237">
        <v>25924</v>
      </c>
      <c r="I11" s="237">
        <v>22074</v>
      </c>
      <c r="J11" s="237">
        <v>24141</v>
      </c>
      <c r="K11" s="237">
        <v>23735</v>
      </c>
    </row>
    <row r="12" spans="1:11" ht="17.25" customHeight="1">
      <c r="A12" s="238" t="s">
        <v>438</v>
      </c>
      <c r="B12" s="236">
        <v>92595</v>
      </c>
      <c r="C12" s="236">
        <v>146510</v>
      </c>
      <c r="D12" s="236">
        <v>151481</v>
      </c>
      <c r="E12" s="236">
        <v>130087</v>
      </c>
      <c r="F12" s="236">
        <v>124530</v>
      </c>
      <c r="G12" s="236">
        <v>131868</v>
      </c>
      <c r="H12" s="236">
        <v>120610</v>
      </c>
      <c r="I12" s="236">
        <v>128909</v>
      </c>
      <c r="J12" s="236">
        <v>125895</v>
      </c>
      <c r="K12" s="236">
        <v>131794</v>
      </c>
    </row>
    <row r="13" spans="1:11" ht="20.100000000000001" customHeight="1">
      <c r="A13" s="722" t="s">
        <v>434</v>
      </c>
      <c r="B13" s="723"/>
      <c r="C13" s="723"/>
      <c r="D13" s="723"/>
      <c r="E13" s="723"/>
      <c r="F13" s="723"/>
      <c r="G13" s="432"/>
      <c r="H13" s="432"/>
      <c r="I13" s="432"/>
      <c r="J13" s="432"/>
      <c r="K13" s="432"/>
    </row>
    <row r="14" spans="1:11" ht="15" customHeight="1">
      <c r="A14" s="345" t="s">
        <v>439</v>
      </c>
      <c r="B14" s="190">
        <v>2518779</v>
      </c>
      <c r="C14" s="190">
        <v>2425481</v>
      </c>
      <c r="D14" s="190">
        <v>2490409</v>
      </c>
      <c r="E14" s="190">
        <v>2508546</v>
      </c>
      <c r="F14" s="190">
        <f>+F16+F17+F18+F20+F21</f>
        <v>2507142</v>
      </c>
      <c r="G14" s="190">
        <v>2549026</v>
      </c>
      <c r="H14" s="190">
        <v>2553262</v>
      </c>
      <c r="I14" s="190">
        <v>2701073</v>
      </c>
      <c r="J14" s="190">
        <v>2747008</v>
      </c>
      <c r="K14" s="190">
        <v>2757329</v>
      </c>
    </row>
    <row r="15" spans="1:11" ht="15" customHeight="1">
      <c r="A15" s="345" t="s">
        <v>440</v>
      </c>
      <c r="B15" s="337">
        <v>2559823</v>
      </c>
      <c r="C15" s="337">
        <v>2585362</v>
      </c>
      <c r="D15" s="337">
        <v>2652722</v>
      </c>
      <c r="E15" s="337">
        <v>2671576</v>
      </c>
      <c r="F15" s="337">
        <f>+F16+F17+F19+F20+F22</f>
        <v>2670280</v>
      </c>
      <c r="G15" s="337">
        <v>2714690</v>
      </c>
      <c r="H15" s="337">
        <v>2718417</v>
      </c>
      <c r="I15" s="337">
        <v>2861770</v>
      </c>
      <c r="J15" s="337">
        <v>2910922</v>
      </c>
      <c r="K15" s="337">
        <v>2919782</v>
      </c>
    </row>
    <row r="16" spans="1:11" ht="16.5" customHeight="1">
      <c r="A16" s="238" t="s">
        <v>387</v>
      </c>
      <c r="B16" s="236">
        <v>1647662</v>
      </c>
      <c r="C16" s="236">
        <v>1641037</v>
      </c>
      <c r="D16" s="236">
        <v>1678665</v>
      </c>
      <c r="E16" s="236">
        <v>1672986</v>
      </c>
      <c r="F16" s="236">
        <v>1649416</v>
      </c>
      <c r="G16" s="236">
        <v>1658108</v>
      </c>
      <c r="H16" s="236">
        <v>1640961</v>
      </c>
      <c r="I16" s="236">
        <v>1772571</v>
      </c>
      <c r="J16" s="236">
        <v>1798112</v>
      </c>
      <c r="K16" s="236">
        <v>1791204</v>
      </c>
    </row>
    <row r="17" spans="1:11" ht="16.5" customHeight="1">
      <c r="A17" s="239" t="s">
        <v>388</v>
      </c>
      <c r="B17" s="237">
        <v>21234</v>
      </c>
      <c r="C17" s="237">
        <v>21766</v>
      </c>
      <c r="D17" s="237">
        <v>22166</v>
      </c>
      <c r="E17" s="237">
        <v>22542</v>
      </c>
      <c r="F17" s="237">
        <v>21843</v>
      </c>
      <c r="G17" s="237">
        <v>21741</v>
      </c>
      <c r="H17" s="237">
        <v>22069</v>
      </c>
      <c r="I17" s="237">
        <v>22136</v>
      </c>
      <c r="J17" s="237">
        <v>22526</v>
      </c>
      <c r="K17" s="237">
        <v>22404</v>
      </c>
    </row>
    <row r="18" spans="1:11" s="10" customFormat="1" ht="16.5" customHeight="1">
      <c r="A18" s="362" t="s">
        <v>386</v>
      </c>
      <c r="B18" s="236">
        <v>849158</v>
      </c>
      <c r="C18" s="236">
        <v>762140</v>
      </c>
      <c r="D18" s="236">
        <v>788948</v>
      </c>
      <c r="E18" s="236">
        <v>812302</v>
      </c>
      <c r="F18" s="236">
        <v>835081</v>
      </c>
      <c r="G18" s="236">
        <v>868288</v>
      </c>
      <c r="H18" s="236">
        <v>889250</v>
      </c>
      <c r="I18" s="236">
        <v>905321</v>
      </c>
      <c r="J18" s="236">
        <v>925250</v>
      </c>
      <c r="K18" s="236">
        <v>942527</v>
      </c>
    </row>
    <row r="19" spans="1:11" ht="16.5" customHeight="1">
      <c r="A19" s="226" t="s">
        <v>482</v>
      </c>
      <c r="B19" s="237">
        <v>890045</v>
      </c>
      <c r="C19" s="237">
        <v>921422</v>
      </c>
      <c r="D19" s="237">
        <v>950605</v>
      </c>
      <c r="E19" s="237">
        <v>974615</v>
      </c>
      <c r="F19" s="237">
        <v>997443</v>
      </c>
      <c r="G19" s="237">
        <v>1033160</v>
      </c>
      <c r="H19" s="237">
        <v>1053553</v>
      </c>
      <c r="I19" s="237">
        <v>1065150</v>
      </c>
      <c r="J19" s="237">
        <v>1088277</v>
      </c>
      <c r="K19" s="237">
        <v>1104048</v>
      </c>
    </row>
    <row r="20" spans="1:11" ht="16.5" customHeight="1">
      <c r="A20" s="362" t="s">
        <v>486</v>
      </c>
      <c r="B20" s="236">
        <v>157</v>
      </c>
      <c r="C20" s="236">
        <v>204</v>
      </c>
      <c r="D20" s="236">
        <v>248</v>
      </c>
      <c r="E20" s="236">
        <v>292</v>
      </c>
      <c r="F20" s="236">
        <v>328</v>
      </c>
      <c r="G20" s="236">
        <v>365</v>
      </c>
      <c r="H20" s="236">
        <v>395</v>
      </c>
      <c r="I20" s="236">
        <v>419</v>
      </c>
      <c r="J20" s="236">
        <v>455</v>
      </c>
      <c r="K20" s="236">
        <v>482</v>
      </c>
    </row>
    <row r="21" spans="1:11" ht="16.5" customHeight="1">
      <c r="A21" s="226" t="s">
        <v>484</v>
      </c>
      <c r="B21" s="237">
        <v>568</v>
      </c>
      <c r="C21" s="237">
        <v>334</v>
      </c>
      <c r="D21" s="237">
        <v>382</v>
      </c>
      <c r="E21" s="237">
        <v>424</v>
      </c>
      <c r="F21" s="237">
        <v>474</v>
      </c>
      <c r="G21" s="237">
        <v>524</v>
      </c>
      <c r="H21" s="237">
        <v>587</v>
      </c>
      <c r="I21" s="237">
        <v>626</v>
      </c>
      <c r="J21" s="237">
        <v>665</v>
      </c>
      <c r="K21" s="237">
        <v>712</v>
      </c>
    </row>
    <row r="22" spans="1:11" ht="16.5" customHeight="1">
      <c r="A22" s="362" t="s">
        <v>485</v>
      </c>
      <c r="B22" s="236">
        <v>725</v>
      </c>
      <c r="C22" s="236">
        <v>933</v>
      </c>
      <c r="D22" s="236">
        <v>1038</v>
      </c>
      <c r="E22" s="236">
        <v>1141</v>
      </c>
      <c r="F22" s="236">
        <v>1250</v>
      </c>
      <c r="G22" s="236">
        <v>1316</v>
      </c>
      <c r="H22" s="236">
        <v>1439</v>
      </c>
      <c r="I22" s="236">
        <v>1494</v>
      </c>
      <c r="J22" s="236">
        <v>1552</v>
      </c>
      <c r="K22" s="236">
        <v>1644</v>
      </c>
    </row>
    <row r="23" spans="1:11" ht="20.100000000000001" customHeight="1">
      <c r="A23" s="344" t="s">
        <v>446</v>
      </c>
      <c r="B23" s="346">
        <v>9008655</v>
      </c>
      <c r="C23" s="346">
        <v>9375821</v>
      </c>
      <c r="D23" s="346">
        <v>9872300</v>
      </c>
      <c r="E23" s="346">
        <v>9742341</v>
      </c>
      <c r="F23" s="346">
        <v>9656246</v>
      </c>
      <c r="G23" s="346">
        <v>9706009</v>
      </c>
      <c r="H23" s="346">
        <v>9920116</v>
      </c>
      <c r="I23" s="346">
        <v>9764966</v>
      </c>
      <c r="J23" s="346">
        <v>9740379</v>
      </c>
      <c r="K23" s="346">
        <v>10079949</v>
      </c>
    </row>
    <row r="24" spans="1:11" ht="20.100000000000001" customHeight="1">
      <c r="A24" s="336" t="s">
        <v>597</v>
      </c>
      <c r="B24" s="347">
        <v>1.1093200316502558</v>
      </c>
      <c r="C24" s="347">
        <v>1.2055316038344559</v>
      </c>
      <c r="D24" s="347">
        <v>1.1985099636244487</v>
      </c>
      <c r="E24" s="347">
        <v>1.1513259075177413</v>
      </c>
      <c r="F24" s="347">
        <f>+F7/F14</f>
        <v>1.1348818694752829</v>
      </c>
      <c r="G24" s="347">
        <v>1.2384122405969966</v>
      </c>
      <c r="H24" s="347">
        <v>1.2739021690684309</v>
      </c>
      <c r="I24" s="347">
        <v>1.148000813010237</v>
      </c>
      <c r="J24" s="347">
        <v>1.1164415975490425</v>
      </c>
      <c r="K24" s="347">
        <v>1.1739389822542032</v>
      </c>
    </row>
    <row r="25" spans="1:11" s="10" customFormat="1" ht="20.100000000000001" customHeight="1">
      <c r="A25" s="336" t="s">
        <v>433</v>
      </c>
      <c r="B25" s="337">
        <v>14362610</v>
      </c>
      <c r="C25" s="337">
        <v>14885177</v>
      </c>
      <c r="D25" s="337">
        <v>15509802</v>
      </c>
      <c r="E25" s="337">
        <f>+E15+E7+E23</f>
        <v>15302071</v>
      </c>
      <c r="F25" s="337">
        <f>+F15+F7+F23</f>
        <v>15171836</v>
      </c>
      <c r="G25" s="337">
        <v>15577444</v>
      </c>
      <c r="H25" s="337">
        <v>15891139</v>
      </c>
      <c r="I25" s="337">
        <v>15727570</v>
      </c>
      <c r="J25" s="337">
        <v>15718175</v>
      </c>
      <c r="K25" s="337">
        <v>16236667</v>
      </c>
    </row>
    <row r="26" spans="1:11" s="10" customFormat="1" ht="21.75" customHeight="1">
      <c r="A26" s="240"/>
      <c r="B26" s="241"/>
      <c r="C26" s="241"/>
      <c r="D26" s="241"/>
      <c r="E26" s="241"/>
      <c r="F26" s="241"/>
      <c r="G26" s="433"/>
      <c r="H26" s="433"/>
      <c r="I26" s="433"/>
      <c r="J26" s="433"/>
      <c r="K26" s="433"/>
    </row>
    <row r="27" spans="1:11" ht="20.100000000000001" customHeight="1">
      <c r="A27" s="737" t="s">
        <v>600</v>
      </c>
      <c r="B27" s="738"/>
      <c r="C27" s="738"/>
      <c r="D27" s="738"/>
      <c r="E27" s="738"/>
      <c r="F27" s="738"/>
      <c r="G27" s="434"/>
      <c r="H27" s="434"/>
      <c r="I27" s="434"/>
      <c r="J27" s="434"/>
      <c r="K27" s="434"/>
    </row>
    <row r="28" spans="1:11" ht="20.100000000000001" customHeight="1">
      <c r="A28" s="344" t="s">
        <v>435</v>
      </c>
      <c r="B28" s="346">
        <v>2075900</v>
      </c>
      <c r="C28" s="346">
        <v>2218402</v>
      </c>
      <c r="D28" s="346">
        <v>2288605</v>
      </c>
      <c r="E28" s="346">
        <v>2287367</v>
      </c>
      <c r="F28" s="346">
        <f>+F29+F32</f>
        <v>2298235</v>
      </c>
      <c r="G28" s="346">
        <v>2644822</v>
      </c>
      <c r="H28" s="346">
        <v>2739640</v>
      </c>
      <c r="I28" s="346">
        <v>2640574</v>
      </c>
      <c r="J28" s="346">
        <v>2639576</v>
      </c>
      <c r="K28" s="346">
        <v>2580672</v>
      </c>
    </row>
    <row r="29" spans="1:11" ht="15" customHeight="1">
      <c r="A29" s="238" t="s">
        <v>436</v>
      </c>
      <c r="B29" s="187">
        <v>1983661</v>
      </c>
      <c r="C29" s="187">
        <v>2071892</v>
      </c>
      <c r="D29" s="187">
        <v>2137124</v>
      </c>
      <c r="E29" s="187">
        <v>2157280</v>
      </c>
      <c r="F29" s="187">
        <f>+F30+F31</f>
        <v>2173705</v>
      </c>
      <c r="G29" s="187">
        <v>2512954</v>
      </c>
      <c r="H29" s="187">
        <v>2619030</v>
      </c>
      <c r="I29" s="187">
        <v>2511665</v>
      </c>
      <c r="J29" s="187">
        <v>2513681</v>
      </c>
      <c r="K29" s="187">
        <v>2448878</v>
      </c>
    </row>
    <row r="30" spans="1:11" ht="15" customHeight="1">
      <c r="A30" s="239" t="s">
        <v>602</v>
      </c>
      <c r="B30" s="237">
        <v>1969805</v>
      </c>
      <c r="C30" s="237">
        <v>2047268</v>
      </c>
      <c r="D30" s="237">
        <v>2114071</v>
      </c>
      <c r="E30" s="237">
        <v>2127836</v>
      </c>
      <c r="F30" s="237">
        <v>2146642</v>
      </c>
      <c r="G30" s="237">
        <v>2485740</v>
      </c>
      <c r="H30" s="237">
        <v>2593106</v>
      </c>
      <c r="I30" s="237">
        <v>2489591</v>
      </c>
      <c r="J30" s="237">
        <v>2489540</v>
      </c>
      <c r="K30" s="237">
        <v>2425143</v>
      </c>
    </row>
    <row r="31" spans="1:11" ht="15" customHeight="1">
      <c r="A31" s="368" t="s">
        <v>441</v>
      </c>
      <c r="B31" s="236">
        <v>13856</v>
      </c>
      <c r="C31" s="236">
        <v>24624</v>
      </c>
      <c r="D31" s="236">
        <v>23053</v>
      </c>
      <c r="E31" s="236">
        <v>29444</v>
      </c>
      <c r="F31" s="236">
        <v>27063</v>
      </c>
      <c r="G31" s="236">
        <v>27214</v>
      </c>
      <c r="H31" s="236">
        <v>25924</v>
      </c>
      <c r="I31" s="236">
        <v>22074</v>
      </c>
      <c r="J31" s="236">
        <v>24141</v>
      </c>
      <c r="K31" s="236">
        <v>23735</v>
      </c>
    </row>
    <row r="32" spans="1:11" ht="15" customHeight="1">
      <c r="A32" s="369" t="s">
        <v>442</v>
      </c>
      <c r="B32" s="237">
        <v>92239</v>
      </c>
      <c r="C32" s="237">
        <v>146510</v>
      </c>
      <c r="D32" s="237">
        <v>151481</v>
      </c>
      <c r="E32" s="237">
        <v>130087</v>
      </c>
      <c r="F32" s="237">
        <v>124530</v>
      </c>
      <c r="G32" s="237">
        <v>131868</v>
      </c>
      <c r="H32" s="237">
        <v>120610</v>
      </c>
      <c r="I32" s="237">
        <v>128909</v>
      </c>
      <c r="J32" s="237">
        <v>125895</v>
      </c>
      <c r="K32" s="237">
        <v>131794</v>
      </c>
    </row>
    <row r="33" spans="1:12" ht="20.100000000000001" customHeight="1">
      <c r="A33" s="722" t="s">
        <v>434</v>
      </c>
      <c r="B33" s="723"/>
      <c r="C33" s="723"/>
      <c r="D33" s="723"/>
      <c r="E33" s="723"/>
      <c r="F33" s="723"/>
      <c r="G33" s="432"/>
      <c r="H33" s="432"/>
      <c r="I33" s="432"/>
      <c r="J33" s="432"/>
      <c r="K33" s="432"/>
    </row>
    <row r="34" spans="1:12" ht="20.100000000000001" customHeight="1">
      <c r="A34" s="345" t="s">
        <v>439</v>
      </c>
      <c r="B34" s="190">
        <v>1855364</v>
      </c>
      <c r="C34" s="190">
        <v>1778850</v>
      </c>
      <c r="D34" s="190">
        <v>1799922</v>
      </c>
      <c r="E34" s="190">
        <v>1803871</v>
      </c>
      <c r="F34" s="190">
        <f>+F36+F37+F38+F40+F41</f>
        <v>1797230</v>
      </c>
      <c r="G34" s="190">
        <v>1809608</v>
      </c>
      <c r="H34" s="190">
        <v>1807401</v>
      </c>
      <c r="I34" s="190">
        <v>1930083</v>
      </c>
      <c r="J34" s="190">
        <v>1967553</v>
      </c>
      <c r="K34" s="190">
        <v>1976165</v>
      </c>
    </row>
    <row r="35" spans="1:12" ht="20.100000000000001" customHeight="1">
      <c r="A35" s="345" t="s">
        <v>440</v>
      </c>
      <c r="B35" s="337">
        <v>1887472</v>
      </c>
      <c r="C35" s="337">
        <v>1902640</v>
      </c>
      <c r="D35" s="337">
        <v>1924889</v>
      </c>
      <c r="E35" s="337">
        <v>1929187</v>
      </c>
      <c r="F35" s="337">
        <f>+F36+F37+F39+F40+F42</f>
        <v>1922610</v>
      </c>
      <c r="G35" s="337">
        <v>1936106</v>
      </c>
      <c r="H35" s="337">
        <v>1933145</v>
      </c>
      <c r="I35" s="337">
        <v>2052331</v>
      </c>
      <c r="J35" s="337">
        <v>2092190</v>
      </c>
      <c r="K35" s="337">
        <v>2099792</v>
      </c>
    </row>
    <row r="36" spans="1:12" ht="18" customHeight="1">
      <c r="A36" s="238" t="s">
        <v>387</v>
      </c>
      <c r="B36" s="236">
        <v>1189705</v>
      </c>
      <c r="C36" s="236">
        <v>1183394</v>
      </c>
      <c r="D36" s="236">
        <v>1189221</v>
      </c>
      <c r="E36" s="236">
        <v>1179880</v>
      </c>
      <c r="F36" s="236">
        <v>1160729</v>
      </c>
      <c r="G36" s="236">
        <v>1154210</v>
      </c>
      <c r="H36" s="236">
        <v>1140317</v>
      </c>
      <c r="I36" s="236">
        <v>1254836</v>
      </c>
      <c r="J36" s="236">
        <v>1280318</v>
      </c>
      <c r="K36" s="236">
        <v>1279324</v>
      </c>
    </row>
    <row r="37" spans="1:12" ht="18" customHeight="1">
      <c r="A37" s="239" t="s">
        <v>388</v>
      </c>
      <c r="B37" s="237">
        <v>15611</v>
      </c>
      <c r="C37" s="237">
        <v>15847</v>
      </c>
      <c r="D37" s="237">
        <v>15944</v>
      </c>
      <c r="E37" s="237">
        <v>16126</v>
      </c>
      <c r="F37" s="237">
        <v>15641</v>
      </c>
      <c r="G37" s="237">
        <v>15478</v>
      </c>
      <c r="H37" s="237">
        <v>15647</v>
      </c>
      <c r="I37" s="237">
        <v>15649</v>
      </c>
      <c r="J37" s="237">
        <v>15925</v>
      </c>
      <c r="K37" s="237">
        <v>15811</v>
      </c>
    </row>
    <row r="38" spans="1:12" s="10" customFormat="1" ht="18" customHeight="1">
      <c r="A38" s="362" t="s">
        <v>386</v>
      </c>
      <c r="B38" s="236">
        <v>649556</v>
      </c>
      <c r="C38" s="236">
        <v>579243</v>
      </c>
      <c r="D38" s="236">
        <v>594321</v>
      </c>
      <c r="E38" s="236">
        <v>607362</v>
      </c>
      <c r="F38" s="236">
        <v>620285</v>
      </c>
      <c r="G38" s="236">
        <v>639269</v>
      </c>
      <c r="H38" s="236">
        <v>650710</v>
      </c>
      <c r="I38" s="236">
        <v>658824</v>
      </c>
      <c r="J38" s="236">
        <v>670470</v>
      </c>
      <c r="K38" s="236">
        <v>680120</v>
      </c>
    </row>
    <row r="39" spans="1:12" ht="18" customHeight="1">
      <c r="A39" s="226" t="s">
        <v>482</v>
      </c>
      <c r="B39" s="237">
        <v>681555</v>
      </c>
      <c r="C39" s="237">
        <v>702615</v>
      </c>
      <c r="D39" s="237">
        <v>718817</v>
      </c>
      <c r="E39" s="237">
        <v>732160</v>
      </c>
      <c r="F39" s="237">
        <v>745085</v>
      </c>
      <c r="G39" s="237">
        <v>765141</v>
      </c>
      <c r="H39" s="237">
        <v>775764</v>
      </c>
      <c r="I39" s="237">
        <v>780361</v>
      </c>
      <c r="J39" s="237">
        <v>794375</v>
      </c>
      <c r="K39" s="237">
        <v>802962</v>
      </c>
    </row>
    <row r="40" spans="1:12" ht="18" customHeight="1">
      <c r="A40" s="362" t="s">
        <v>486</v>
      </c>
      <c r="B40" s="236">
        <v>107</v>
      </c>
      <c r="C40" s="236">
        <v>143</v>
      </c>
      <c r="D40" s="236">
        <v>177</v>
      </c>
      <c r="E40" s="236">
        <v>213</v>
      </c>
      <c r="F40" s="236">
        <v>243</v>
      </c>
      <c r="G40" s="236">
        <v>270</v>
      </c>
      <c r="H40" s="236">
        <v>294</v>
      </c>
      <c r="I40" s="236">
        <v>310</v>
      </c>
      <c r="J40" s="236">
        <v>341</v>
      </c>
      <c r="K40" s="236">
        <v>368</v>
      </c>
    </row>
    <row r="41" spans="1:12" ht="18" customHeight="1">
      <c r="A41" s="226" t="s">
        <v>484</v>
      </c>
      <c r="B41" s="237">
        <v>385</v>
      </c>
      <c r="C41" s="237">
        <v>223</v>
      </c>
      <c r="D41" s="237">
        <v>259</v>
      </c>
      <c r="E41" s="237">
        <v>290</v>
      </c>
      <c r="F41" s="237">
        <v>332</v>
      </c>
      <c r="G41" s="237">
        <v>381</v>
      </c>
      <c r="H41" s="237">
        <v>433</v>
      </c>
      <c r="I41" s="237">
        <v>464</v>
      </c>
      <c r="J41" s="237">
        <v>499</v>
      </c>
      <c r="K41" s="237">
        <v>542</v>
      </c>
    </row>
    <row r="42" spans="1:12" ht="18" customHeight="1">
      <c r="A42" s="362" t="s">
        <v>485</v>
      </c>
      <c r="B42" s="236">
        <v>494</v>
      </c>
      <c r="C42" s="236">
        <v>641</v>
      </c>
      <c r="D42" s="236">
        <v>730</v>
      </c>
      <c r="E42" s="236">
        <v>808</v>
      </c>
      <c r="F42" s="236">
        <v>912</v>
      </c>
      <c r="G42" s="236">
        <v>1007</v>
      </c>
      <c r="H42" s="236">
        <v>1123</v>
      </c>
      <c r="I42" s="236">
        <v>1175</v>
      </c>
      <c r="J42" s="236">
        <v>1231</v>
      </c>
      <c r="K42" s="236">
        <v>1327</v>
      </c>
    </row>
    <row r="43" spans="1:12" ht="20.100000000000001" customHeight="1">
      <c r="A43" s="344" t="s">
        <v>446</v>
      </c>
      <c r="B43" s="348">
        <v>7060004</v>
      </c>
      <c r="C43" s="348">
        <v>7452351</v>
      </c>
      <c r="D43" s="348">
        <v>7812420</v>
      </c>
      <c r="E43" s="348">
        <v>7878046</v>
      </c>
      <c r="F43" s="348">
        <v>912</v>
      </c>
      <c r="G43" s="348">
        <v>8015644</v>
      </c>
      <c r="H43" s="348">
        <v>8231190</v>
      </c>
      <c r="I43" s="348">
        <v>8166101</v>
      </c>
      <c r="J43" s="348">
        <v>8210475</v>
      </c>
      <c r="K43" s="348">
        <v>8076324</v>
      </c>
    </row>
    <row r="44" spans="1:12" ht="20.100000000000001" customHeight="1">
      <c r="A44" s="336" t="s">
        <v>597</v>
      </c>
      <c r="B44" s="349">
        <v>1.1188640072783562</v>
      </c>
      <c r="C44" s="349">
        <v>1.2470989684346629</v>
      </c>
      <c r="D44" s="349">
        <v>1.2715023206561173</v>
      </c>
      <c r="E44" s="349">
        <v>1.2680324701710932</v>
      </c>
      <c r="F44" s="349">
        <v>1.2680324701710932</v>
      </c>
      <c r="G44" s="349">
        <v>1.4615441576297188</v>
      </c>
      <c r="H44" s="349">
        <v>1.5157897998285936</v>
      </c>
      <c r="I44" s="349">
        <v>1.3681142209946411</v>
      </c>
      <c r="J44" s="349">
        <v>1.3415526799023965</v>
      </c>
      <c r="K44" s="349">
        <v>1.3058990519516336</v>
      </c>
    </row>
    <row r="45" spans="1:12" ht="20.100000000000001" customHeight="1">
      <c r="A45" s="336" t="s">
        <v>433</v>
      </c>
      <c r="B45" s="190">
        <v>11023376</v>
      </c>
      <c r="C45" s="190">
        <v>11573393</v>
      </c>
      <c r="D45" s="190">
        <v>12025914</v>
      </c>
      <c r="E45" s="190">
        <v>12094600</v>
      </c>
      <c r="F45" s="190">
        <v>12094600</v>
      </c>
      <c r="G45" s="190">
        <v>12596572</v>
      </c>
      <c r="H45" s="190">
        <v>12903975</v>
      </c>
      <c r="I45" s="190">
        <v>12859006</v>
      </c>
      <c r="J45" s="190">
        <v>12942241</v>
      </c>
      <c r="K45" s="190">
        <v>12756788</v>
      </c>
    </row>
    <row r="46" spans="1:12" ht="12" customHeight="1">
      <c r="A46" s="350"/>
      <c r="B46" s="242"/>
      <c r="C46" s="242"/>
      <c r="D46" s="242"/>
      <c r="E46" s="242"/>
      <c r="F46" s="242"/>
      <c r="G46" s="435"/>
      <c r="H46" s="435"/>
      <c r="I46" s="435"/>
      <c r="J46" s="435"/>
      <c r="K46" s="435"/>
    </row>
    <row r="47" spans="1:12" ht="20.100000000000001" customHeight="1">
      <c r="A47" s="734" t="s">
        <v>603</v>
      </c>
      <c r="B47" s="735"/>
      <c r="C47" s="351"/>
      <c r="D47" s="351"/>
      <c r="E47" s="351"/>
      <c r="F47" s="351"/>
      <c r="G47" s="351"/>
      <c r="H47" s="351"/>
      <c r="I47" s="351"/>
      <c r="J47" s="351"/>
      <c r="K47" s="351"/>
    </row>
    <row r="48" spans="1:12" ht="20.100000000000001" customHeight="1">
      <c r="A48" s="344" t="s">
        <v>435</v>
      </c>
      <c r="B48" s="346">
        <v>718232</v>
      </c>
      <c r="C48" s="346">
        <v>705592</v>
      </c>
      <c r="D48" s="346">
        <v>696175</v>
      </c>
      <c r="E48" s="346">
        <v>600787</v>
      </c>
      <c r="F48" s="346">
        <f>+F49+F50</f>
        <v>547075</v>
      </c>
      <c r="G48" s="346">
        <v>511923</v>
      </c>
      <c r="H48" s="346">
        <v>512966</v>
      </c>
      <c r="I48" s="346">
        <v>460260</v>
      </c>
      <c r="J48" s="346">
        <v>427298</v>
      </c>
      <c r="K48" s="346">
        <v>656264</v>
      </c>
      <c r="L48" s="2"/>
    </row>
    <row r="49" spans="1:12" ht="15" customHeight="1">
      <c r="A49" s="238" t="s">
        <v>436</v>
      </c>
      <c r="B49" s="236">
        <v>717876</v>
      </c>
      <c r="C49" s="236">
        <v>705592</v>
      </c>
      <c r="D49" s="236">
        <v>696175</v>
      </c>
      <c r="E49" s="236">
        <v>600787</v>
      </c>
      <c r="F49" s="236">
        <v>547075</v>
      </c>
      <c r="G49" s="236">
        <v>511923</v>
      </c>
      <c r="H49" s="236">
        <v>512966</v>
      </c>
      <c r="I49" s="236">
        <v>460260</v>
      </c>
      <c r="J49" s="236">
        <v>427298</v>
      </c>
      <c r="K49" s="236">
        <v>656264</v>
      </c>
      <c r="L49" s="2"/>
    </row>
    <row r="50" spans="1:12" s="60" customFormat="1" ht="15" customHeight="1">
      <c r="A50" s="239" t="s">
        <v>604</v>
      </c>
      <c r="B50" s="237">
        <v>356</v>
      </c>
      <c r="C50" s="237">
        <v>0</v>
      </c>
      <c r="D50" s="237">
        <v>0</v>
      </c>
      <c r="E50" s="237">
        <v>0</v>
      </c>
      <c r="F50" s="237">
        <v>0</v>
      </c>
      <c r="G50" s="237">
        <v>0</v>
      </c>
      <c r="H50" s="237">
        <v>0</v>
      </c>
      <c r="I50" s="237">
        <v>0</v>
      </c>
      <c r="J50" s="237">
        <v>0</v>
      </c>
      <c r="K50" s="237">
        <v>0</v>
      </c>
      <c r="L50" s="2"/>
    </row>
    <row r="51" spans="1:12" ht="20.100000000000001" customHeight="1">
      <c r="A51" s="722" t="s">
        <v>434</v>
      </c>
      <c r="B51" s="723"/>
      <c r="C51" s="723"/>
      <c r="D51" s="723"/>
      <c r="E51" s="723"/>
      <c r="F51" s="723"/>
      <c r="G51" s="432"/>
      <c r="H51" s="432"/>
      <c r="I51" s="432"/>
      <c r="J51" s="432"/>
      <c r="K51" s="432"/>
      <c r="L51" s="2"/>
    </row>
    <row r="52" spans="1:12" ht="18" customHeight="1">
      <c r="A52" s="238" t="s">
        <v>439</v>
      </c>
      <c r="B52" s="187">
        <v>663415</v>
      </c>
      <c r="C52" s="187">
        <v>646631</v>
      </c>
      <c r="D52" s="187">
        <v>690487</v>
      </c>
      <c r="E52" s="187">
        <v>704675</v>
      </c>
      <c r="F52" s="187">
        <f>+F54+F55+F56+F58+F59</f>
        <v>709912</v>
      </c>
      <c r="G52" s="187">
        <v>739418</v>
      </c>
      <c r="H52" s="187">
        <v>745861</v>
      </c>
      <c r="I52" s="187">
        <v>770990</v>
      </c>
      <c r="J52" s="187">
        <v>779455</v>
      </c>
      <c r="K52" s="187">
        <v>781164</v>
      </c>
      <c r="L52" s="2"/>
    </row>
    <row r="53" spans="1:12" ht="18" customHeight="1">
      <c r="A53" s="239" t="s">
        <v>443</v>
      </c>
      <c r="B53" s="224">
        <v>672351</v>
      </c>
      <c r="C53" s="224">
        <v>682722</v>
      </c>
      <c r="D53" s="224">
        <v>727833</v>
      </c>
      <c r="E53" s="224">
        <v>742389</v>
      </c>
      <c r="F53" s="224">
        <f>+F54+F55+F57+F58+F60</f>
        <v>747670</v>
      </c>
      <c r="G53" s="224">
        <v>778584</v>
      </c>
      <c r="H53" s="224">
        <v>785272</v>
      </c>
      <c r="I53" s="224">
        <v>809439</v>
      </c>
      <c r="J53" s="224">
        <v>818732</v>
      </c>
      <c r="K53" s="224">
        <v>819990</v>
      </c>
      <c r="L53" s="2"/>
    </row>
    <row r="54" spans="1:12" ht="18" customHeight="1">
      <c r="A54" s="238" t="s">
        <v>387</v>
      </c>
      <c r="B54" s="236">
        <v>457957</v>
      </c>
      <c r="C54" s="236">
        <v>457643</v>
      </c>
      <c r="D54" s="236">
        <v>489444</v>
      </c>
      <c r="E54" s="236">
        <v>493106</v>
      </c>
      <c r="F54" s="236">
        <v>488687</v>
      </c>
      <c r="G54" s="236">
        <v>503898</v>
      </c>
      <c r="H54" s="236">
        <v>500644</v>
      </c>
      <c r="I54" s="236">
        <v>517735</v>
      </c>
      <c r="J54" s="236">
        <v>517794</v>
      </c>
      <c r="K54" s="236">
        <v>511880</v>
      </c>
      <c r="L54" s="2"/>
    </row>
    <row r="55" spans="1:12" ht="18" customHeight="1">
      <c r="A55" s="239" t="s">
        <v>388</v>
      </c>
      <c r="B55" s="237">
        <v>5623</v>
      </c>
      <c r="C55" s="237">
        <v>5919</v>
      </c>
      <c r="D55" s="237">
        <v>6222</v>
      </c>
      <c r="E55" s="237">
        <v>6416</v>
      </c>
      <c r="F55" s="237">
        <v>6202</v>
      </c>
      <c r="G55" s="237">
        <v>6263</v>
      </c>
      <c r="H55" s="237">
        <v>6422</v>
      </c>
      <c r="I55" s="237">
        <v>6487</v>
      </c>
      <c r="J55" s="237">
        <v>6601</v>
      </c>
      <c r="K55" s="237">
        <v>6593</v>
      </c>
      <c r="L55" s="2"/>
    </row>
    <row r="56" spans="1:12" s="10" customFormat="1" ht="18" customHeight="1">
      <c r="A56" s="362" t="s">
        <v>386</v>
      </c>
      <c r="B56" s="236">
        <v>199602</v>
      </c>
      <c r="C56" s="236">
        <v>182897</v>
      </c>
      <c r="D56" s="236">
        <v>194627</v>
      </c>
      <c r="E56" s="236">
        <v>204940</v>
      </c>
      <c r="F56" s="236">
        <v>214796</v>
      </c>
      <c r="G56" s="236">
        <v>229019</v>
      </c>
      <c r="H56" s="236">
        <v>238540</v>
      </c>
      <c r="I56" s="236">
        <v>246497</v>
      </c>
      <c r="J56" s="236">
        <v>254780</v>
      </c>
      <c r="K56" s="236">
        <v>262407</v>
      </c>
      <c r="L56" s="2"/>
    </row>
    <row r="57" spans="1:12" ht="18" customHeight="1">
      <c r="A57" s="226" t="s">
        <v>482</v>
      </c>
      <c r="B57" s="237">
        <v>208490</v>
      </c>
      <c r="C57" s="237">
        <v>218807</v>
      </c>
      <c r="D57" s="237">
        <v>231788</v>
      </c>
      <c r="E57" s="237">
        <v>242455</v>
      </c>
      <c r="F57" s="237">
        <v>252358</v>
      </c>
      <c r="G57" s="237">
        <v>268019</v>
      </c>
      <c r="H57" s="237">
        <v>277789</v>
      </c>
      <c r="I57" s="237">
        <v>284789</v>
      </c>
      <c r="J57" s="237">
        <v>293902</v>
      </c>
      <c r="K57" s="237">
        <v>301086</v>
      </c>
      <c r="L57" s="2"/>
    </row>
    <row r="58" spans="1:12" ht="18" customHeight="1">
      <c r="A58" s="362" t="s">
        <v>486</v>
      </c>
      <c r="B58" s="236">
        <v>50</v>
      </c>
      <c r="C58" s="236">
        <v>61</v>
      </c>
      <c r="D58" s="236">
        <v>71</v>
      </c>
      <c r="E58" s="236">
        <v>79</v>
      </c>
      <c r="F58" s="236">
        <v>85</v>
      </c>
      <c r="G58" s="236">
        <v>95</v>
      </c>
      <c r="H58" s="236">
        <v>101</v>
      </c>
      <c r="I58" s="236">
        <v>109</v>
      </c>
      <c r="J58" s="236">
        <v>114</v>
      </c>
      <c r="K58" s="236">
        <v>114</v>
      </c>
      <c r="L58" s="2"/>
    </row>
    <row r="59" spans="1:12" ht="18" customHeight="1">
      <c r="A59" s="226" t="s">
        <v>488</v>
      </c>
      <c r="B59" s="237">
        <v>183</v>
      </c>
      <c r="C59" s="237">
        <v>111</v>
      </c>
      <c r="D59" s="237">
        <v>123</v>
      </c>
      <c r="E59" s="237">
        <v>134</v>
      </c>
      <c r="F59" s="237">
        <v>142</v>
      </c>
      <c r="G59" s="237">
        <v>143</v>
      </c>
      <c r="H59" s="237">
        <v>154</v>
      </c>
      <c r="I59" s="237">
        <v>162</v>
      </c>
      <c r="J59" s="237">
        <v>166</v>
      </c>
      <c r="K59" s="237">
        <v>170</v>
      </c>
      <c r="L59" s="2"/>
    </row>
    <row r="60" spans="1:12" ht="18" customHeight="1">
      <c r="A60" s="362" t="s">
        <v>485</v>
      </c>
      <c r="B60" s="236">
        <v>231</v>
      </c>
      <c r="C60" s="236">
        <v>292</v>
      </c>
      <c r="D60" s="236">
        <v>308</v>
      </c>
      <c r="E60" s="236">
        <v>333</v>
      </c>
      <c r="F60" s="236">
        <v>338</v>
      </c>
      <c r="G60" s="236">
        <v>309</v>
      </c>
      <c r="H60" s="236">
        <v>316</v>
      </c>
      <c r="I60" s="236">
        <v>319</v>
      </c>
      <c r="J60" s="236">
        <v>321</v>
      </c>
      <c r="K60" s="236">
        <v>317</v>
      </c>
      <c r="L60" s="2"/>
    </row>
    <row r="61" spans="1:12" ht="20.100000000000001" customHeight="1">
      <c r="A61" s="344" t="s">
        <v>446</v>
      </c>
      <c r="B61" s="348">
        <v>1948651</v>
      </c>
      <c r="C61" s="348">
        <v>1923470</v>
      </c>
      <c r="D61" s="348">
        <v>2059880</v>
      </c>
      <c r="E61" s="348">
        <v>1864295</v>
      </c>
      <c r="F61" s="348">
        <v>1745830</v>
      </c>
      <c r="G61" s="348">
        <v>1690365</v>
      </c>
      <c r="H61" s="348">
        <v>1688926</v>
      </c>
      <c r="I61" s="348">
        <v>1598865</v>
      </c>
      <c r="J61" s="348">
        <v>1529904</v>
      </c>
      <c r="K61" s="348">
        <v>2003625</v>
      </c>
      <c r="L61" s="2"/>
    </row>
    <row r="62" spans="1:12" ht="20.100000000000001" customHeight="1">
      <c r="A62" s="336" t="s">
        <v>597</v>
      </c>
      <c r="B62" s="349">
        <v>1.0826285206092716</v>
      </c>
      <c r="C62" s="349">
        <v>1.0911818332248222</v>
      </c>
      <c r="D62" s="349">
        <v>1.0082376641413959</v>
      </c>
      <c r="E62" s="349">
        <v>0.8525731720296591</v>
      </c>
      <c r="F62" s="349">
        <f>+F48/F52</f>
        <v>0.77062368293534977</v>
      </c>
      <c r="G62" s="349">
        <v>0.69233234787359788</v>
      </c>
      <c r="H62" s="349">
        <v>0.68775013038622479</v>
      </c>
      <c r="I62" s="349">
        <v>0.59697272338162621</v>
      </c>
      <c r="J62" s="349">
        <v>0.54820098658678174</v>
      </c>
      <c r="K62" s="349">
        <v>0.84011039935276077</v>
      </c>
      <c r="L62" s="2"/>
    </row>
    <row r="63" spans="1:12" ht="20.100000000000001" customHeight="1">
      <c r="A63" s="336" t="s">
        <v>433</v>
      </c>
      <c r="B63" s="190">
        <v>3339234</v>
      </c>
      <c r="C63" s="190">
        <v>3311784</v>
      </c>
      <c r="D63" s="190">
        <v>3483888</v>
      </c>
      <c r="E63" s="190">
        <v>3207471</v>
      </c>
      <c r="F63" s="190">
        <f>+F61+F53+F48</f>
        <v>3040575</v>
      </c>
      <c r="G63" s="190">
        <v>2980872</v>
      </c>
      <c r="H63" s="190">
        <v>2987164</v>
      </c>
      <c r="I63" s="190">
        <v>2868564</v>
      </c>
      <c r="J63" s="190">
        <v>2775934</v>
      </c>
      <c r="K63" s="190">
        <v>3479879</v>
      </c>
      <c r="L63" s="2"/>
    </row>
    <row r="64" spans="1:12" ht="12.75" customHeight="1">
      <c r="L64" s="2"/>
    </row>
    <row r="65" spans="12:12" ht="12.75" customHeight="1">
      <c r="L65" s="2"/>
    </row>
    <row r="69" spans="12:12" ht="13.5" customHeight="1"/>
  </sheetData>
  <mergeCells count="6">
    <mergeCell ref="A51:F51"/>
    <mergeCell ref="A47:B47"/>
    <mergeCell ref="A5:H5"/>
    <mergeCell ref="A13:F13"/>
    <mergeCell ref="A27:F27"/>
    <mergeCell ref="A33:F33"/>
  </mergeCells>
  <printOptions horizontalCentered="1" verticalCentered="1"/>
  <pageMargins left="0.43307086614173229" right="0.43307086614173229" top="0.74803149606299213" bottom="0.74803149606299213" header="0.31496062992125984" footer="0.31496062992125984"/>
  <pageSetup paperSize="9" scale="69"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38</vt:i4>
      </vt:variant>
      <vt:variant>
        <vt:lpstr>Adlandırılmış Aralıklar</vt:lpstr>
      </vt:variant>
      <vt:variant>
        <vt:i4>44</vt:i4>
      </vt:variant>
    </vt:vector>
  </HeadingPairs>
  <TitlesOfParts>
    <vt:vector size="82" baseType="lpstr">
      <vt:lpstr>İÇİNDEKİLER</vt:lpstr>
      <vt:lpstr>METAVERİ</vt:lpstr>
      <vt:lpstr>METADATA</vt:lpstr>
      <vt:lpstr>BÖLÜM 1</vt:lpstr>
      <vt:lpstr>TABLO-1.1</vt:lpstr>
      <vt:lpstr>GRAFİK-1.1</vt:lpstr>
      <vt:lpstr>TABLO-1.2 </vt:lpstr>
      <vt:lpstr>GRAFİK-1.2</vt:lpstr>
      <vt:lpstr>TABLO-1.3</vt:lpstr>
      <vt:lpstr>GRAFİK-1.3</vt:lpstr>
      <vt:lpstr>TABLO-1.4</vt:lpstr>
      <vt:lpstr>GRAFİK-1.4</vt:lpstr>
      <vt:lpstr>Tablo 1.5-Grafik 1.5</vt:lpstr>
      <vt:lpstr>TABLO-1.6 </vt:lpstr>
      <vt:lpstr>TABLO-1.7</vt:lpstr>
      <vt:lpstr>Tablo-1.8</vt:lpstr>
      <vt:lpstr>TABLO-1.9</vt:lpstr>
      <vt:lpstr>TABLO-1.10</vt:lpstr>
      <vt:lpstr>TABLO-1.11</vt:lpstr>
      <vt:lpstr>TABLO-1.12</vt:lpstr>
      <vt:lpstr>TABLO-1.13</vt:lpstr>
      <vt:lpstr>TABLO-1.14</vt:lpstr>
      <vt:lpstr>TABLO-1.15</vt:lpstr>
      <vt:lpstr>TABLO-1.16</vt:lpstr>
      <vt:lpstr>TABLO-1.17 </vt:lpstr>
      <vt:lpstr>TABLO-1.18</vt:lpstr>
      <vt:lpstr>TABLO-1.19</vt:lpstr>
      <vt:lpstr>TABLO-1.20</vt:lpstr>
      <vt:lpstr>TABLO-1.21</vt:lpstr>
      <vt:lpstr>TABLO-1.22</vt:lpstr>
      <vt:lpstr>TABLO-1.23</vt:lpstr>
      <vt:lpstr>TABLO-1.24</vt:lpstr>
      <vt:lpstr>TABLO-1.25</vt:lpstr>
      <vt:lpstr>TABLO-1.26</vt:lpstr>
      <vt:lpstr>TABLO-1.27</vt:lpstr>
      <vt:lpstr>TABLO-1.28</vt:lpstr>
      <vt:lpstr>TABLO-1.29</vt:lpstr>
      <vt:lpstr>EK</vt:lpstr>
      <vt:lpstr>TABLO_1.27__4_b_KAPSAMINDAKİ_AKTİF_SİGORTALILARIN_KAZANÇ_ARALIĞI_VE_CİNSİYETE_GÖRE_DAĞILIMI__2020_Table_1.27__Distribution_of_Active_Insured_by_Earning_Level_and_Gender__Under_Article_4_1_b_of_Act_5510___2019</vt:lpstr>
      <vt:lpstr>TABLO_1.27__4_b_KAPSAMINDAKİ_AKTİF_SİGORTALILARIN_KAZANÇ_ARALIĞI_VE_CİNSİYETE_GÖRE_DAĞILIMI__2020_Table_1.27__Distribution_of_Active_Insured_by_Earning_Level_and_Gender__Under_Article_4_1_b_of_Act_5510___2020</vt:lpstr>
      <vt:lpstr>'BÖLÜM 1'!Yazdırma_Alanı</vt:lpstr>
      <vt:lpstr>EK!Yazdırma_Alanı</vt:lpstr>
      <vt:lpstr>'GRAFİK-1.1'!Yazdırma_Alanı</vt:lpstr>
      <vt:lpstr>'GRAFİK-1.2'!Yazdırma_Alanı</vt:lpstr>
      <vt:lpstr>'GRAFİK-1.3'!Yazdırma_Alanı</vt:lpstr>
      <vt:lpstr>'GRAFİK-1.4'!Yazdırma_Alanı</vt:lpstr>
      <vt:lpstr>METADATA!Yazdırma_Alanı</vt:lpstr>
      <vt:lpstr>METAVERİ!Yazdırma_Alanı</vt:lpstr>
      <vt:lpstr>'Tablo 1.5-Grafik 1.5'!Yazdırma_Alanı</vt:lpstr>
      <vt:lpstr>'TABLO-1.1'!Yazdırma_Alanı</vt:lpstr>
      <vt:lpstr>'TABLO-1.10'!Yazdırma_Alanı</vt:lpstr>
      <vt:lpstr>'TABLO-1.11'!Yazdırma_Alanı</vt:lpstr>
      <vt:lpstr>'TABLO-1.12'!Yazdırma_Alanı</vt:lpstr>
      <vt:lpstr>'TABLO-1.13'!Yazdırma_Alanı</vt:lpstr>
      <vt:lpstr>'TABLO-1.14'!Yazdırma_Alanı</vt:lpstr>
      <vt:lpstr>'TABLO-1.15'!Yazdırma_Alanı</vt:lpstr>
      <vt:lpstr>'TABLO-1.16'!Yazdırma_Alanı</vt:lpstr>
      <vt:lpstr>'TABLO-1.17 '!Yazdırma_Alanı</vt:lpstr>
      <vt:lpstr>'TABLO-1.18'!Yazdırma_Alanı</vt:lpstr>
      <vt:lpstr>'TABLO-1.19'!Yazdırma_Alanı</vt:lpstr>
      <vt:lpstr>'TABLO-1.2 '!Yazdırma_Alanı</vt:lpstr>
      <vt:lpstr>'TABLO-1.20'!Yazdırma_Alanı</vt:lpstr>
      <vt:lpstr>'TABLO-1.21'!Yazdırma_Alanı</vt:lpstr>
      <vt:lpstr>'TABLO-1.22'!Yazdırma_Alanı</vt:lpstr>
      <vt:lpstr>'TABLO-1.23'!Yazdırma_Alanı</vt:lpstr>
      <vt:lpstr>'TABLO-1.24'!Yazdırma_Alanı</vt:lpstr>
      <vt:lpstr>'TABLO-1.25'!Yazdırma_Alanı</vt:lpstr>
      <vt:lpstr>'TABLO-1.26'!Yazdırma_Alanı</vt:lpstr>
      <vt:lpstr>'TABLO-1.27'!Yazdırma_Alanı</vt:lpstr>
      <vt:lpstr>'TABLO-1.28'!Yazdırma_Alanı</vt:lpstr>
      <vt:lpstr>'TABLO-1.29'!Yazdırma_Alanı</vt:lpstr>
      <vt:lpstr>'TABLO-1.3'!Yazdırma_Alanı</vt:lpstr>
      <vt:lpstr>'TABLO-1.4'!Yazdırma_Alanı</vt:lpstr>
      <vt:lpstr>'TABLO-1.6 '!Yazdırma_Alanı</vt:lpstr>
      <vt:lpstr>'TABLO-1.7'!Yazdırma_Alanı</vt:lpstr>
      <vt:lpstr>'Tablo-1.8'!Yazdırma_Alanı</vt:lpstr>
      <vt:lpstr>'TABLO-1.9'!Yazdırma_Alanı</vt:lpstr>
      <vt:lpstr>EK!Yazdırma_Başlıkları</vt:lpstr>
      <vt:lpstr>'TABLO-1.11'!Yazdırma_Başlıkları</vt:lpstr>
      <vt:lpstr>'TABLO-1.29'!Yazdırma_Başlıkları</vt:lpstr>
      <vt:lpstr>'TABLO-1.7'!Yazdırma_Başlıkları</vt:lpstr>
      <vt:lpstr>'Tablo-1.8'!Yazdırma_Başlıkları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zaktar@sgk.gov.tr</dc:creator>
  <cp:lastModifiedBy>Şaban ABACI</cp:lastModifiedBy>
  <cp:lastPrinted>2025-05-06T12:23:34Z</cp:lastPrinted>
  <dcterms:created xsi:type="dcterms:W3CDTF">2000-05-11T13:49:14Z</dcterms:created>
  <dcterms:modified xsi:type="dcterms:W3CDTF">2026-07-04T10:28:55Z</dcterms:modified>
</cp:coreProperties>
</file>